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بنزرت\"/>
    </mc:Choice>
  </mc:AlternateContent>
  <xr:revisionPtr revIDLastSave="0" documentId="12_ncr:500000_{426134D8-6FF4-42E1-9909-E19B67D8B720}" xr6:coauthVersionLast="31" xr6:coauthVersionMax="31" xr10:uidLastSave="{00000000-0000-0000-0000-000000000000}"/>
  <bookViews>
    <workbookView xWindow="0" yWindow="0" windowWidth="19200" windowHeight="6960" tabRatio="963" firstSheet="6" activeTab="6" xr2:uid="{00000000-000D-0000-FFFF-FFFF00000000}"/>
  </bookViews>
  <sheets>
    <sheet name="ميزانية 2011" sheetId="26" r:id="rId1"/>
    <sheet name="ميزانية 2012" sheetId="52" r:id="rId2"/>
    <sheet name="ميزانية 2013 " sheetId="53" r:id="rId3"/>
    <sheet name="ميزانية 2014 " sheetId="46" r:id="rId4"/>
    <sheet name="ميزانية 2015 " sheetId="47" r:id="rId5"/>
    <sheet name="ميزانية 2016 " sheetId="51" r:id="rId6"/>
    <sheet name="ميزانية 2017" sheetId="50" r:id="rId7"/>
    <sheet name="PIA 2016" sheetId="34" r:id="rId8"/>
    <sheet name="PIA 2017" sheetId="35" r:id="rId9"/>
    <sheet name="الجباية المحلية" sheetId="36" r:id="rId10"/>
    <sheet name="التنظيم الهيكلي " sheetId="54" r:id="rId11"/>
    <sheet name="الديون البلدية" sheetId="37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D48" i="50" l="1"/>
  <c r="E48" i="50" s="1"/>
  <c r="E38" i="50" s="1"/>
  <c r="D38" i="50"/>
  <c r="E296" i="50"/>
  <c r="D296" i="50"/>
  <c r="E325" i="50"/>
  <c r="D325" i="50"/>
  <c r="D778" i="53" l="1"/>
  <c r="E778" i="53" s="1"/>
  <c r="E777" i="53" s="1"/>
  <c r="C777" i="53"/>
  <c r="D776" i="53"/>
  <c r="E776" i="53" s="1"/>
  <c r="D775" i="53"/>
  <c r="E775" i="53" s="1"/>
  <c r="D774" i="53"/>
  <c r="E774" i="53" s="1"/>
  <c r="E773" i="53"/>
  <c r="D773" i="53"/>
  <c r="C772" i="53"/>
  <c r="C771" i="53" s="1"/>
  <c r="D770" i="53"/>
  <c r="D769" i="53"/>
  <c r="E769" i="53" s="1"/>
  <c r="C768" i="53"/>
  <c r="C767" i="53" s="1"/>
  <c r="D766" i="53"/>
  <c r="E766" i="53" s="1"/>
  <c r="E765" i="53" s="1"/>
  <c r="D765" i="53"/>
  <c r="C765" i="53"/>
  <c r="D764" i="53"/>
  <c r="E764" i="53" s="1"/>
  <c r="D763" i="53"/>
  <c r="E763" i="53" s="1"/>
  <c r="D762" i="53"/>
  <c r="C761" i="53"/>
  <c r="C760" i="53" s="1"/>
  <c r="D759" i="53"/>
  <c r="E759" i="53" s="1"/>
  <c r="E758" i="53"/>
  <c r="D758" i="53"/>
  <c r="D757" i="53"/>
  <c r="C756" i="53"/>
  <c r="C755" i="53" s="1"/>
  <c r="D754" i="53"/>
  <c r="E754" i="53" s="1"/>
  <c r="D753" i="53"/>
  <c r="E753" i="53" s="1"/>
  <c r="D752" i="53"/>
  <c r="C751" i="53"/>
  <c r="C750" i="53" s="1"/>
  <c r="D749" i="53"/>
  <c r="E749" i="53" s="1"/>
  <c r="E748" i="53"/>
  <c r="D748" i="53"/>
  <c r="D747" i="53"/>
  <c r="C746" i="53"/>
  <c r="E745" i="53"/>
  <c r="E744" i="53" s="1"/>
  <c r="D745" i="53"/>
  <c r="D744" i="53" s="1"/>
  <c r="C744" i="53"/>
  <c r="C743" i="53" s="1"/>
  <c r="D742" i="53"/>
  <c r="D741" i="53" s="1"/>
  <c r="C741" i="53"/>
  <c r="E740" i="53"/>
  <c r="E739" i="53" s="1"/>
  <c r="D740" i="53"/>
  <c r="D739" i="53"/>
  <c r="C739" i="53"/>
  <c r="D738" i="53"/>
  <c r="E738" i="53" s="1"/>
  <c r="D737" i="53"/>
  <c r="E737" i="53" s="1"/>
  <c r="D736" i="53"/>
  <c r="E736" i="53" s="1"/>
  <c r="D735" i="53"/>
  <c r="C734" i="53"/>
  <c r="C733" i="53" s="1"/>
  <c r="D732" i="53"/>
  <c r="C731" i="53"/>
  <c r="C730" i="53" s="1"/>
  <c r="D729" i="53"/>
  <c r="D728" i="53"/>
  <c r="E728" i="53" s="1"/>
  <c r="C727" i="53"/>
  <c r="J726" i="53"/>
  <c r="J725" i="53"/>
  <c r="D724" i="53"/>
  <c r="E724" i="53" s="1"/>
  <c r="D723" i="53"/>
  <c r="E723" i="53" s="1"/>
  <c r="E722" i="53" s="1"/>
  <c r="D722" i="53"/>
  <c r="C722" i="53"/>
  <c r="D721" i="53"/>
  <c r="E721" i="53" s="1"/>
  <c r="D720" i="53"/>
  <c r="D719" i="53"/>
  <c r="E719" i="53" s="1"/>
  <c r="C718" i="53"/>
  <c r="J717" i="53"/>
  <c r="J716" i="53"/>
  <c r="D715" i="53"/>
  <c r="E715" i="53" s="1"/>
  <c r="E714" i="53"/>
  <c r="D714" i="53"/>
  <c r="D713" i="53"/>
  <c r="E713" i="53" s="1"/>
  <c r="D712" i="53"/>
  <c r="E712" i="53" s="1"/>
  <c r="D711" i="53"/>
  <c r="E711" i="53" s="1"/>
  <c r="D710" i="53"/>
  <c r="E710" i="53" s="1"/>
  <c r="D709" i="53"/>
  <c r="E709" i="53" s="1"/>
  <c r="D708" i="53"/>
  <c r="E708" i="53" s="1"/>
  <c r="D707" i="53"/>
  <c r="E707" i="53" s="1"/>
  <c r="E706" i="53"/>
  <c r="D706" i="53"/>
  <c r="D705" i="53"/>
  <c r="E705" i="53" s="1"/>
  <c r="D704" i="53"/>
  <c r="E704" i="53" s="1"/>
  <c r="D703" i="53"/>
  <c r="E703" i="53" s="1"/>
  <c r="D702" i="53"/>
  <c r="E702" i="53" s="1"/>
  <c r="D701" i="53"/>
  <c r="C700" i="53"/>
  <c r="D699" i="53"/>
  <c r="E699" i="53" s="1"/>
  <c r="D698" i="53"/>
  <c r="E698" i="53" s="1"/>
  <c r="D697" i="53"/>
  <c r="E697" i="53" s="1"/>
  <c r="D696" i="53"/>
  <c r="E696" i="53" s="1"/>
  <c r="D695" i="53"/>
  <c r="C694" i="53"/>
  <c r="D693" i="53"/>
  <c r="E693" i="53" s="1"/>
  <c r="D692" i="53"/>
  <c r="E692" i="53" s="1"/>
  <c r="D691" i="53"/>
  <c r="E691" i="53" s="1"/>
  <c r="D690" i="53"/>
  <c r="E690" i="53" s="1"/>
  <c r="E689" i="53"/>
  <c r="D689" i="53"/>
  <c r="D688" i="53"/>
  <c r="C687" i="53"/>
  <c r="E686" i="53"/>
  <c r="D686" i="53"/>
  <c r="D685" i="53"/>
  <c r="E685" i="53" s="1"/>
  <c r="D684" i="53"/>
  <c r="D683" i="53" s="1"/>
  <c r="C683" i="53"/>
  <c r="D682" i="53"/>
  <c r="E682" i="53" s="1"/>
  <c r="D681" i="53"/>
  <c r="E681" i="53" s="1"/>
  <c r="E680" i="53"/>
  <c r="D680" i="53"/>
  <c r="C679" i="53"/>
  <c r="D678" i="53"/>
  <c r="E678" i="53" s="1"/>
  <c r="D677" i="53"/>
  <c r="C676" i="53"/>
  <c r="E675" i="53"/>
  <c r="D675" i="53"/>
  <c r="D674" i="53"/>
  <c r="E674" i="53" s="1"/>
  <c r="D673" i="53"/>
  <c r="E673" i="53" s="1"/>
  <c r="D672" i="53"/>
  <c r="C671" i="53"/>
  <c r="D670" i="53"/>
  <c r="E670" i="53" s="1"/>
  <c r="D669" i="53"/>
  <c r="E669" i="53" s="1"/>
  <c r="E668" i="53"/>
  <c r="D668" i="53"/>
  <c r="D667" i="53"/>
  <c r="E667" i="53" s="1"/>
  <c r="D666" i="53"/>
  <c r="C665" i="53"/>
  <c r="E664" i="53"/>
  <c r="D664" i="53"/>
  <c r="D663" i="53"/>
  <c r="E663" i="53" s="1"/>
  <c r="D662" i="53"/>
  <c r="E662" i="53" s="1"/>
  <c r="C661" i="53"/>
  <c r="D660" i="53"/>
  <c r="E660" i="53" s="1"/>
  <c r="D659" i="53"/>
  <c r="E659" i="53" s="1"/>
  <c r="D658" i="53"/>
  <c r="E658" i="53" s="1"/>
  <c r="E657" i="53"/>
  <c r="D657" i="53"/>
  <c r="D656" i="53"/>
  <c r="E656" i="53" s="1"/>
  <c r="D655" i="53"/>
  <c r="E655" i="53" s="1"/>
  <c r="E653" i="53" s="1"/>
  <c r="D654" i="53"/>
  <c r="E654" i="53" s="1"/>
  <c r="C653" i="53"/>
  <c r="D652" i="53"/>
  <c r="E652" i="53" s="1"/>
  <c r="D651" i="53"/>
  <c r="E651" i="53" s="1"/>
  <c r="D650" i="53"/>
  <c r="E650" i="53" s="1"/>
  <c r="E649" i="53"/>
  <c r="D649" i="53"/>
  <c r="D648" i="53"/>
  <c r="E648" i="53" s="1"/>
  <c r="D647" i="53"/>
  <c r="C646" i="53"/>
  <c r="J645" i="53"/>
  <c r="D644" i="53"/>
  <c r="E644" i="53" s="1"/>
  <c r="D643" i="53"/>
  <c r="E643" i="53" s="1"/>
  <c r="J642" i="53"/>
  <c r="D642" i="53"/>
  <c r="C642" i="53"/>
  <c r="D641" i="53"/>
  <c r="E641" i="53" s="1"/>
  <c r="D640" i="53"/>
  <c r="E640" i="53" s="1"/>
  <c r="D639" i="53"/>
  <c r="E639" i="53" s="1"/>
  <c r="J638" i="53"/>
  <c r="C638" i="53"/>
  <c r="D637" i="53"/>
  <c r="E637" i="53" s="1"/>
  <c r="D636" i="53"/>
  <c r="E636" i="53" s="1"/>
  <c r="D635" i="53"/>
  <c r="E635" i="53" s="1"/>
  <c r="D634" i="53"/>
  <c r="E634" i="53" s="1"/>
  <c r="D633" i="53"/>
  <c r="E633" i="53" s="1"/>
  <c r="D632" i="53"/>
  <c r="E632" i="53" s="1"/>
  <c r="D631" i="53"/>
  <c r="E631" i="53" s="1"/>
  <c r="D630" i="53"/>
  <c r="E630" i="53" s="1"/>
  <c r="D629" i="53"/>
  <c r="E629" i="53" s="1"/>
  <c r="C628" i="53"/>
  <c r="E627" i="53"/>
  <c r="D627" i="53"/>
  <c r="D626" i="53"/>
  <c r="E626" i="53" s="1"/>
  <c r="D625" i="53"/>
  <c r="E625" i="53" s="1"/>
  <c r="D624" i="53"/>
  <c r="E624" i="53" s="1"/>
  <c r="D623" i="53"/>
  <c r="E623" i="53" s="1"/>
  <c r="D622" i="53"/>
  <c r="E622" i="53" s="1"/>
  <c r="D621" i="53"/>
  <c r="E621" i="53" s="1"/>
  <c r="D620" i="53"/>
  <c r="E619" i="53"/>
  <c r="D619" i="53"/>
  <c r="D618" i="53"/>
  <c r="E618" i="53" s="1"/>
  <c r="D617" i="53"/>
  <c r="E617" i="53" s="1"/>
  <c r="C616" i="53"/>
  <c r="D615" i="53"/>
  <c r="E615" i="53" s="1"/>
  <c r="D614" i="53"/>
  <c r="E614" i="53" s="1"/>
  <c r="D613" i="53"/>
  <c r="E613" i="53" s="1"/>
  <c r="E612" i="53"/>
  <c r="D612" i="53"/>
  <c r="D611" i="53"/>
  <c r="C610" i="53"/>
  <c r="D609" i="53"/>
  <c r="E609" i="53" s="1"/>
  <c r="E608" i="53"/>
  <c r="D608" i="53"/>
  <c r="D607" i="53"/>
  <c r="E607" i="53" s="1"/>
  <c r="D606" i="53"/>
  <c r="E606" i="53" s="1"/>
  <c r="D605" i="53"/>
  <c r="E604" i="53"/>
  <c r="D604" i="53"/>
  <c r="C603" i="53"/>
  <c r="D602" i="53"/>
  <c r="E602" i="53" s="1"/>
  <c r="E601" i="53"/>
  <c r="D601" i="53"/>
  <c r="D600" i="53"/>
  <c r="C599" i="53"/>
  <c r="D598" i="53"/>
  <c r="E598" i="53" s="1"/>
  <c r="D597" i="53"/>
  <c r="E597" i="53" s="1"/>
  <c r="D596" i="53"/>
  <c r="C595" i="53"/>
  <c r="D594" i="53"/>
  <c r="D593" i="53"/>
  <c r="E593" i="53" s="1"/>
  <c r="C592" i="53"/>
  <c r="E591" i="53"/>
  <c r="D591" i="53"/>
  <c r="E590" i="53"/>
  <c r="D590" i="53"/>
  <c r="E589" i="53"/>
  <c r="D589" i="53"/>
  <c r="E588" i="53"/>
  <c r="D588" i="53"/>
  <c r="D587" i="53"/>
  <c r="C587" i="53"/>
  <c r="D586" i="53"/>
  <c r="E586" i="53" s="1"/>
  <c r="D585" i="53"/>
  <c r="E585" i="53" s="1"/>
  <c r="D584" i="53"/>
  <c r="E584" i="53" s="1"/>
  <c r="E583" i="53"/>
  <c r="D583" i="53"/>
  <c r="D582" i="53"/>
  <c r="C581" i="53"/>
  <c r="D580" i="53"/>
  <c r="E580" i="53" s="1"/>
  <c r="D579" i="53"/>
  <c r="E579" i="53" s="1"/>
  <c r="D578" i="53"/>
  <c r="C577" i="53"/>
  <c r="D576" i="53"/>
  <c r="E576" i="53" s="1"/>
  <c r="D575" i="53"/>
  <c r="E575" i="53" s="1"/>
  <c r="D574" i="53"/>
  <c r="E574" i="53" s="1"/>
  <c r="D573" i="53"/>
  <c r="E573" i="53" s="1"/>
  <c r="E572" i="53"/>
  <c r="D572" i="53"/>
  <c r="D571" i="53"/>
  <c r="E571" i="53" s="1"/>
  <c r="D570" i="53"/>
  <c r="E570" i="53" s="1"/>
  <c r="E569" i="53" s="1"/>
  <c r="C569" i="53"/>
  <c r="E568" i="53"/>
  <c r="D568" i="53"/>
  <c r="E567" i="53"/>
  <c r="D567" i="53"/>
  <c r="E566" i="53"/>
  <c r="D566" i="53"/>
  <c r="E565" i="53"/>
  <c r="D565" i="53"/>
  <c r="E564" i="53"/>
  <c r="D564" i="53"/>
  <c r="E563" i="53"/>
  <c r="D563" i="53"/>
  <c r="D562" i="53" s="1"/>
  <c r="E562" i="53"/>
  <c r="C562" i="53"/>
  <c r="J561" i="53"/>
  <c r="J560" i="53"/>
  <c r="E558" i="53"/>
  <c r="D558" i="53"/>
  <c r="E557" i="53"/>
  <c r="D557" i="53"/>
  <c r="D556" i="53" s="1"/>
  <c r="E556" i="53"/>
  <c r="C556" i="53"/>
  <c r="E555" i="53"/>
  <c r="D555" i="53"/>
  <c r="D554" i="53"/>
  <c r="E554" i="53" s="1"/>
  <c r="D553" i="53"/>
  <c r="E553" i="53" s="1"/>
  <c r="E552" i="53" s="1"/>
  <c r="E551" i="53" s="1"/>
  <c r="E550" i="53" s="1"/>
  <c r="C552" i="53"/>
  <c r="J551" i="53"/>
  <c r="J550" i="53"/>
  <c r="E549" i="53"/>
  <c r="D549" i="53"/>
  <c r="E548" i="53"/>
  <c r="E547" i="53" s="1"/>
  <c r="D548" i="53"/>
  <c r="J547" i="53"/>
  <c r="D547" i="53"/>
  <c r="C547" i="53"/>
  <c r="D546" i="53"/>
  <c r="E546" i="53" s="1"/>
  <c r="D545" i="53"/>
  <c r="C544" i="53"/>
  <c r="C538" i="53" s="1"/>
  <c r="D543" i="53"/>
  <c r="D542" i="53"/>
  <c r="E542" i="53" s="1"/>
  <c r="D541" i="53"/>
  <c r="E541" i="53" s="1"/>
  <c r="D540" i="53"/>
  <c r="E540" i="53" s="1"/>
  <c r="D539" i="53"/>
  <c r="E539" i="53" s="1"/>
  <c r="E537" i="53"/>
  <c r="D537" i="53"/>
  <c r="E536" i="53"/>
  <c r="D536" i="53"/>
  <c r="E535" i="53"/>
  <c r="D535" i="53"/>
  <c r="E534" i="53"/>
  <c r="D534" i="53"/>
  <c r="E533" i="53"/>
  <c r="D533" i="53"/>
  <c r="E532" i="53"/>
  <c r="D532" i="53"/>
  <c r="D531" i="53" s="1"/>
  <c r="C531" i="53"/>
  <c r="D530" i="53"/>
  <c r="D529" i="53" s="1"/>
  <c r="D528" i="53" s="1"/>
  <c r="C529" i="53"/>
  <c r="E527" i="53"/>
  <c r="D527" i="53"/>
  <c r="E526" i="53"/>
  <c r="D526" i="53"/>
  <c r="E525" i="53"/>
  <c r="D525" i="53"/>
  <c r="E524" i="53"/>
  <c r="D524" i="53"/>
  <c r="E523" i="53"/>
  <c r="E522" i="53" s="1"/>
  <c r="D523" i="53"/>
  <c r="C522" i="53"/>
  <c r="D521" i="53"/>
  <c r="E521" i="53" s="1"/>
  <c r="D520" i="53"/>
  <c r="E520" i="53" s="1"/>
  <c r="E519" i="53"/>
  <c r="D519" i="53"/>
  <c r="D518" i="53"/>
  <c r="E518" i="53" s="1"/>
  <c r="D517" i="53"/>
  <c r="E517" i="53" s="1"/>
  <c r="D516" i="53"/>
  <c r="E516" i="53" s="1"/>
  <c r="E515" i="53"/>
  <c r="D515" i="53"/>
  <c r="D514" i="53"/>
  <c r="C513" i="53"/>
  <c r="E512" i="53"/>
  <c r="D512" i="53"/>
  <c r="E511" i="53"/>
  <c r="D511" i="53"/>
  <c r="E510" i="53"/>
  <c r="D510" i="53"/>
  <c r="C509" i="53"/>
  <c r="D508" i="53"/>
  <c r="E508" i="53" s="1"/>
  <c r="D507" i="53"/>
  <c r="E507" i="53" s="1"/>
  <c r="E506" i="53"/>
  <c r="D506" i="53"/>
  <c r="D505" i="53"/>
  <c r="C504" i="53"/>
  <c r="E503" i="53"/>
  <c r="D503" i="53"/>
  <c r="E502" i="53"/>
  <c r="D502" i="53"/>
  <c r="E501" i="53"/>
  <c r="D501" i="53"/>
  <c r="E500" i="53"/>
  <c r="D500" i="53"/>
  <c r="E499" i="53"/>
  <c r="D499" i="53"/>
  <c r="E498" i="53"/>
  <c r="E497" i="53" s="1"/>
  <c r="D498" i="53"/>
  <c r="D497" i="53"/>
  <c r="C497" i="53"/>
  <c r="D496" i="53"/>
  <c r="E496" i="53" s="1"/>
  <c r="E495" i="53"/>
  <c r="E494" i="53" s="1"/>
  <c r="D495" i="53"/>
  <c r="C494" i="53"/>
  <c r="D493" i="53"/>
  <c r="E493" i="53" s="1"/>
  <c r="D492" i="53"/>
  <c r="C491" i="53"/>
  <c r="D490" i="53"/>
  <c r="E490" i="53" s="1"/>
  <c r="D489" i="53"/>
  <c r="E489" i="53" s="1"/>
  <c r="E488" i="53"/>
  <c r="D488" i="53"/>
  <c r="D487" i="53"/>
  <c r="C486" i="53"/>
  <c r="E485" i="53"/>
  <c r="D485" i="53"/>
  <c r="J483" i="53"/>
  <c r="D481" i="53"/>
  <c r="E481" i="53" s="1"/>
  <c r="D480" i="53"/>
  <c r="E480" i="53" s="1"/>
  <c r="E479" i="53"/>
  <c r="D479" i="53"/>
  <c r="D478" i="53"/>
  <c r="C477" i="53"/>
  <c r="D476" i="53"/>
  <c r="E476" i="53" s="1"/>
  <c r="D475" i="53"/>
  <c r="C474" i="53"/>
  <c r="D473" i="53"/>
  <c r="E473" i="53" s="1"/>
  <c r="E472" i="53"/>
  <c r="D472" i="53"/>
  <c r="D471" i="53"/>
  <c r="E471" i="53" s="1"/>
  <c r="D470" i="53"/>
  <c r="E470" i="53" s="1"/>
  <c r="D469" i="53"/>
  <c r="C468" i="53"/>
  <c r="D467" i="53"/>
  <c r="E467" i="53" s="1"/>
  <c r="E466" i="53"/>
  <c r="D466" i="53"/>
  <c r="D465" i="53"/>
  <c r="E465" i="53" s="1"/>
  <c r="D464" i="53"/>
  <c r="C463" i="53"/>
  <c r="D462" i="53"/>
  <c r="E462" i="53" s="1"/>
  <c r="E461" i="53"/>
  <c r="D461" i="53"/>
  <c r="D460" i="53"/>
  <c r="C459" i="53"/>
  <c r="D458" i="53"/>
  <c r="E458" i="53" s="1"/>
  <c r="D457" i="53"/>
  <c r="E457" i="53" s="1"/>
  <c r="D456" i="53"/>
  <c r="C455" i="53"/>
  <c r="C444" i="53" s="1"/>
  <c r="D454" i="53"/>
  <c r="E454" i="53" s="1"/>
  <c r="D453" i="53"/>
  <c r="E453" i="53" s="1"/>
  <c r="E452" i="53"/>
  <c r="D452" i="53"/>
  <c r="D451" i="53"/>
  <c r="C450" i="53"/>
  <c r="D449" i="53"/>
  <c r="E449" i="53" s="1"/>
  <c r="E448" i="53"/>
  <c r="D448" i="53"/>
  <c r="D447" i="53"/>
  <c r="E447" i="53" s="1"/>
  <c r="E446" i="53"/>
  <c r="D446" i="53"/>
  <c r="D445" i="53" s="1"/>
  <c r="C445" i="53"/>
  <c r="E443" i="53"/>
  <c r="D443" i="53"/>
  <c r="E442" i="53"/>
  <c r="D442" i="53"/>
  <c r="E441" i="53"/>
  <c r="D441" i="53"/>
  <c r="E440" i="53"/>
  <c r="D440" i="53"/>
  <c r="E439" i="53"/>
  <c r="D439" i="53"/>
  <c r="E438" i="53"/>
  <c r="D438" i="53"/>
  <c r="E437" i="53"/>
  <c r="D437" i="53"/>
  <c r="E436" i="53"/>
  <c r="D436" i="53"/>
  <c r="E435" i="53"/>
  <c r="D435" i="53"/>
  <c r="E434" i="53"/>
  <c r="D434" i="53"/>
  <c r="E433" i="53"/>
  <c r="D433" i="53"/>
  <c r="D432" i="53"/>
  <c r="E432" i="53" s="1"/>
  <c r="E431" i="53"/>
  <c r="D431" i="53"/>
  <c r="D430" i="53"/>
  <c r="C429" i="53"/>
  <c r="E428" i="53"/>
  <c r="D428" i="53"/>
  <c r="D427" i="53"/>
  <c r="E427" i="53" s="1"/>
  <c r="D426" i="53"/>
  <c r="E426" i="53" s="1"/>
  <c r="D425" i="53"/>
  <c r="E425" i="53" s="1"/>
  <c r="D424" i="53"/>
  <c r="E424" i="53" s="1"/>
  <c r="D423" i="53"/>
  <c r="C422" i="53"/>
  <c r="D421" i="53"/>
  <c r="E421" i="53" s="1"/>
  <c r="D420" i="53"/>
  <c r="E420" i="53" s="1"/>
  <c r="D419" i="53"/>
  <c r="E419" i="53" s="1"/>
  <c r="D418" i="53"/>
  <c r="E418" i="53" s="1"/>
  <c r="D417" i="53"/>
  <c r="D416" i="53" s="1"/>
  <c r="C416" i="53"/>
  <c r="D415" i="53"/>
  <c r="E415" i="53" s="1"/>
  <c r="D414" i="53"/>
  <c r="E414" i="53" s="1"/>
  <c r="D413" i="53"/>
  <c r="E413" i="53" s="1"/>
  <c r="C412" i="53"/>
  <c r="E411" i="53"/>
  <c r="D411" i="53"/>
  <c r="D410" i="53"/>
  <c r="D409" i="53" s="1"/>
  <c r="C409" i="53"/>
  <c r="E408" i="53"/>
  <c r="D408" i="53"/>
  <c r="D407" i="53"/>
  <c r="E407" i="53" s="1"/>
  <c r="D406" i="53"/>
  <c r="E406" i="53" s="1"/>
  <c r="D405" i="53"/>
  <c r="C404" i="53"/>
  <c r="D403" i="53"/>
  <c r="E403" i="53" s="1"/>
  <c r="E402" i="53"/>
  <c r="D402" i="53"/>
  <c r="D401" i="53"/>
  <c r="E401" i="53" s="1"/>
  <c r="D400" i="53"/>
  <c r="C399" i="53"/>
  <c r="D398" i="53"/>
  <c r="E398" i="53" s="1"/>
  <c r="E397" i="53"/>
  <c r="D397" i="53"/>
  <c r="D396" i="53"/>
  <c r="C395" i="53"/>
  <c r="D394" i="53"/>
  <c r="E394" i="53" s="1"/>
  <c r="D393" i="53"/>
  <c r="E393" i="53" s="1"/>
  <c r="D392" i="53"/>
  <c r="C392" i="53"/>
  <c r="D391" i="53"/>
  <c r="E391" i="53" s="1"/>
  <c r="D390" i="53"/>
  <c r="E390" i="53" s="1"/>
  <c r="D389" i="53"/>
  <c r="C388" i="53"/>
  <c r="D387" i="53"/>
  <c r="E387" i="53" s="1"/>
  <c r="E386" i="53"/>
  <c r="D386" i="53"/>
  <c r="D385" i="53"/>
  <c r="E385" i="53" s="1"/>
  <c r="E384" i="53"/>
  <c r="D384" i="53"/>
  <c r="D383" i="53"/>
  <c r="D382" i="53" s="1"/>
  <c r="C382" i="53"/>
  <c r="D381" i="53"/>
  <c r="E381" i="53" s="1"/>
  <c r="D380" i="53"/>
  <c r="E379" i="53"/>
  <c r="D379" i="53"/>
  <c r="C378" i="53"/>
  <c r="E377" i="53"/>
  <c r="D377" i="53"/>
  <c r="D376" i="53"/>
  <c r="E376" i="53" s="1"/>
  <c r="E375" i="53"/>
  <c r="D375" i="53"/>
  <c r="D374" i="53"/>
  <c r="C373" i="53"/>
  <c r="D372" i="53"/>
  <c r="E372" i="53" s="1"/>
  <c r="D371" i="53"/>
  <c r="E371" i="53" s="1"/>
  <c r="E370" i="53"/>
  <c r="D370" i="53"/>
  <c r="D369" i="53"/>
  <c r="C368" i="53"/>
  <c r="D367" i="53"/>
  <c r="E367" i="53" s="1"/>
  <c r="D366" i="53"/>
  <c r="E366" i="53" s="1"/>
  <c r="D365" i="53"/>
  <c r="E365" i="53" s="1"/>
  <c r="E364" i="53"/>
  <c r="D364" i="53"/>
  <c r="D363" i="53"/>
  <c r="D362" i="53" s="1"/>
  <c r="C362" i="53"/>
  <c r="E361" i="53"/>
  <c r="D361" i="53"/>
  <c r="D360" i="53"/>
  <c r="E360" i="53" s="1"/>
  <c r="D359" i="53"/>
  <c r="E359" i="53" s="1"/>
  <c r="D358" i="53"/>
  <c r="C357" i="53"/>
  <c r="D356" i="53"/>
  <c r="E356" i="53" s="1"/>
  <c r="E355" i="53"/>
  <c r="D355" i="53"/>
  <c r="D354" i="53"/>
  <c r="D353" i="53" s="1"/>
  <c r="C353" i="53"/>
  <c r="E352" i="53"/>
  <c r="D352" i="53"/>
  <c r="D351" i="53"/>
  <c r="E351" i="53" s="1"/>
  <c r="E350" i="53"/>
  <c r="D350" i="53"/>
  <c r="D349" i="53"/>
  <c r="C348" i="53"/>
  <c r="E347" i="53"/>
  <c r="D347" i="53"/>
  <c r="D346" i="53"/>
  <c r="E346" i="53" s="1"/>
  <c r="E345" i="53"/>
  <c r="E344" i="53" s="1"/>
  <c r="D345" i="53"/>
  <c r="C344" i="53"/>
  <c r="D343" i="53"/>
  <c r="E343" i="53" s="1"/>
  <c r="D342" i="53"/>
  <c r="E342" i="53" s="1"/>
  <c r="D341" i="53"/>
  <c r="E341" i="53" s="1"/>
  <c r="J339" i="53"/>
  <c r="E338" i="53"/>
  <c r="D338" i="53"/>
  <c r="D337" i="53"/>
  <c r="E337" i="53" s="1"/>
  <c r="E336" i="53"/>
  <c r="D336" i="53"/>
  <c r="D335" i="53"/>
  <c r="E335" i="53" s="1"/>
  <c r="E334" i="53"/>
  <c r="D334" i="53"/>
  <c r="D333" i="53"/>
  <c r="E333" i="53" s="1"/>
  <c r="E332" i="53"/>
  <c r="E331" i="53" s="1"/>
  <c r="D332" i="53"/>
  <c r="C331" i="53"/>
  <c r="D330" i="53"/>
  <c r="E330" i="53" s="1"/>
  <c r="D329" i="53"/>
  <c r="E329" i="53" s="1"/>
  <c r="E328" i="53" s="1"/>
  <c r="C328" i="53"/>
  <c r="D327" i="53"/>
  <c r="E327" i="53" s="1"/>
  <c r="D326" i="53"/>
  <c r="D325" i="53" s="1"/>
  <c r="E324" i="53"/>
  <c r="D324" i="53"/>
  <c r="D323" i="53"/>
  <c r="E323" i="53" s="1"/>
  <c r="E322" i="53"/>
  <c r="D322" i="53"/>
  <c r="D321" i="53"/>
  <c r="E321" i="53" s="1"/>
  <c r="E320" i="53"/>
  <c r="D320" i="53"/>
  <c r="D319" i="53"/>
  <c r="E319" i="53" s="1"/>
  <c r="E318" i="53"/>
  <c r="D318" i="53"/>
  <c r="D317" i="53"/>
  <c r="E317" i="53" s="1"/>
  <c r="E316" i="53"/>
  <c r="D316" i="53"/>
  <c r="C315" i="53"/>
  <c r="D313" i="53"/>
  <c r="E313" i="53" s="1"/>
  <c r="D312" i="53"/>
  <c r="E312" i="53" s="1"/>
  <c r="D311" i="53"/>
  <c r="E311" i="53" s="1"/>
  <c r="D310" i="53"/>
  <c r="E310" i="53" s="1"/>
  <c r="E309" i="53"/>
  <c r="E308" i="53" s="1"/>
  <c r="D309" i="53"/>
  <c r="C308" i="53"/>
  <c r="D307" i="53"/>
  <c r="E307" i="53" s="1"/>
  <c r="D306" i="53"/>
  <c r="C305" i="53"/>
  <c r="D304" i="53"/>
  <c r="E304" i="53" s="1"/>
  <c r="E302" i="53" s="1"/>
  <c r="E303" i="53"/>
  <c r="D303" i="53"/>
  <c r="C302" i="53"/>
  <c r="D301" i="53"/>
  <c r="E301" i="53" s="1"/>
  <c r="D300" i="53"/>
  <c r="E300" i="53" s="1"/>
  <c r="D299" i="53"/>
  <c r="C298" i="53"/>
  <c r="D297" i="53"/>
  <c r="C296" i="53"/>
  <c r="C263" i="53" s="1"/>
  <c r="D295" i="53"/>
  <c r="E295" i="53" s="1"/>
  <c r="D294" i="53"/>
  <c r="E294" i="53" s="1"/>
  <c r="E293" i="53"/>
  <c r="D293" i="53"/>
  <c r="D292" i="53"/>
  <c r="E292" i="53" s="1"/>
  <c r="D291" i="53"/>
  <c r="E291" i="53" s="1"/>
  <c r="D290" i="53"/>
  <c r="C289" i="53"/>
  <c r="D288" i="53"/>
  <c r="E288" i="53" s="1"/>
  <c r="E287" i="53"/>
  <c r="D287" i="53"/>
  <c r="D286" i="53"/>
  <c r="E286" i="53" s="1"/>
  <c r="D285" i="53"/>
  <c r="E285" i="53" s="1"/>
  <c r="D284" i="53"/>
  <c r="E284" i="53" s="1"/>
  <c r="D283" i="53"/>
  <c r="E283" i="53" s="1"/>
  <c r="D282" i="53"/>
  <c r="E282" i="53" s="1"/>
  <c r="D281" i="53"/>
  <c r="E281" i="53" s="1"/>
  <c r="D280" i="53"/>
  <c r="E280" i="53" s="1"/>
  <c r="E279" i="53"/>
  <c r="D279" i="53"/>
  <c r="D278" i="53"/>
  <c r="E278" i="53" s="1"/>
  <c r="D277" i="53"/>
  <c r="E277" i="53" s="1"/>
  <c r="D276" i="53"/>
  <c r="E276" i="53" s="1"/>
  <c r="E275" i="53"/>
  <c r="D275" i="53"/>
  <c r="D274" i="53"/>
  <c r="E274" i="53" s="1"/>
  <c r="D273" i="53"/>
  <c r="E273" i="53" s="1"/>
  <c r="D272" i="53"/>
  <c r="E272" i="53" s="1"/>
  <c r="E271" i="53"/>
  <c r="D271" i="53"/>
  <c r="D270" i="53"/>
  <c r="E270" i="53" s="1"/>
  <c r="E269" i="53"/>
  <c r="D269" i="53"/>
  <c r="D268" i="53"/>
  <c r="E268" i="53" s="1"/>
  <c r="E267" i="53"/>
  <c r="D267" i="53"/>
  <c r="D266" i="53"/>
  <c r="C265" i="53"/>
  <c r="E264" i="53"/>
  <c r="D264" i="53"/>
  <c r="E262" i="53"/>
  <c r="D262" i="53"/>
  <c r="E261" i="53"/>
  <c r="E260" i="53" s="1"/>
  <c r="D261" i="53"/>
  <c r="D260" i="53" s="1"/>
  <c r="C260" i="53"/>
  <c r="J259" i="53"/>
  <c r="J258" i="53"/>
  <c r="J257" i="53"/>
  <c r="D252" i="53"/>
  <c r="E252" i="53" s="1"/>
  <c r="D251" i="53"/>
  <c r="E251" i="53" s="1"/>
  <c r="E250" i="53" s="1"/>
  <c r="C250" i="53"/>
  <c r="D249" i="53"/>
  <c r="E249" i="53" s="1"/>
  <c r="E248" i="53"/>
  <c r="D248" i="53"/>
  <c r="D247" i="53"/>
  <c r="E247" i="53" s="1"/>
  <c r="D246" i="53"/>
  <c r="D245" i="53"/>
  <c r="E245" i="53" s="1"/>
  <c r="C244" i="53"/>
  <c r="C243" i="53"/>
  <c r="E242" i="53"/>
  <c r="D242" i="53"/>
  <c r="E241" i="53"/>
  <c r="D241" i="53"/>
  <c r="E240" i="53"/>
  <c r="D240" i="53"/>
  <c r="E239" i="53"/>
  <c r="E238" i="53" s="1"/>
  <c r="D239" i="53"/>
  <c r="D238" i="53" s="1"/>
  <c r="C239" i="53"/>
  <c r="C238" i="53"/>
  <c r="E237" i="53"/>
  <c r="E236" i="53" s="1"/>
  <c r="E235" i="53" s="1"/>
  <c r="D237" i="53"/>
  <c r="D236" i="53" s="1"/>
  <c r="D235" i="53" s="1"/>
  <c r="C236" i="53"/>
  <c r="C235" i="53" s="1"/>
  <c r="D234" i="53"/>
  <c r="E234" i="53" s="1"/>
  <c r="E233" i="53" s="1"/>
  <c r="D233" i="53"/>
  <c r="C233" i="53"/>
  <c r="D232" i="53"/>
  <c r="D231" i="53"/>
  <c r="E231" i="53" s="1"/>
  <c r="D230" i="53"/>
  <c r="E230" i="53" s="1"/>
  <c r="C229" i="53"/>
  <c r="C228" i="53" s="1"/>
  <c r="D227" i="53"/>
  <c r="E227" i="53" s="1"/>
  <c r="D226" i="53"/>
  <c r="E226" i="53" s="1"/>
  <c r="D225" i="53"/>
  <c r="E225" i="53" s="1"/>
  <c r="E224" i="53"/>
  <c r="D224" i="53"/>
  <c r="D223" i="53"/>
  <c r="D222" i="53" s="1"/>
  <c r="C223" i="53"/>
  <c r="C222" i="53" s="1"/>
  <c r="E221" i="53"/>
  <c r="E220" i="53" s="1"/>
  <c r="D221" i="53"/>
  <c r="D220" i="53"/>
  <c r="D215" i="53" s="1"/>
  <c r="C220" i="53"/>
  <c r="E219" i="53"/>
  <c r="D219" i="53"/>
  <c r="E218" i="53"/>
  <c r="D218" i="53"/>
  <c r="E217" i="53"/>
  <c r="D217" i="53"/>
  <c r="E216" i="53"/>
  <c r="D216" i="53"/>
  <c r="C216" i="53"/>
  <c r="C215" i="53"/>
  <c r="E214" i="53"/>
  <c r="E213" i="53" s="1"/>
  <c r="D214" i="53"/>
  <c r="D213" i="53" s="1"/>
  <c r="C213" i="53"/>
  <c r="D212" i="53"/>
  <c r="C211" i="53"/>
  <c r="D210" i="53"/>
  <c r="E210" i="53" s="1"/>
  <c r="E209" i="53"/>
  <c r="D209" i="53"/>
  <c r="D208" i="53"/>
  <c r="C207" i="53"/>
  <c r="E206" i="53"/>
  <c r="E204" i="53" s="1"/>
  <c r="D206" i="53"/>
  <c r="D205" i="53"/>
  <c r="E205" i="53" s="1"/>
  <c r="C204" i="53"/>
  <c r="D202" i="53"/>
  <c r="C201" i="53"/>
  <c r="C200" i="53"/>
  <c r="D199" i="53"/>
  <c r="E199" i="53" s="1"/>
  <c r="E198" i="53" s="1"/>
  <c r="E197" i="53" s="1"/>
  <c r="D198" i="53"/>
  <c r="D197" i="53" s="1"/>
  <c r="C198" i="53"/>
  <c r="C197" i="53"/>
  <c r="D196" i="53"/>
  <c r="E196" i="53" s="1"/>
  <c r="E195" i="53" s="1"/>
  <c r="C195" i="53"/>
  <c r="D194" i="53"/>
  <c r="C193" i="53"/>
  <c r="E192" i="53"/>
  <c r="D192" i="53"/>
  <c r="D191" i="53"/>
  <c r="E191" i="53" s="1"/>
  <c r="D190" i="53"/>
  <c r="C189" i="53"/>
  <c r="C188" i="53" s="1"/>
  <c r="E187" i="53"/>
  <c r="D187" i="53"/>
  <c r="D186" i="53"/>
  <c r="E186" i="53" s="1"/>
  <c r="E185" i="53" s="1"/>
  <c r="E184" i="53" s="1"/>
  <c r="C185" i="53"/>
  <c r="C184" i="53" s="1"/>
  <c r="D183" i="53"/>
  <c r="D181" i="53"/>
  <c r="E181" i="53" s="1"/>
  <c r="E180" i="53" s="1"/>
  <c r="D180" i="53"/>
  <c r="C179" i="53"/>
  <c r="J178" i="53"/>
  <c r="J177" i="53"/>
  <c r="E176" i="53"/>
  <c r="D176" i="53"/>
  <c r="D175" i="53"/>
  <c r="C174" i="53"/>
  <c r="C170" i="53" s="1"/>
  <c r="D173" i="53"/>
  <c r="E173" i="53" s="1"/>
  <c r="D172" i="53"/>
  <c r="E172" i="53" s="1"/>
  <c r="C171" i="53"/>
  <c r="J170" i="53"/>
  <c r="D169" i="53"/>
  <c r="E169" i="53" s="1"/>
  <c r="E167" i="53" s="1"/>
  <c r="E168" i="53"/>
  <c r="D168" i="53"/>
  <c r="D167" i="53"/>
  <c r="C167" i="53"/>
  <c r="D166" i="53"/>
  <c r="E166" i="53" s="1"/>
  <c r="D165" i="53"/>
  <c r="C164" i="53"/>
  <c r="C163" i="53" s="1"/>
  <c r="J163" i="53"/>
  <c r="D162" i="53"/>
  <c r="E162" i="53" s="1"/>
  <c r="E161" i="53"/>
  <c r="D161" i="53"/>
  <c r="C160" i="53"/>
  <c r="E159" i="53"/>
  <c r="D159" i="53"/>
  <c r="D158" i="53"/>
  <c r="C157" i="53"/>
  <c r="D156" i="53"/>
  <c r="E155" i="53"/>
  <c r="D155" i="53"/>
  <c r="C154" i="53"/>
  <c r="C153" i="53" s="1"/>
  <c r="C152" i="53" s="1"/>
  <c r="J153" i="53"/>
  <c r="J152" i="53"/>
  <c r="D151" i="53"/>
  <c r="D150" i="53"/>
  <c r="E150" i="53" s="1"/>
  <c r="C149" i="53"/>
  <c r="E148" i="53"/>
  <c r="D148" i="53"/>
  <c r="E147" i="53"/>
  <c r="D147" i="53"/>
  <c r="D146" i="53" s="1"/>
  <c r="C146" i="53"/>
  <c r="D145" i="53"/>
  <c r="E145" i="53" s="1"/>
  <c r="E143" i="53" s="1"/>
  <c r="D144" i="53"/>
  <c r="E144" i="53" s="1"/>
  <c r="C143" i="53"/>
  <c r="D142" i="53"/>
  <c r="E142" i="53" s="1"/>
  <c r="E141" i="53"/>
  <c r="D141" i="53"/>
  <c r="C140" i="53"/>
  <c r="D139" i="53"/>
  <c r="E139" i="53" s="1"/>
  <c r="D138" i="53"/>
  <c r="E138" i="53" s="1"/>
  <c r="D137" i="53"/>
  <c r="E137" i="53" s="1"/>
  <c r="C136" i="53"/>
  <c r="J135" i="53"/>
  <c r="D134" i="53"/>
  <c r="E134" i="53" s="1"/>
  <c r="E132" i="53" s="1"/>
  <c r="D133" i="53"/>
  <c r="E133" i="53" s="1"/>
  <c r="D132" i="53"/>
  <c r="C132" i="53"/>
  <c r="D131" i="53"/>
  <c r="E131" i="53" s="1"/>
  <c r="D130" i="53"/>
  <c r="D129" i="53" s="1"/>
  <c r="C129" i="53"/>
  <c r="E128" i="53"/>
  <c r="D128" i="53"/>
  <c r="D127" i="53"/>
  <c r="C126" i="53"/>
  <c r="D125" i="53"/>
  <c r="E125" i="53" s="1"/>
  <c r="D124" i="53"/>
  <c r="E124" i="53" s="1"/>
  <c r="E123" i="53" s="1"/>
  <c r="C123" i="53"/>
  <c r="D122" i="53"/>
  <c r="E122" i="53" s="1"/>
  <c r="E121" i="53"/>
  <c r="D121" i="53"/>
  <c r="D120" i="53"/>
  <c r="C120" i="53"/>
  <c r="D119" i="53"/>
  <c r="E119" i="53" s="1"/>
  <c r="D118" i="53"/>
  <c r="C117" i="53"/>
  <c r="J116" i="53"/>
  <c r="J115" i="53"/>
  <c r="D113" i="53"/>
  <c r="E113" i="53" s="1"/>
  <c r="D112" i="53"/>
  <c r="E112" i="53" s="1"/>
  <c r="D111" i="53"/>
  <c r="E111" i="53" s="1"/>
  <c r="E110" i="53"/>
  <c r="D110" i="53"/>
  <c r="D109" i="53"/>
  <c r="E109" i="53" s="1"/>
  <c r="D108" i="53"/>
  <c r="E108" i="53" s="1"/>
  <c r="D107" i="53"/>
  <c r="E107" i="53" s="1"/>
  <c r="D106" i="53"/>
  <c r="E106" i="53" s="1"/>
  <c r="D105" i="53"/>
  <c r="E105" i="53" s="1"/>
  <c r="D104" i="53"/>
  <c r="E104" i="53" s="1"/>
  <c r="D103" i="53"/>
  <c r="E103" i="53" s="1"/>
  <c r="E102" i="53"/>
  <c r="D102" i="53"/>
  <c r="D101" i="53"/>
  <c r="E101" i="53" s="1"/>
  <c r="D100" i="53"/>
  <c r="E100" i="53" s="1"/>
  <c r="D99" i="53"/>
  <c r="E99" i="53" s="1"/>
  <c r="D98" i="53"/>
  <c r="E98" i="53" s="1"/>
  <c r="J97" i="53"/>
  <c r="C97" i="53"/>
  <c r="C67" i="53" s="1"/>
  <c r="D96" i="53"/>
  <c r="E96" i="53" s="1"/>
  <c r="D95" i="53"/>
  <c r="E95" i="53" s="1"/>
  <c r="D94" i="53"/>
  <c r="E94" i="53" s="1"/>
  <c r="D93" i="53"/>
  <c r="E93" i="53" s="1"/>
  <c r="E92" i="53"/>
  <c r="D92" i="53"/>
  <c r="D91" i="53"/>
  <c r="E91" i="53" s="1"/>
  <c r="E90" i="53"/>
  <c r="D90" i="53"/>
  <c r="D89" i="53"/>
  <c r="E89" i="53" s="1"/>
  <c r="E88" i="53"/>
  <c r="D88" i="53"/>
  <c r="D87" i="53"/>
  <c r="E87" i="53" s="1"/>
  <c r="D86" i="53"/>
  <c r="E86" i="53" s="1"/>
  <c r="D85" i="53"/>
  <c r="E85" i="53" s="1"/>
  <c r="E84" i="53"/>
  <c r="D84" i="53"/>
  <c r="D83" i="53"/>
  <c r="E83" i="53" s="1"/>
  <c r="E82" i="53"/>
  <c r="D82" i="53"/>
  <c r="D81" i="53"/>
  <c r="E81" i="53" s="1"/>
  <c r="D80" i="53"/>
  <c r="E80" i="53" s="1"/>
  <c r="D79" i="53"/>
  <c r="E79" i="53" s="1"/>
  <c r="D78" i="53"/>
  <c r="E78" i="53" s="1"/>
  <c r="D77" i="53"/>
  <c r="E77" i="53" s="1"/>
  <c r="E76" i="53"/>
  <c r="D76" i="53"/>
  <c r="D75" i="53"/>
  <c r="E75" i="53" s="1"/>
  <c r="D74" i="53"/>
  <c r="E74" i="53" s="1"/>
  <c r="D73" i="53"/>
  <c r="E73" i="53" s="1"/>
  <c r="E72" i="53"/>
  <c r="D72" i="53"/>
  <c r="D71" i="53"/>
  <c r="E71" i="53" s="1"/>
  <c r="D70" i="53"/>
  <c r="E70" i="53" s="1"/>
  <c r="D69" i="53"/>
  <c r="E69" i="53" s="1"/>
  <c r="J68" i="53"/>
  <c r="C68" i="53"/>
  <c r="J67" i="53"/>
  <c r="E66" i="53"/>
  <c r="D66" i="53"/>
  <c r="D65" i="53"/>
  <c r="E65" i="53" s="1"/>
  <c r="E64" i="53"/>
  <c r="D64" i="53"/>
  <c r="D63" i="53"/>
  <c r="E63" i="53" s="1"/>
  <c r="D62" i="53"/>
  <c r="J61" i="53"/>
  <c r="C61" i="53"/>
  <c r="D60" i="53"/>
  <c r="E60" i="53" s="1"/>
  <c r="E59" i="53"/>
  <c r="D59" i="53"/>
  <c r="D58" i="53"/>
  <c r="E58" i="53" s="1"/>
  <c r="D57" i="53"/>
  <c r="E57" i="53" s="1"/>
  <c r="D56" i="53"/>
  <c r="E56" i="53" s="1"/>
  <c r="D55" i="53"/>
  <c r="E55" i="53" s="1"/>
  <c r="D54" i="53"/>
  <c r="E54" i="53" s="1"/>
  <c r="E53" i="53"/>
  <c r="D53" i="53"/>
  <c r="D52" i="53"/>
  <c r="E52" i="53" s="1"/>
  <c r="D51" i="53"/>
  <c r="E51" i="53" s="1"/>
  <c r="D50" i="53"/>
  <c r="E50" i="53" s="1"/>
  <c r="D49" i="53"/>
  <c r="E49" i="53" s="1"/>
  <c r="D48" i="53"/>
  <c r="E48" i="53" s="1"/>
  <c r="D47" i="53"/>
  <c r="E47" i="53" s="1"/>
  <c r="D46" i="53"/>
  <c r="E46" i="53" s="1"/>
  <c r="E45" i="53"/>
  <c r="D45" i="53"/>
  <c r="D44" i="53"/>
  <c r="E44" i="53" s="1"/>
  <c r="D43" i="53"/>
  <c r="E43" i="53" s="1"/>
  <c r="D42" i="53"/>
  <c r="E42" i="53" s="1"/>
  <c r="E41" i="53"/>
  <c r="D41" i="53"/>
  <c r="D40" i="53"/>
  <c r="E40" i="53" s="1"/>
  <c r="D39" i="53"/>
  <c r="J38" i="53"/>
  <c r="C38" i="53"/>
  <c r="D37" i="53"/>
  <c r="E37" i="53" s="1"/>
  <c r="E36" i="53"/>
  <c r="D36" i="53"/>
  <c r="D35" i="53"/>
  <c r="E35" i="53" s="1"/>
  <c r="E34" i="53"/>
  <c r="D34" i="53"/>
  <c r="D33" i="53"/>
  <c r="E33" i="53" s="1"/>
  <c r="D32" i="53"/>
  <c r="E32" i="53" s="1"/>
  <c r="D31" i="53"/>
  <c r="E31" i="53" s="1"/>
  <c r="E30" i="53"/>
  <c r="D30" i="53"/>
  <c r="D29" i="53"/>
  <c r="E29" i="53" s="1"/>
  <c r="E28" i="53"/>
  <c r="D28" i="53"/>
  <c r="D27" i="53"/>
  <c r="E27" i="53" s="1"/>
  <c r="D26" i="53"/>
  <c r="E26" i="53" s="1"/>
  <c r="D25" i="53"/>
  <c r="E25" i="53" s="1"/>
  <c r="D24" i="53"/>
  <c r="E24" i="53" s="1"/>
  <c r="D23" i="53"/>
  <c r="E23" i="53" s="1"/>
  <c r="E22" i="53"/>
  <c r="D22" i="53"/>
  <c r="D21" i="53"/>
  <c r="E21" i="53" s="1"/>
  <c r="D20" i="53"/>
  <c r="E20" i="53" s="1"/>
  <c r="D19" i="53"/>
  <c r="E19" i="53" s="1"/>
  <c r="D18" i="53"/>
  <c r="E18" i="53" s="1"/>
  <c r="D17" i="53"/>
  <c r="E17" i="53" s="1"/>
  <c r="D16" i="53"/>
  <c r="E16" i="53" s="1"/>
  <c r="D15" i="53"/>
  <c r="E15" i="53" s="1"/>
  <c r="E14" i="53"/>
  <c r="D14" i="53"/>
  <c r="D13" i="53"/>
  <c r="E13" i="53" s="1"/>
  <c r="D12" i="53"/>
  <c r="J11" i="53"/>
  <c r="C11" i="53"/>
  <c r="D10" i="53"/>
  <c r="D9" i="53"/>
  <c r="E9" i="53" s="1"/>
  <c r="D8" i="53"/>
  <c r="E8" i="53" s="1"/>
  <c r="E7" i="53"/>
  <c r="D7" i="53"/>
  <c r="D6" i="53"/>
  <c r="E6" i="53" s="1"/>
  <c r="E5" i="53"/>
  <c r="D5" i="53"/>
  <c r="J4" i="53"/>
  <c r="C4" i="53"/>
  <c r="J3" i="53"/>
  <c r="C3" i="53"/>
  <c r="J2" i="53"/>
  <c r="D778" i="52"/>
  <c r="C777" i="52"/>
  <c r="D776" i="52"/>
  <c r="E776" i="52" s="1"/>
  <c r="D775" i="52"/>
  <c r="E775" i="52" s="1"/>
  <c r="E774" i="52"/>
  <c r="D774" i="52"/>
  <c r="D773" i="52"/>
  <c r="E773" i="52" s="1"/>
  <c r="C772" i="52"/>
  <c r="C771" i="52" s="1"/>
  <c r="D770" i="52"/>
  <c r="E770" i="52" s="1"/>
  <c r="D769" i="52"/>
  <c r="C768" i="52"/>
  <c r="C767" i="52"/>
  <c r="E766" i="52"/>
  <c r="E765" i="52" s="1"/>
  <c r="D766" i="52"/>
  <c r="D765" i="52"/>
  <c r="C765" i="52"/>
  <c r="E764" i="52"/>
  <c r="D764" i="52"/>
  <c r="D763" i="52"/>
  <c r="E763" i="52" s="1"/>
  <c r="E761" i="52" s="1"/>
  <c r="E760" i="52" s="1"/>
  <c r="E762" i="52"/>
  <c r="D762" i="52"/>
  <c r="D761" i="52"/>
  <c r="D760" i="52" s="1"/>
  <c r="C761" i="52"/>
  <c r="C760" i="52" s="1"/>
  <c r="D759" i="52"/>
  <c r="E759" i="52" s="1"/>
  <c r="D758" i="52"/>
  <c r="E757" i="52"/>
  <c r="D757" i="52"/>
  <c r="C756" i="52"/>
  <c r="C755" i="52" s="1"/>
  <c r="D754" i="52"/>
  <c r="E754" i="52" s="1"/>
  <c r="D753" i="52"/>
  <c r="D752" i="52"/>
  <c r="E752" i="52" s="1"/>
  <c r="C751" i="52"/>
  <c r="C750" i="52" s="1"/>
  <c r="E749" i="52"/>
  <c r="D749" i="52"/>
  <c r="D748" i="52"/>
  <c r="E748" i="52" s="1"/>
  <c r="E747" i="52"/>
  <c r="E746" i="52" s="1"/>
  <c r="D747" i="52"/>
  <c r="D746" i="52"/>
  <c r="C746" i="52"/>
  <c r="D745" i="52"/>
  <c r="C744" i="52"/>
  <c r="C743" i="52"/>
  <c r="D742" i="52"/>
  <c r="C741" i="52"/>
  <c r="D740" i="52"/>
  <c r="C739" i="52"/>
  <c r="D738" i="52"/>
  <c r="E738" i="52" s="1"/>
  <c r="D737" i="52"/>
  <c r="E737" i="52" s="1"/>
  <c r="D736" i="52"/>
  <c r="E736" i="52" s="1"/>
  <c r="D735" i="52"/>
  <c r="C734" i="52"/>
  <c r="C733" i="52"/>
  <c r="D732" i="52"/>
  <c r="C731" i="52"/>
  <c r="C730" i="52"/>
  <c r="D729" i="52"/>
  <c r="E729" i="52" s="1"/>
  <c r="D728" i="52"/>
  <c r="C727" i="52"/>
  <c r="J726" i="52"/>
  <c r="J725" i="52"/>
  <c r="E724" i="52"/>
  <c r="D724" i="52"/>
  <c r="D723" i="52"/>
  <c r="C722" i="52"/>
  <c r="D721" i="52"/>
  <c r="E721" i="52" s="1"/>
  <c r="D720" i="52"/>
  <c r="E719" i="52"/>
  <c r="D719" i="52"/>
  <c r="C718" i="52"/>
  <c r="C717" i="52" s="1"/>
  <c r="C716" i="52" s="1"/>
  <c r="J717" i="52"/>
  <c r="J716" i="52"/>
  <c r="D715" i="52"/>
  <c r="E715" i="52" s="1"/>
  <c r="E714" i="52"/>
  <c r="D714" i="52"/>
  <c r="D713" i="52"/>
  <c r="E713" i="52" s="1"/>
  <c r="E712" i="52"/>
  <c r="D712" i="52"/>
  <c r="D711" i="52"/>
  <c r="E711" i="52" s="1"/>
  <c r="E710" i="52"/>
  <c r="D710" i="52"/>
  <c r="D709" i="52"/>
  <c r="E709" i="52" s="1"/>
  <c r="E708" i="52"/>
  <c r="D708" i="52"/>
  <c r="D707" i="52"/>
  <c r="E707" i="52" s="1"/>
  <c r="E706" i="52"/>
  <c r="D706" i="52"/>
  <c r="D705" i="52"/>
  <c r="E705" i="52" s="1"/>
  <c r="E704" i="52"/>
  <c r="D704" i="52"/>
  <c r="D703" i="52"/>
  <c r="E703" i="52" s="1"/>
  <c r="E702" i="52"/>
  <c r="D702" i="52"/>
  <c r="D701" i="52"/>
  <c r="C700" i="52"/>
  <c r="D699" i="52"/>
  <c r="E699" i="52" s="1"/>
  <c r="E698" i="52"/>
  <c r="D698" i="52"/>
  <c r="D697" i="52"/>
  <c r="E697" i="52" s="1"/>
  <c r="D696" i="52"/>
  <c r="E696" i="52" s="1"/>
  <c r="D695" i="52"/>
  <c r="C694" i="52"/>
  <c r="D693" i="52"/>
  <c r="E693" i="52" s="1"/>
  <c r="E692" i="52"/>
  <c r="D692" i="52"/>
  <c r="D691" i="52"/>
  <c r="E691" i="52" s="1"/>
  <c r="D690" i="52"/>
  <c r="E690" i="52" s="1"/>
  <c r="D689" i="52"/>
  <c r="D688" i="52"/>
  <c r="E688" i="52" s="1"/>
  <c r="C687" i="52"/>
  <c r="D686" i="52"/>
  <c r="E686" i="52" s="1"/>
  <c r="D685" i="52"/>
  <c r="E685" i="52" s="1"/>
  <c r="D684" i="52"/>
  <c r="C683" i="52"/>
  <c r="E682" i="52"/>
  <c r="D682" i="52"/>
  <c r="E681" i="52"/>
  <c r="D681" i="52"/>
  <c r="E680" i="52"/>
  <c r="D680" i="52"/>
  <c r="C679" i="52"/>
  <c r="D678" i="52"/>
  <c r="D677" i="52"/>
  <c r="E677" i="52" s="1"/>
  <c r="C676" i="52"/>
  <c r="D675" i="52"/>
  <c r="E675" i="52" s="1"/>
  <c r="E674" i="52"/>
  <c r="D674" i="52"/>
  <c r="D673" i="52"/>
  <c r="E672" i="52"/>
  <c r="D672" i="52"/>
  <c r="C671" i="52"/>
  <c r="D670" i="52"/>
  <c r="E670" i="52" s="1"/>
  <c r="D669" i="52"/>
  <c r="E669" i="52" s="1"/>
  <c r="D668" i="52"/>
  <c r="E668" i="52" s="1"/>
  <c r="E667" i="52"/>
  <c r="D667" i="52"/>
  <c r="D666" i="52"/>
  <c r="C665" i="52"/>
  <c r="E664" i="52"/>
  <c r="D664" i="52"/>
  <c r="E663" i="52"/>
  <c r="D663" i="52"/>
  <c r="E662" i="52"/>
  <c r="D662" i="52"/>
  <c r="E661" i="52"/>
  <c r="C661" i="52"/>
  <c r="E660" i="52"/>
  <c r="D660" i="52"/>
  <c r="D659" i="52"/>
  <c r="E659" i="52" s="1"/>
  <c r="D658" i="52"/>
  <c r="E658" i="52" s="1"/>
  <c r="D657" i="52"/>
  <c r="E657" i="52" s="1"/>
  <c r="D656" i="52"/>
  <c r="E656" i="52" s="1"/>
  <c r="D655" i="52"/>
  <c r="E655" i="52" s="1"/>
  <c r="E654" i="52"/>
  <c r="D654" i="52"/>
  <c r="C653" i="52"/>
  <c r="C645" i="52" s="1"/>
  <c r="E652" i="52"/>
  <c r="D652" i="52"/>
  <c r="D651" i="52"/>
  <c r="E651" i="52" s="1"/>
  <c r="E650" i="52"/>
  <c r="D650" i="52"/>
  <c r="D649" i="52"/>
  <c r="E649" i="52" s="1"/>
  <c r="D648" i="52"/>
  <c r="E648" i="52" s="1"/>
  <c r="D647" i="52"/>
  <c r="C646" i="52"/>
  <c r="J645" i="52"/>
  <c r="E644" i="52"/>
  <c r="D644" i="52"/>
  <c r="D643" i="52"/>
  <c r="J642" i="52"/>
  <c r="C642" i="52"/>
  <c r="D641" i="52"/>
  <c r="E641" i="52" s="1"/>
  <c r="D640" i="52"/>
  <c r="E640" i="52" s="1"/>
  <c r="D639" i="52"/>
  <c r="J638" i="52"/>
  <c r="C638" i="52"/>
  <c r="D637" i="52"/>
  <c r="E637" i="52" s="1"/>
  <c r="D636" i="52"/>
  <c r="E636" i="52" s="1"/>
  <c r="D635" i="52"/>
  <c r="E635" i="52" s="1"/>
  <c r="D634" i="52"/>
  <c r="E634" i="52" s="1"/>
  <c r="D633" i="52"/>
  <c r="E633" i="52" s="1"/>
  <c r="D632" i="52"/>
  <c r="E632" i="52" s="1"/>
  <c r="D631" i="52"/>
  <c r="E631" i="52" s="1"/>
  <c r="D630" i="52"/>
  <c r="E630" i="52" s="1"/>
  <c r="D629" i="52"/>
  <c r="C628" i="52"/>
  <c r="D627" i="52"/>
  <c r="E627" i="52" s="1"/>
  <c r="E626" i="52"/>
  <c r="D626" i="52"/>
  <c r="D625" i="52"/>
  <c r="E625" i="52" s="1"/>
  <c r="E624" i="52"/>
  <c r="D624" i="52"/>
  <c r="D623" i="52"/>
  <c r="E623" i="52" s="1"/>
  <c r="E622" i="52"/>
  <c r="D622" i="52"/>
  <c r="D621" i="52"/>
  <c r="E621" i="52" s="1"/>
  <c r="E620" i="52"/>
  <c r="D620" i="52"/>
  <c r="D619" i="52"/>
  <c r="E619" i="52" s="1"/>
  <c r="E618" i="52"/>
  <c r="D618" i="52"/>
  <c r="D617" i="52"/>
  <c r="C616" i="52"/>
  <c r="D615" i="52"/>
  <c r="E615" i="52" s="1"/>
  <c r="D614" i="52"/>
  <c r="E614" i="52" s="1"/>
  <c r="E613" i="52"/>
  <c r="D613" i="52"/>
  <c r="D612" i="52"/>
  <c r="E612" i="52" s="1"/>
  <c r="D611" i="52"/>
  <c r="E611" i="52" s="1"/>
  <c r="D610" i="52"/>
  <c r="C610" i="52"/>
  <c r="E609" i="52"/>
  <c r="D609" i="52"/>
  <c r="E608" i="52"/>
  <c r="D608" i="52"/>
  <c r="E607" i="52"/>
  <c r="D607" i="52"/>
  <c r="E606" i="52"/>
  <c r="D606" i="52"/>
  <c r="E605" i="52"/>
  <c r="D605" i="52"/>
  <c r="E604" i="52"/>
  <c r="E603" i="52" s="1"/>
  <c r="D604" i="52"/>
  <c r="D603" i="52" s="1"/>
  <c r="C603" i="52"/>
  <c r="D602" i="52"/>
  <c r="E602" i="52" s="1"/>
  <c r="D601" i="52"/>
  <c r="E601" i="52" s="1"/>
  <c r="E600" i="52"/>
  <c r="D600" i="52"/>
  <c r="C599" i="52"/>
  <c r="E598" i="52"/>
  <c r="D598" i="52"/>
  <c r="D597" i="52"/>
  <c r="E597" i="52" s="1"/>
  <c r="E596" i="52"/>
  <c r="D596" i="52"/>
  <c r="D595" i="52"/>
  <c r="C595" i="52"/>
  <c r="D594" i="52"/>
  <c r="E594" i="52" s="1"/>
  <c r="D593" i="52"/>
  <c r="C592" i="52"/>
  <c r="D591" i="52"/>
  <c r="E591" i="52" s="1"/>
  <c r="E590" i="52"/>
  <c r="D590" i="52"/>
  <c r="D589" i="52"/>
  <c r="E589" i="52" s="1"/>
  <c r="E588" i="52"/>
  <c r="D588" i="52"/>
  <c r="C587" i="52"/>
  <c r="E586" i="52"/>
  <c r="D586" i="52"/>
  <c r="D585" i="52"/>
  <c r="E585" i="52" s="1"/>
  <c r="D584" i="52"/>
  <c r="E584" i="52" s="1"/>
  <c r="D583" i="52"/>
  <c r="E582" i="52"/>
  <c r="D582" i="52"/>
  <c r="C581" i="52"/>
  <c r="E580" i="52"/>
  <c r="D580" i="52"/>
  <c r="D579" i="52"/>
  <c r="E579" i="52" s="1"/>
  <c r="E578" i="52"/>
  <c r="D578" i="52"/>
  <c r="D577" i="52" s="1"/>
  <c r="C577" i="52"/>
  <c r="D576" i="52"/>
  <c r="E576" i="52" s="1"/>
  <c r="D575" i="52"/>
  <c r="E575" i="52" s="1"/>
  <c r="D574" i="52"/>
  <c r="E574" i="52" s="1"/>
  <c r="D573" i="52"/>
  <c r="E573" i="52" s="1"/>
  <c r="D572" i="52"/>
  <c r="E572" i="52" s="1"/>
  <c r="E571" i="52"/>
  <c r="D571" i="52"/>
  <c r="D570" i="52"/>
  <c r="E570" i="52" s="1"/>
  <c r="D569" i="52"/>
  <c r="C569" i="52"/>
  <c r="D568" i="52"/>
  <c r="E568" i="52" s="1"/>
  <c r="D567" i="52"/>
  <c r="E567" i="52" s="1"/>
  <c r="D566" i="52"/>
  <c r="E566" i="52" s="1"/>
  <c r="D565" i="52"/>
  <c r="E565" i="52" s="1"/>
  <c r="D564" i="52"/>
  <c r="E564" i="52" s="1"/>
  <c r="E563" i="52"/>
  <c r="D563" i="52"/>
  <c r="C562" i="52"/>
  <c r="J561" i="52"/>
  <c r="J560" i="52"/>
  <c r="D558" i="52"/>
  <c r="E558" i="52" s="1"/>
  <c r="D557" i="52"/>
  <c r="C556" i="52"/>
  <c r="D555" i="52"/>
  <c r="D554" i="52"/>
  <c r="E554" i="52" s="1"/>
  <c r="D553" i="52"/>
  <c r="E553" i="52" s="1"/>
  <c r="C552" i="52"/>
  <c r="J551" i="52"/>
  <c r="J550" i="52"/>
  <c r="E549" i="52"/>
  <c r="D549" i="52"/>
  <c r="E548" i="52"/>
  <c r="D548" i="52"/>
  <c r="J547" i="52"/>
  <c r="D547" i="52"/>
  <c r="C547" i="52"/>
  <c r="D546" i="52"/>
  <c r="E546" i="52" s="1"/>
  <c r="E545" i="52"/>
  <c r="E544" i="52" s="1"/>
  <c r="D545" i="52"/>
  <c r="C544" i="52"/>
  <c r="C538" i="52" s="1"/>
  <c r="D543" i="52"/>
  <c r="E543" i="52" s="1"/>
  <c r="D542" i="52"/>
  <c r="E542" i="52" s="1"/>
  <c r="D541" i="52"/>
  <c r="E541" i="52" s="1"/>
  <c r="D540" i="52"/>
  <c r="D539" i="52"/>
  <c r="E539" i="52" s="1"/>
  <c r="E537" i="52"/>
  <c r="D537" i="52"/>
  <c r="E536" i="52"/>
  <c r="D536" i="52"/>
  <c r="E535" i="52"/>
  <c r="D535" i="52"/>
  <c r="E534" i="52"/>
  <c r="D534" i="52"/>
  <c r="E533" i="52"/>
  <c r="D533" i="52"/>
  <c r="E532" i="52"/>
  <c r="D532" i="52"/>
  <c r="D531" i="52"/>
  <c r="C531" i="52"/>
  <c r="C528" i="52" s="1"/>
  <c r="D530" i="52"/>
  <c r="C529" i="52"/>
  <c r="D527" i="52"/>
  <c r="E527" i="52" s="1"/>
  <c r="D526" i="52"/>
  <c r="E526" i="52" s="1"/>
  <c r="D525" i="52"/>
  <c r="E525" i="52" s="1"/>
  <c r="D524" i="52"/>
  <c r="E524" i="52" s="1"/>
  <c r="D523" i="52"/>
  <c r="C522" i="52"/>
  <c r="D521" i="52"/>
  <c r="E521" i="52" s="1"/>
  <c r="E520" i="52"/>
  <c r="D520" i="52"/>
  <c r="D519" i="52"/>
  <c r="E519" i="52" s="1"/>
  <c r="E518" i="52"/>
  <c r="D518" i="52"/>
  <c r="D517" i="52"/>
  <c r="E517" i="52" s="1"/>
  <c r="E516" i="52"/>
  <c r="D516" i="52"/>
  <c r="D515" i="52"/>
  <c r="E514" i="52"/>
  <c r="D514" i="52"/>
  <c r="C513" i="52"/>
  <c r="C509" i="52" s="1"/>
  <c r="D512" i="52"/>
  <c r="D511" i="52"/>
  <c r="E511" i="52" s="1"/>
  <c r="D510" i="52"/>
  <c r="E510" i="52" s="1"/>
  <c r="D508" i="52"/>
  <c r="D507" i="52"/>
  <c r="E507" i="52" s="1"/>
  <c r="D506" i="52"/>
  <c r="E506" i="52" s="1"/>
  <c r="E505" i="52"/>
  <c r="D505" i="52"/>
  <c r="C504" i="52"/>
  <c r="D503" i="52"/>
  <c r="E503" i="52" s="1"/>
  <c r="D502" i="52"/>
  <c r="E502" i="52" s="1"/>
  <c r="D501" i="52"/>
  <c r="E501" i="52" s="1"/>
  <c r="D500" i="52"/>
  <c r="E500" i="52" s="1"/>
  <c r="D499" i="52"/>
  <c r="E499" i="52" s="1"/>
  <c r="D498" i="52"/>
  <c r="E498" i="52" s="1"/>
  <c r="E497" i="52"/>
  <c r="C497" i="52"/>
  <c r="D496" i="52"/>
  <c r="E496" i="52" s="1"/>
  <c r="D495" i="52"/>
  <c r="E495" i="52" s="1"/>
  <c r="D494" i="52"/>
  <c r="C494" i="52"/>
  <c r="D493" i="52"/>
  <c r="E493" i="52" s="1"/>
  <c r="D492" i="52"/>
  <c r="C491" i="52"/>
  <c r="E490" i="52"/>
  <c r="D490" i="52"/>
  <c r="D489" i="52"/>
  <c r="E489" i="52" s="1"/>
  <c r="E488" i="52"/>
  <c r="D488" i="52"/>
  <c r="D487" i="52"/>
  <c r="C486" i="52"/>
  <c r="D485" i="52"/>
  <c r="J483" i="52"/>
  <c r="D481" i="52"/>
  <c r="E481" i="52" s="1"/>
  <c r="E480" i="52"/>
  <c r="D480" i="52"/>
  <c r="D479" i="52"/>
  <c r="E479" i="52" s="1"/>
  <c r="E478" i="52"/>
  <c r="D478" i="52"/>
  <c r="C477" i="52"/>
  <c r="E476" i="52"/>
  <c r="D476" i="52"/>
  <c r="D475" i="52"/>
  <c r="C474" i="52"/>
  <c r="E473" i="52"/>
  <c r="D473" i="52"/>
  <c r="D472" i="52"/>
  <c r="E472" i="52" s="1"/>
  <c r="E471" i="52"/>
  <c r="D471" i="52"/>
  <c r="D470" i="52"/>
  <c r="E470" i="52" s="1"/>
  <c r="E469" i="52"/>
  <c r="D469" i="52"/>
  <c r="C468" i="52"/>
  <c r="D467" i="52"/>
  <c r="E467" i="52" s="1"/>
  <c r="D466" i="52"/>
  <c r="E466" i="52" s="1"/>
  <c r="D465" i="52"/>
  <c r="D464" i="52"/>
  <c r="E464" i="52" s="1"/>
  <c r="C463" i="52"/>
  <c r="D462" i="52"/>
  <c r="E462" i="52" s="1"/>
  <c r="D461" i="52"/>
  <c r="E461" i="52" s="1"/>
  <c r="D460" i="52"/>
  <c r="C459" i="52"/>
  <c r="D458" i="52"/>
  <c r="E458" i="52" s="1"/>
  <c r="D457" i="52"/>
  <c r="E457" i="52" s="1"/>
  <c r="E456" i="52"/>
  <c r="D456" i="52"/>
  <c r="D455" i="52" s="1"/>
  <c r="C455" i="52"/>
  <c r="C444" i="52" s="1"/>
  <c r="E454" i="52"/>
  <c r="D454" i="52"/>
  <c r="D453" i="52"/>
  <c r="E453" i="52" s="1"/>
  <c r="E452" i="52"/>
  <c r="D452" i="52"/>
  <c r="D451" i="52"/>
  <c r="C450" i="52"/>
  <c r="E449" i="52"/>
  <c r="D449" i="52"/>
  <c r="D448" i="52"/>
  <c r="E448" i="52" s="1"/>
  <c r="D447" i="52"/>
  <c r="E447" i="52" s="1"/>
  <c r="D446" i="52"/>
  <c r="E446" i="52" s="1"/>
  <c r="E445" i="52" s="1"/>
  <c r="C445" i="52"/>
  <c r="D443" i="52"/>
  <c r="E443" i="52" s="1"/>
  <c r="D442" i="52"/>
  <c r="E442" i="52" s="1"/>
  <c r="D441" i="52"/>
  <c r="E441" i="52" s="1"/>
  <c r="E440" i="52"/>
  <c r="D440" i="52"/>
  <c r="D439" i="52"/>
  <c r="E439" i="52" s="1"/>
  <c r="D438" i="52"/>
  <c r="E438" i="52" s="1"/>
  <c r="D437" i="52"/>
  <c r="E437" i="52" s="1"/>
  <c r="E436" i="52"/>
  <c r="D436" i="52"/>
  <c r="D435" i="52"/>
  <c r="E435" i="52" s="1"/>
  <c r="D434" i="52"/>
  <c r="E434" i="52" s="1"/>
  <c r="D433" i="52"/>
  <c r="E433" i="52" s="1"/>
  <c r="E432" i="52"/>
  <c r="D432" i="52"/>
  <c r="D431" i="52"/>
  <c r="E431" i="52" s="1"/>
  <c r="D430" i="52"/>
  <c r="C429" i="52"/>
  <c r="D428" i="52"/>
  <c r="E428" i="52" s="1"/>
  <c r="D427" i="52"/>
  <c r="E427" i="52" s="1"/>
  <c r="E426" i="52"/>
  <c r="D426" i="52"/>
  <c r="D425" i="52"/>
  <c r="E425" i="52" s="1"/>
  <c r="E424" i="52"/>
  <c r="D424" i="52"/>
  <c r="D423" i="52"/>
  <c r="C422" i="52"/>
  <c r="D421" i="52"/>
  <c r="E421" i="52" s="1"/>
  <c r="D420" i="52"/>
  <c r="E420" i="52" s="1"/>
  <c r="D419" i="52"/>
  <c r="E419" i="52" s="1"/>
  <c r="D418" i="52"/>
  <c r="E418" i="52" s="1"/>
  <c r="D417" i="52"/>
  <c r="C416" i="52"/>
  <c r="D415" i="52"/>
  <c r="E415" i="52" s="1"/>
  <c r="D414" i="52"/>
  <c r="D413" i="52"/>
  <c r="E413" i="52" s="1"/>
  <c r="C412" i="52"/>
  <c r="D411" i="52"/>
  <c r="E411" i="52" s="1"/>
  <c r="D410" i="52"/>
  <c r="C409" i="52"/>
  <c r="E408" i="52"/>
  <c r="D408" i="52"/>
  <c r="D407" i="52"/>
  <c r="E407" i="52" s="1"/>
  <c r="D406" i="52"/>
  <c r="E406" i="52" s="1"/>
  <c r="D405" i="52"/>
  <c r="C404" i="52"/>
  <c r="D403" i="52"/>
  <c r="E403" i="52" s="1"/>
  <c r="D402" i="52"/>
  <c r="E402" i="52" s="1"/>
  <c r="E401" i="52"/>
  <c r="D401" i="52"/>
  <c r="D400" i="52"/>
  <c r="E400" i="52" s="1"/>
  <c r="D399" i="52"/>
  <c r="C399" i="52"/>
  <c r="D398" i="52"/>
  <c r="E398" i="52" s="1"/>
  <c r="E397" i="52"/>
  <c r="D397" i="52"/>
  <c r="D396" i="52"/>
  <c r="C395" i="52"/>
  <c r="D394" i="52"/>
  <c r="E394" i="52" s="1"/>
  <c r="E393" i="52"/>
  <c r="E392" i="52" s="1"/>
  <c r="D393" i="52"/>
  <c r="C392" i="52"/>
  <c r="D391" i="52"/>
  <c r="E391" i="52" s="1"/>
  <c r="D390" i="52"/>
  <c r="E390" i="52" s="1"/>
  <c r="D389" i="52"/>
  <c r="E389" i="52" s="1"/>
  <c r="D388" i="52"/>
  <c r="C388" i="52"/>
  <c r="E387" i="52"/>
  <c r="D387" i="52"/>
  <c r="D386" i="52"/>
  <c r="E386" i="52" s="1"/>
  <c r="E385" i="52"/>
  <c r="D385" i="52"/>
  <c r="D384" i="52"/>
  <c r="E384" i="52" s="1"/>
  <c r="E383" i="52"/>
  <c r="D383" i="52"/>
  <c r="C382" i="52"/>
  <c r="D381" i="52"/>
  <c r="E381" i="52" s="1"/>
  <c r="D380" i="52"/>
  <c r="E380" i="52" s="1"/>
  <c r="D379" i="52"/>
  <c r="C378" i="52"/>
  <c r="E377" i="52"/>
  <c r="D377" i="52"/>
  <c r="D376" i="52"/>
  <c r="E376" i="52" s="1"/>
  <c r="E375" i="52"/>
  <c r="D375" i="52"/>
  <c r="D374" i="52"/>
  <c r="D373" i="52" s="1"/>
  <c r="C373" i="52"/>
  <c r="D372" i="52"/>
  <c r="E372" i="52" s="1"/>
  <c r="D371" i="52"/>
  <c r="E371" i="52" s="1"/>
  <c r="D370" i="52"/>
  <c r="E370" i="52" s="1"/>
  <c r="D369" i="52"/>
  <c r="C368" i="52"/>
  <c r="E367" i="52"/>
  <c r="D367" i="52"/>
  <c r="D366" i="52"/>
  <c r="E366" i="52" s="1"/>
  <c r="E365" i="52"/>
  <c r="D365" i="52"/>
  <c r="D364" i="52"/>
  <c r="E364" i="52" s="1"/>
  <c r="E363" i="52"/>
  <c r="E362" i="52" s="1"/>
  <c r="D363" i="52"/>
  <c r="C362" i="52"/>
  <c r="D361" i="52"/>
  <c r="E361" i="52" s="1"/>
  <c r="D360" i="52"/>
  <c r="E360" i="52" s="1"/>
  <c r="D359" i="52"/>
  <c r="E359" i="52" s="1"/>
  <c r="D358" i="52"/>
  <c r="E358" i="52" s="1"/>
  <c r="C357" i="52"/>
  <c r="E356" i="52"/>
  <c r="D356" i="52"/>
  <c r="D355" i="52"/>
  <c r="E355" i="52" s="1"/>
  <c r="E354" i="52"/>
  <c r="E353" i="52" s="1"/>
  <c r="D354" i="52"/>
  <c r="C353" i="52"/>
  <c r="D352" i="52"/>
  <c r="E352" i="52" s="1"/>
  <c r="D351" i="52"/>
  <c r="E351" i="52" s="1"/>
  <c r="D350" i="52"/>
  <c r="E350" i="52" s="1"/>
  <c r="D349" i="52"/>
  <c r="C348" i="52"/>
  <c r="E347" i="52"/>
  <c r="D347" i="52"/>
  <c r="E346" i="52"/>
  <c r="D346" i="52"/>
  <c r="E345" i="52"/>
  <c r="D345" i="52"/>
  <c r="C344" i="52"/>
  <c r="D343" i="52"/>
  <c r="E343" i="52" s="1"/>
  <c r="D342" i="52"/>
  <c r="D341" i="52"/>
  <c r="E341" i="52" s="1"/>
  <c r="J339" i="52"/>
  <c r="E338" i="52"/>
  <c r="D338" i="52"/>
  <c r="D337" i="52"/>
  <c r="E337" i="52" s="1"/>
  <c r="E336" i="52"/>
  <c r="D336" i="52"/>
  <c r="D335" i="52"/>
  <c r="E335" i="52" s="1"/>
  <c r="E334" i="52"/>
  <c r="D334" i="52"/>
  <c r="D333" i="52"/>
  <c r="E333" i="52" s="1"/>
  <c r="E332" i="52"/>
  <c r="D332" i="52"/>
  <c r="C331" i="52"/>
  <c r="D330" i="52"/>
  <c r="E330" i="52" s="1"/>
  <c r="D329" i="52"/>
  <c r="E329" i="52" s="1"/>
  <c r="D328" i="52"/>
  <c r="C328" i="52"/>
  <c r="E327" i="52"/>
  <c r="D327" i="52"/>
  <c r="E326" i="52"/>
  <c r="E325" i="52" s="1"/>
  <c r="D326" i="52"/>
  <c r="D325" i="52" s="1"/>
  <c r="E324" i="52"/>
  <c r="D324" i="52"/>
  <c r="E323" i="52"/>
  <c r="D323" i="52"/>
  <c r="E322" i="52"/>
  <c r="D322" i="52"/>
  <c r="E321" i="52"/>
  <c r="D321" i="52"/>
  <c r="E320" i="52"/>
  <c r="D320" i="52"/>
  <c r="E319" i="52"/>
  <c r="D319" i="52"/>
  <c r="E318" i="52"/>
  <c r="D318" i="52"/>
  <c r="E317" i="52"/>
  <c r="D317" i="52"/>
  <c r="E316" i="52"/>
  <c r="D316" i="52"/>
  <c r="C315" i="52"/>
  <c r="C314" i="52" s="1"/>
  <c r="E313" i="52"/>
  <c r="D313" i="52"/>
  <c r="D312" i="52"/>
  <c r="E312" i="52" s="1"/>
  <c r="E311" i="52"/>
  <c r="D311" i="52"/>
  <c r="D310" i="52"/>
  <c r="E310" i="52" s="1"/>
  <c r="E309" i="52"/>
  <c r="E308" i="52" s="1"/>
  <c r="D309" i="52"/>
  <c r="D307" i="52"/>
  <c r="E307" i="52" s="1"/>
  <c r="E306" i="52"/>
  <c r="E305" i="52" s="1"/>
  <c r="D306" i="52"/>
  <c r="D305" i="52"/>
  <c r="E304" i="52"/>
  <c r="D304" i="52"/>
  <c r="D303" i="52"/>
  <c r="E301" i="52"/>
  <c r="D301" i="52"/>
  <c r="D300" i="52"/>
  <c r="E300" i="52" s="1"/>
  <c r="E299" i="52"/>
  <c r="E298" i="52" s="1"/>
  <c r="D299" i="52"/>
  <c r="D297" i="52"/>
  <c r="D296" i="52" s="1"/>
  <c r="D295" i="52"/>
  <c r="E295" i="52" s="1"/>
  <c r="E294" i="52"/>
  <c r="D294" i="52"/>
  <c r="D293" i="52"/>
  <c r="E293" i="52" s="1"/>
  <c r="E292" i="52"/>
  <c r="D292" i="52"/>
  <c r="D291" i="52"/>
  <c r="E291" i="52" s="1"/>
  <c r="E290" i="52"/>
  <c r="D290" i="52"/>
  <c r="E288" i="52"/>
  <c r="D288" i="52"/>
  <c r="D287" i="52"/>
  <c r="E287" i="52" s="1"/>
  <c r="E286" i="52"/>
  <c r="D286" i="52"/>
  <c r="D285" i="52"/>
  <c r="E285" i="52" s="1"/>
  <c r="E284" i="52"/>
  <c r="D284" i="52"/>
  <c r="D283" i="52"/>
  <c r="E283" i="52" s="1"/>
  <c r="E282" i="52"/>
  <c r="D282" i="52"/>
  <c r="D281" i="52"/>
  <c r="E281" i="52" s="1"/>
  <c r="E280" i="52"/>
  <c r="D280" i="52"/>
  <c r="D279" i="52"/>
  <c r="E279" i="52" s="1"/>
  <c r="E278" i="52"/>
  <c r="D278" i="52"/>
  <c r="D277" i="52"/>
  <c r="E277" i="52" s="1"/>
  <c r="E276" i="52"/>
  <c r="D276" i="52"/>
  <c r="D275" i="52"/>
  <c r="E275" i="52" s="1"/>
  <c r="E274" i="52"/>
  <c r="D274" i="52"/>
  <c r="D273" i="52"/>
  <c r="E273" i="52" s="1"/>
  <c r="E272" i="52"/>
  <c r="D272" i="52"/>
  <c r="D271" i="52"/>
  <c r="E271" i="52" s="1"/>
  <c r="E270" i="52"/>
  <c r="D270" i="52"/>
  <c r="D269" i="52"/>
  <c r="E269" i="52" s="1"/>
  <c r="E268" i="52"/>
  <c r="D268" i="52"/>
  <c r="D267" i="52"/>
  <c r="E267" i="52" s="1"/>
  <c r="E266" i="52"/>
  <c r="D266" i="52"/>
  <c r="E264" i="52"/>
  <c r="D264" i="52"/>
  <c r="C263" i="52"/>
  <c r="D262" i="52"/>
  <c r="E262" i="52" s="1"/>
  <c r="D261" i="52"/>
  <c r="E261" i="52" s="1"/>
  <c r="C260" i="52"/>
  <c r="J259" i="52"/>
  <c r="J258" i="52"/>
  <c r="D252" i="52"/>
  <c r="E252" i="52" s="1"/>
  <c r="D251" i="52"/>
  <c r="E251" i="52" s="1"/>
  <c r="D250" i="52"/>
  <c r="C250" i="52"/>
  <c r="D249" i="52"/>
  <c r="E249" i="52" s="1"/>
  <c r="E248" i="52"/>
  <c r="D248" i="52"/>
  <c r="D247" i="52"/>
  <c r="E246" i="52"/>
  <c r="D246" i="52"/>
  <c r="D245" i="52"/>
  <c r="E245" i="52" s="1"/>
  <c r="C244" i="52"/>
  <c r="C243" i="52" s="1"/>
  <c r="D242" i="52"/>
  <c r="E241" i="52"/>
  <c r="D241" i="52"/>
  <c r="D240" i="52"/>
  <c r="E240" i="52" s="1"/>
  <c r="C239" i="52"/>
  <c r="C238" i="52" s="1"/>
  <c r="D237" i="52"/>
  <c r="C236" i="52"/>
  <c r="C235" i="52" s="1"/>
  <c r="D234" i="52"/>
  <c r="C233" i="52"/>
  <c r="C228" i="52" s="1"/>
  <c r="D232" i="52"/>
  <c r="E232" i="52" s="1"/>
  <c r="D231" i="52"/>
  <c r="D230" i="52"/>
  <c r="E230" i="52" s="1"/>
  <c r="C229" i="52"/>
  <c r="D227" i="52"/>
  <c r="E227" i="52" s="1"/>
  <c r="D226" i="52"/>
  <c r="E226" i="52" s="1"/>
  <c r="D225" i="52"/>
  <c r="E225" i="52" s="1"/>
  <c r="D224" i="52"/>
  <c r="E224" i="52" s="1"/>
  <c r="D223" i="52"/>
  <c r="D222" i="52" s="1"/>
  <c r="C223" i="52"/>
  <c r="C222" i="52" s="1"/>
  <c r="D221" i="52"/>
  <c r="C220" i="52"/>
  <c r="D219" i="52"/>
  <c r="D218" i="52"/>
  <c r="E218" i="52" s="1"/>
  <c r="D217" i="52"/>
  <c r="E217" i="52" s="1"/>
  <c r="C216" i="52"/>
  <c r="D214" i="52"/>
  <c r="D213" i="52" s="1"/>
  <c r="C213" i="52"/>
  <c r="D212" i="52"/>
  <c r="C211" i="52"/>
  <c r="E210" i="52"/>
  <c r="D210" i="52"/>
  <c r="D209" i="52"/>
  <c r="E209" i="52" s="1"/>
  <c r="D208" i="52"/>
  <c r="E208" i="52" s="1"/>
  <c r="C207" i="52"/>
  <c r="C203" i="52" s="1"/>
  <c r="D206" i="52"/>
  <c r="E206" i="52" s="1"/>
  <c r="D205" i="52"/>
  <c r="C204" i="52"/>
  <c r="D202" i="52"/>
  <c r="E202" i="52" s="1"/>
  <c r="E201" i="52" s="1"/>
  <c r="E200" i="52" s="1"/>
  <c r="C201" i="52"/>
  <c r="C200" i="52" s="1"/>
  <c r="D199" i="52"/>
  <c r="C198" i="52"/>
  <c r="C197" i="52" s="1"/>
  <c r="D196" i="52"/>
  <c r="E196" i="52" s="1"/>
  <c r="E195" i="52" s="1"/>
  <c r="C195" i="52"/>
  <c r="C188" i="52" s="1"/>
  <c r="D194" i="52"/>
  <c r="C193" i="52"/>
  <c r="D192" i="52"/>
  <c r="E192" i="52" s="1"/>
  <c r="D191" i="52"/>
  <c r="D190" i="52"/>
  <c r="E190" i="52" s="1"/>
  <c r="C189" i="52"/>
  <c r="D187" i="52"/>
  <c r="D186" i="52"/>
  <c r="E186" i="52" s="1"/>
  <c r="C185" i="52"/>
  <c r="C184" i="52" s="1"/>
  <c r="D183" i="52"/>
  <c r="D181" i="52"/>
  <c r="E181" i="52" s="1"/>
  <c r="E180" i="52" s="1"/>
  <c r="C179" i="52"/>
  <c r="J178" i="52"/>
  <c r="J177" i="52"/>
  <c r="D176" i="52"/>
  <c r="E176" i="52" s="1"/>
  <c r="E175" i="52"/>
  <c r="D175" i="52"/>
  <c r="C174" i="52"/>
  <c r="C170" i="52" s="1"/>
  <c r="D173" i="52"/>
  <c r="E173" i="52" s="1"/>
  <c r="D172" i="52"/>
  <c r="E172" i="52" s="1"/>
  <c r="C171" i="52"/>
  <c r="J170" i="52"/>
  <c r="E169" i="52"/>
  <c r="D169" i="52"/>
  <c r="D168" i="52"/>
  <c r="C167" i="52"/>
  <c r="D166" i="52"/>
  <c r="E166" i="52" s="1"/>
  <c r="E164" i="52" s="1"/>
  <c r="D165" i="52"/>
  <c r="E165" i="52" s="1"/>
  <c r="C164" i="52"/>
  <c r="J163" i="52"/>
  <c r="E162" i="52"/>
  <c r="D162" i="52"/>
  <c r="E161" i="52"/>
  <c r="E160" i="52" s="1"/>
  <c r="D161" i="52"/>
  <c r="D160" i="52" s="1"/>
  <c r="C160" i="52"/>
  <c r="D159" i="52"/>
  <c r="E158" i="52"/>
  <c r="D158" i="52"/>
  <c r="C157" i="52"/>
  <c r="E156" i="52"/>
  <c r="D156" i="52"/>
  <c r="D155" i="52"/>
  <c r="C154" i="52"/>
  <c r="C153" i="52" s="1"/>
  <c r="J153" i="52"/>
  <c r="J152" i="52"/>
  <c r="D151" i="52"/>
  <c r="D150" i="52"/>
  <c r="E150" i="52" s="1"/>
  <c r="C149" i="52"/>
  <c r="D148" i="52"/>
  <c r="E148" i="52" s="1"/>
  <c r="D147" i="52"/>
  <c r="C146" i="52"/>
  <c r="D145" i="52"/>
  <c r="E145" i="52" s="1"/>
  <c r="D144" i="52"/>
  <c r="C143" i="52"/>
  <c r="D142" i="52"/>
  <c r="E142" i="52" s="1"/>
  <c r="E141" i="52"/>
  <c r="D141" i="52"/>
  <c r="C140" i="52"/>
  <c r="E139" i="52"/>
  <c r="D139" i="52"/>
  <c r="D138" i="52"/>
  <c r="E138" i="52" s="1"/>
  <c r="D137" i="52"/>
  <c r="C136" i="52"/>
  <c r="C135" i="52" s="1"/>
  <c r="J135" i="52"/>
  <c r="D134" i="52"/>
  <c r="E134" i="52" s="1"/>
  <c r="E133" i="52"/>
  <c r="D133" i="52"/>
  <c r="D132" i="52" s="1"/>
  <c r="C132" i="52"/>
  <c r="E131" i="52"/>
  <c r="D131" i="52"/>
  <c r="D130" i="52"/>
  <c r="C129" i="52"/>
  <c r="D128" i="52"/>
  <c r="E128" i="52" s="1"/>
  <c r="E127" i="52"/>
  <c r="D127" i="52"/>
  <c r="C126" i="52"/>
  <c r="D125" i="52"/>
  <c r="E125" i="52" s="1"/>
  <c r="D124" i="52"/>
  <c r="E124" i="52" s="1"/>
  <c r="C123" i="52"/>
  <c r="E122" i="52"/>
  <c r="D122" i="52"/>
  <c r="E121" i="52"/>
  <c r="D121" i="52"/>
  <c r="C120" i="52"/>
  <c r="E119" i="52"/>
  <c r="E117" i="52" s="1"/>
  <c r="D119" i="52"/>
  <c r="D118" i="52"/>
  <c r="E118" i="52" s="1"/>
  <c r="D117" i="52"/>
  <c r="C117" i="52"/>
  <c r="J116" i="52"/>
  <c r="J115" i="52"/>
  <c r="E113" i="52"/>
  <c r="D113" i="52"/>
  <c r="D112" i="52"/>
  <c r="E112" i="52" s="1"/>
  <c r="D111" i="52"/>
  <c r="E111" i="52" s="1"/>
  <c r="D110" i="52"/>
  <c r="E110" i="52" s="1"/>
  <c r="E109" i="52"/>
  <c r="D109" i="52"/>
  <c r="D108" i="52"/>
  <c r="E108" i="52" s="1"/>
  <c r="E107" i="52"/>
  <c r="D107" i="52"/>
  <c r="D106" i="52"/>
  <c r="E106" i="52" s="1"/>
  <c r="E105" i="52"/>
  <c r="D105" i="52"/>
  <c r="D104" i="52"/>
  <c r="E104" i="52" s="1"/>
  <c r="D103" i="52"/>
  <c r="E103" i="52" s="1"/>
  <c r="D102" i="52"/>
  <c r="E102" i="52" s="1"/>
  <c r="E101" i="52"/>
  <c r="D101" i="52"/>
  <c r="D100" i="52"/>
  <c r="E100" i="52" s="1"/>
  <c r="E99" i="52"/>
  <c r="D99" i="52"/>
  <c r="D98" i="52"/>
  <c r="J97" i="52"/>
  <c r="C97" i="52"/>
  <c r="C67" i="52" s="1"/>
  <c r="C2" i="52" s="1"/>
  <c r="H2" i="52" s="1"/>
  <c r="E96" i="52"/>
  <c r="D96" i="52"/>
  <c r="D95" i="52"/>
  <c r="E95" i="52" s="1"/>
  <c r="E94" i="52"/>
  <c r="D94" i="52"/>
  <c r="D93" i="52"/>
  <c r="E93" i="52" s="1"/>
  <c r="D92" i="52"/>
  <c r="E92" i="52" s="1"/>
  <c r="D91" i="52"/>
  <c r="E91" i="52" s="1"/>
  <c r="D90" i="52"/>
  <c r="E90" i="52" s="1"/>
  <c r="D89" i="52"/>
  <c r="E89" i="52" s="1"/>
  <c r="E88" i="52"/>
  <c r="D88" i="52"/>
  <c r="D87" i="52"/>
  <c r="E87" i="52" s="1"/>
  <c r="E86" i="52"/>
  <c r="D86" i="52"/>
  <c r="D85" i="52"/>
  <c r="E85" i="52" s="1"/>
  <c r="D84" i="52"/>
  <c r="E84" i="52" s="1"/>
  <c r="D83" i="52"/>
  <c r="E83" i="52" s="1"/>
  <c r="D82" i="52"/>
  <c r="E82" i="52" s="1"/>
  <c r="D81" i="52"/>
  <c r="E81" i="52" s="1"/>
  <c r="E80" i="52"/>
  <c r="D80" i="52"/>
  <c r="D79" i="52"/>
  <c r="E79" i="52" s="1"/>
  <c r="E78" i="52"/>
  <c r="D78" i="52"/>
  <c r="D77" i="52"/>
  <c r="E77" i="52" s="1"/>
  <c r="D76" i="52"/>
  <c r="E76" i="52" s="1"/>
  <c r="D75" i="52"/>
  <c r="E75" i="52" s="1"/>
  <c r="D74" i="52"/>
  <c r="E74" i="52" s="1"/>
  <c r="D73" i="52"/>
  <c r="E73" i="52" s="1"/>
  <c r="E72" i="52"/>
  <c r="D72" i="52"/>
  <c r="D71" i="52"/>
  <c r="E71" i="52" s="1"/>
  <c r="E70" i="52"/>
  <c r="D70" i="52"/>
  <c r="D69" i="52"/>
  <c r="J68" i="52"/>
  <c r="C68" i="52"/>
  <c r="J67" i="52"/>
  <c r="D66" i="52"/>
  <c r="E66" i="52" s="1"/>
  <c r="D65" i="52"/>
  <c r="E65" i="52" s="1"/>
  <c r="D64" i="52"/>
  <c r="E64" i="52" s="1"/>
  <c r="D63" i="52"/>
  <c r="E63" i="52" s="1"/>
  <c r="E62" i="52"/>
  <c r="D62" i="52"/>
  <c r="J61" i="52"/>
  <c r="C61" i="52"/>
  <c r="D60" i="52"/>
  <c r="E60" i="52" s="1"/>
  <c r="D59" i="52"/>
  <c r="E59" i="52" s="1"/>
  <c r="D58" i="52"/>
  <c r="E58" i="52" s="1"/>
  <c r="E57" i="52"/>
  <c r="D57" i="52"/>
  <c r="D56" i="52"/>
  <c r="E56" i="52" s="1"/>
  <c r="E55" i="52"/>
  <c r="D55" i="52"/>
  <c r="D54" i="52"/>
  <c r="E54" i="52" s="1"/>
  <c r="D53" i="52"/>
  <c r="E53" i="52" s="1"/>
  <c r="D52" i="52"/>
  <c r="E52" i="52" s="1"/>
  <c r="D51" i="52"/>
  <c r="E51" i="52" s="1"/>
  <c r="D50" i="52"/>
  <c r="E50" i="52" s="1"/>
  <c r="E49" i="52"/>
  <c r="D49" i="52"/>
  <c r="D48" i="52"/>
  <c r="E48" i="52" s="1"/>
  <c r="E47" i="52"/>
  <c r="D47" i="52"/>
  <c r="D46" i="52"/>
  <c r="E46" i="52" s="1"/>
  <c r="E45" i="52"/>
  <c r="D45" i="52"/>
  <c r="D44" i="52"/>
  <c r="E44" i="52" s="1"/>
  <c r="D43" i="52"/>
  <c r="E43" i="52" s="1"/>
  <c r="D42" i="52"/>
  <c r="E42" i="52" s="1"/>
  <c r="E41" i="52"/>
  <c r="D41" i="52"/>
  <c r="D40" i="52"/>
  <c r="E40" i="52" s="1"/>
  <c r="E39" i="52"/>
  <c r="D39" i="52"/>
  <c r="J38" i="52"/>
  <c r="C38" i="52"/>
  <c r="D37" i="52"/>
  <c r="E37" i="52" s="1"/>
  <c r="E36" i="52"/>
  <c r="D36" i="52"/>
  <c r="D35" i="52"/>
  <c r="E35" i="52" s="1"/>
  <c r="E34" i="52"/>
  <c r="D34" i="52"/>
  <c r="D33" i="52"/>
  <c r="E33" i="52" s="1"/>
  <c r="D32" i="52"/>
  <c r="E32" i="52" s="1"/>
  <c r="D31" i="52"/>
  <c r="E31" i="52" s="1"/>
  <c r="D30" i="52"/>
  <c r="E30" i="52" s="1"/>
  <c r="D29" i="52"/>
  <c r="E29" i="52" s="1"/>
  <c r="E28" i="52"/>
  <c r="D28" i="52"/>
  <c r="D27" i="52"/>
  <c r="E27" i="52" s="1"/>
  <c r="E26" i="52"/>
  <c r="D26" i="52"/>
  <c r="D25" i="52"/>
  <c r="E25" i="52" s="1"/>
  <c r="D24" i="52"/>
  <c r="E24" i="52" s="1"/>
  <c r="D23" i="52"/>
  <c r="E23" i="52" s="1"/>
  <c r="D22" i="52"/>
  <c r="E22" i="52" s="1"/>
  <c r="D21" i="52"/>
  <c r="E21" i="52" s="1"/>
  <c r="E20" i="52"/>
  <c r="D20" i="52"/>
  <c r="D19" i="52"/>
  <c r="E19" i="52" s="1"/>
  <c r="E18" i="52"/>
  <c r="D18" i="52"/>
  <c r="D17" i="52"/>
  <c r="E17" i="52" s="1"/>
  <c r="D16" i="52"/>
  <c r="E16" i="52" s="1"/>
  <c r="D15" i="52"/>
  <c r="E15" i="52" s="1"/>
  <c r="D14" i="52"/>
  <c r="E14" i="52" s="1"/>
  <c r="D13" i="52"/>
  <c r="E13" i="52" s="1"/>
  <c r="E12" i="52"/>
  <c r="D12" i="52"/>
  <c r="J11" i="52"/>
  <c r="C11" i="52"/>
  <c r="D10" i="52"/>
  <c r="E10" i="52" s="1"/>
  <c r="D9" i="52"/>
  <c r="E9" i="52" s="1"/>
  <c r="D8" i="52"/>
  <c r="E8" i="52" s="1"/>
  <c r="E7" i="52"/>
  <c r="D7" i="52"/>
  <c r="D6" i="52"/>
  <c r="E6" i="52" s="1"/>
  <c r="E5" i="52"/>
  <c r="D5" i="52"/>
  <c r="J4" i="52"/>
  <c r="C4" i="52"/>
  <c r="C3" i="52" s="1"/>
  <c r="J3" i="52"/>
  <c r="E778" i="51"/>
  <c r="D778" i="51"/>
  <c r="E777" i="51"/>
  <c r="D777" i="51"/>
  <c r="C777" i="51"/>
  <c r="D776" i="51"/>
  <c r="E776" i="51" s="1"/>
  <c r="D775" i="51"/>
  <c r="E775" i="51" s="1"/>
  <c r="D774" i="51"/>
  <c r="E774" i="51" s="1"/>
  <c r="D773" i="51"/>
  <c r="E773" i="51" s="1"/>
  <c r="C772" i="51"/>
  <c r="C771" i="51"/>
  <c r="E770" i="51"/>
  <c r="E768" i="51" s="1"/>
  <c r="E767" i="51" s="1"/>
  <c r="D770" i="51"/>
  <c r="D769" i="51"/>
  <c r="E769" i="51" s="1"/>
  <c r="D768" i="51"/>
  <c r="D767" i="51" s="1"/>
  <c r="C768" i="51"/>
  <c r="C767" i="51" s="1"/>
  <c r="D766" i="51"/>
  <c r="E766" i="51" s="1"/>
  <c r="E765" i="51"/>
  <c r="D765" i="51"/>
  <c r="C765" i="51"/>
  <c r="D764" i="51"/>
  <c r="E764" i="51" s="1"/>
  <c r="E763" i="51"/>
  <c r="D763" i="51"/>
  <c r="D762" i="51"/>
  <c r="C761" i="51"/>
  <c r="C760" i="51" s="1"/>
  <c r="E759" i="51"/>
  <c r="D759" i="51"/>
  <c r="E758" i="51"/>
  <c r="D758" i="51"/>
  <c r="E757" i="51"/>
  <c r="E756" i="51" s="1"/>
  <c r="E755" i="51" s="1"/>
  <c r="D757" i="51"/>
  <c r="D756" i="51" s="1"/>
  <c r="D755" i="51" s="1"/>
  <c r="C756" i="51"/>
  <c r="C755" i="51" s="1"/>
  <c r="D754" i="51"/>
  <c r="E754" i="51" s="1"/>
  <c r="E753" i="51"/>
  <c r="D753" i="51"/>
  <c r="D752" i="51"/>
  <c r="C751" i="51"/>
  <c r="C750" i="51" s="1"/>
  <c r="E749" i="51"/>
  <c r="D749" i="51"/>
  <c r="D748" i="51"/>
  <c r="E748" i="51" s="1"/>
  <c r="E747" i="51"/>
  <c r="E746" i="51" s="1"/>
  <c r="D747" i="51"/>
  <c r="D746" i="51" s="1"/>
  <c r="C746" i="51"/>
  <c r="D745" i="51"/>
  <c r="D744" i="51" s="1"/>
  <c r="D743" i="51" s="1"/>
  <c r="C744" i="51"/>
  <c r="D742" i="51"/>
  <c r="C741" i="51"/>
  <c r="D740" i="51"/>
  <c r="D739" i="51" s="1"/>
  <c r="C739" i="51"/>
  <c r="D738" i="51"/>
  <c r="E738" i="51" s="1"/>
  <c r="D737" i="51"/>
  <c r="E737" i="51" s="1"/>
  <c r="D736" i="51"/>
  <c r="E736" i="51" s="1"/>
  <c r="E735" i="51"/>
  <c r="E734" i="51" s="1"/>
  <c r="E733" i="51" s="1"/>
  <c r="D735" i="51"/>
  <c r="D734" i="51" s="1"/>
  <c r="D733" i="51" s="1"/>
  <c r="C734" i="51"/>
  <c r="C733" i="51"/>
  <c r="E732" i="51"/>
  <c r="E731" i="51" s="1"/>
  <c r="D732" i="51"/>
  <c r="D731" i="51"/>
  <c r="D730" i="51" s="1"/>
  <c r="C731" i="51"/>
  <c r="C730" i="51" s="1"/>
  <c r="E730" i="51"/>
  <c r="D729" i="51"/>
  <c r="D728" i="51"/>
  <c r="E728" i="51" s="1"/>
  <c r="C727" i="51"/>
  <c r="J726" i="51"/>
  <c r="J725" i="51"/>
  <c r="D724" i="51"/>
  <c r="E724" i="51" s="1"/>
  <c r="E722" i="51" s="1"/>
  <c r="E723" i="51"/>
  <c r="D723" i="51"/>
  <c r="D722" i="51"/>
  <c r="C722" i="51"/>
  <c r="D721" i="51"/>
  <c r="E721" i="51" s="1"/>
  <c r="D720" i="51"/>
  <c r="E720" i="51" s="1"/>
  <c r="D719" i="51"/>
  <c r="E719" i="51" s="1"/>
  <c r="C718" i="51"/>
  <c r="J717" i="51"/>
  <c r="J716" i="51"/>
  <c r="D715" i="51"/>
  <c r="E715" i="51" s="1"/>
  <c r="D714" i="51"/>
  <c r="E714" i="51" s="1"/>
  <c r="D713" i="51"/>
  <c r="E713" i="51" s="1"/>
  <c r="D712" i="51"/>
  <c r="E712" i="51" s="1"/>
  <c r="D711" i="51"/>
  <c r="E711" i="51" s="1"/>
  <c r="E710" i="51"/>
  <c r="D710" i="51"/>
  <c r="D709" i="51"/>
  <c r="E709" i="51" s="1"/>
  <c r="E708" i="51"/>
  <c r="D708" i="51"/>
  <c r="D707" i="51"/>
  <c r="E707" i="51" s="1"/>
  <c r="D706" i="51"/>
  <c r="E706" i="51" s="1"/>
  <c r="D705" i="51"/>
  <c r="E705" i="51" s="1"/>
  <c r="D704" i="51"/>
  <c r="E704" i="51" s="1"/>
  <c r="D703" i="51"/>
  <c r="E703" i="51" s="1"/>
  <c r="E702" i="51"/>
  <c r="D702" i="51"/>
  <c r="D701" i="51"/>
  <c r="C700" i="51"/>
  <c r="D699" i="51"/>
  <c r="D698" i="51"/>
  <c r="E698" i="51" s="1"/>
  <c r="D697" i="51"/>
  <c r="E697" i="51" s="1"/>
  <c r="D696" i="51"/>
  <c r="E696" i="51" s="1"/>
  <c r="E695" i="51"/>
  <c r="D695" i="51"/>
  <c r="C694" i="51"/>
  <c r="E693" i="51"/>
  <c r="D693" i="51"/>
  <c r="D692" i="51"/>
  <c r="E692" i="51" s="1"/>
  <c r="E691" i="51"/>
  <c r="D691" i="51"/>
  <c r="D690" i="51"/>
  <c r="E690" i="51" s="1"/>
  <c r="E689" i="51"/>
  <c r="D689" i="51"/>
  <c r="D688" i="51"/>
  <c r="C687" i="51"/>
  <c r="D686" i="51"/>
  <c r="E686" i="51" s="1"/>
  <c r="D685" i="51"/>
  <c r="D684" i="51"/>
  <c r="E684" i="51" s="1"/>
  <c r="C683" i="51"/>
  <c r="E682" i="51"/>
  <c r="D682" i="51"/>
  <c r="E681" i="51"/>
  <c r="D681" i="51"/>
  <c r="E680" i="51"/>
  <c r="E679" i="51" s="1"/>
  <c r="D680" i="51"/>
  <c r="D679" i="51" s="1"/>
  <c r="C679" i="51"/>
  <c r="D678" i="51"/>
  <c r="E678" i="51" s="1"/>
  <c r="E677" i="51"/>
  <c r="D677" i="51"/>
  <c r="C676" i="51"/>
  <c r="C645" i="51" s="1"/>
  <c r="E675" i="51"/>
  <c r="D675" i="51"/>
  <c r="D674" i="51"/>
  <c r="E674" i="51" s="1"/>
  <c r="D673" i="51"/>
  <c r="E673" i="51" s="1"/>
  <c r="D672" i="51"/>
  <c r="C671" i="51"/>
  <c r="D670" i="51"/>
  <c r="E670" i="51" s="1"/>
  <c r="D669" i="51"/>
  <c r="E669" i="51" s="1"/>
  <c r="E668" i="51"/>
  <c r="D668" i="51"/>
  <c r="D667" i="51"/>
  <c r="E667" i="51" s="1"/>
  <c r="E666" i="51"/>
  <c r="D666" i="51"/>
  <c r="C665" i="51"/>
  <c r="D664" i="51"/>
  <c r="E664" i="51" s="1"/>
  <c r="D663" i="51"/>
  <c r="E663" i="51" s="1"/>
  <c r="D662" i="51"/>
  <c r="E662" i="51" s="1"/>
  <c r="C661" i="51"/>
  <c r="D660" i="51"/>
  <c r="E660" i="51" s="1"/>
  <c r="D659" i="51"/>
  <c r="E659" i="51" s="1"/>
  <c r="D658" i="51"/>
  <c r="E658" i="51" s="1"/>
  <c r="E657" i="51"/>
  <c r="D657" i="51"/>
  <c r="D656" i="51"/>
  <c r="E655" i="51"/>
  <c r="D655" i="51"/>
  <c r="D654" i="51"/>
  <c r="E654" i="51" s="1"/>
  <c r="C653" i="51"/>
  <c r="D652" i="51"/>
  <c r="E652" i="51" s="1"/>
  <c r="E651" i="51"/>
  <c r="D651" i="51"/>
  <c r="D650" i="51"/>
  <c r="E650" i="51" s="1"/>
  <c r="E649" i="51"/>
  <c r="D649" i="51"/>
  <c r="D648" i="51"/>
  <c r="E648" i="51" s="1"/>
  <c r="D647" i="51"/>
  <c r="D646" i="51" s="1"/>
  <c r="C646" i="51"/>
  <c r="J645" i="51"/>
  <c r="D644" i="51"/>
  <c r="E644" i="51" s="1"/>
  <c r="D643" i="51"/>
  <c r="J642" i="51"/>
  <c r="C642" i="51"/>
  <c r="D641" i="51"/>
  <c r="E641" i="51" s="1"/>
  <c r="D640" i="51"/>
  <c r="E640" i="51" s="1"/>
  <c r="D639" i="51"/>
  <c r="J638" i="51"/>
  <c r="C638" i="51"/>
  <c r="D637" i="51"/>
  <c r="E637" i="51" s="1"/>
  <c r="D636" i="51"/>
  <c r="E636" i="51" s="1"/>
  <c r="D635" i="51"/>
  <c r="E635" i="51" s="1"/>
  <c r="D634" i="51"/>
  <c r="E634" i="51" s="1"/>
  <c r="E633" i="51"/>
  <c r="D633" i="51"/>
  <c r="D632" i="51"/>
  <c r="E632" i="51" s="1"/>
  <c r="D631" i="51"/>
  <c r="E631" i="51" s="1"/>
  <c r="D630" i="51"/>
  <c r="E630" i="51" s="1"/>
  <c r="D629" i="51"/>
  <c r="E629" i="51" s="1"/>
  <c r="C628" i="51"/>
  <c r="E627" i="51"/>
  <c r="D627" i="51"/>
  <c r="D626" i="51"/>
  <c r="E626" i="51" s="1"/>
  <c r="E625" i="51"/>
  <c r="D625" i="51"/>
  <c r="D624" i="51"/>
  <c r="E624" i="51" s="1"/>
  <c r="E623" i="51"/>
  <c r="D623" i="51"/>
  <c r="D622" i="51"/>
  <c r="E622" i="51" s="1"/>
  <c r="E621" i="51"/>
  <c r="D621" i="51"/>
  <c r="D620" i="51"/>
  <c r="E620" i="51" s="1"/>
  <c r="E619" i="51"/>
  <c r="D619" i="51"/>
  <c r="D618" i="51"/>
  <c r="E618" i="51" s="1"/>
  <c r="E617" i="51"/>
  <c r="D617" i="51"/>
  <c r="C616" i="51"/>
  <c r="D615" i="51"/>
  <c r="E615" i="51" s="1"/>
  <c r="D614" i="51"/>
  <c r="E614" i="51" s="1"/>
  <c r="D613" i="51"/>
  <c r="E613" i="51" s="1"/>
  <c r="E612" i="51"/>
  <c r="D612" i="51"/>
  <c r="D611" i="51"/>
  <c r="E611" i="51" s="1"/>
  <c r="D610" i="51"/>
  <c r="C610" i="51"/>
  <c r="D609" i="51"/>
  <c r="E609" i="51" s="1"/>
  <c r="D608" i="51"/>
  <c r="E608" i="51" s="1"/>
  <c r="D607" i="51"/>
  <c r="E607" i="51" s="1"/>
  <c r="D606" i="51"/>
  <c r="E606" i="51" s="1"/>
  <c r="D605" i="51"/>
  <c r="E605" i="51" s="1"/>
  <c r="E604" i="51"/>
  <c r="D604" i="51"/>
  <c r="C603" i="51"/>
  <c r="D602" i="51"/>
  <c r="E602" i="51" s="1"/>
  <c r="D601" i="51"/>
  <c r="E601" i="51" s="1"/>
  <c r="D600" i="51"/>
  <c r="C599" i="51"/>
  <c r="D598" i="51"/>
  <c r="E598" i="51" s="1"/>
  <c r="E597" i="51"/>
  <c r="D597" i="51"/>
  <c r="D596" i="51"/>
  <c r="D595" i="51" s="1"/>
  <c r="C595" i="51"/>
  <c r="D594" i="51"/>
  <c r="D593" i="51"/>
  <c r="E593" i="51" s="1"/>
  <c r="C592" i="51"/>
  <c r="D591" i="51"/>
  <c r="E591" i="51" s="1"/>
  <c r="E590" i="51"/>
  <c r="D590" i="51"/>
  <c r="D589" i="51"/>
  <c r="E588" i="51"/>
  <c r="D588" i="51"/>
  <c r="C587" i="51"/>
  <c r="D586" i="51"/>
  <c r="E586" i="51" s="1"/>
  <c r="D585" i="51"/>
  <c r="E585" i="51" s="1"/>
  <c r="D584" i="51"/>
  <c r="E584" i="51" s="1"/>
  <c r="D583" i="51"/>
  <c r="E583" i="51" s="1"/>
  <c r="D582" i="51"/>
  <c r="C581" i="51"/>
  <c r="D580" i="51"/>
  <c r="E580" i="51" s="1"/>
  <c r="E579" i="51"/>
  <c r="D579" i="51"/>
  <c r="D578" i="51"/>
  <c r="C577" i="51"/>
  <c r="E576" i="51"/>
  <c r="D576" i="51"/>
  <c r="D575" i="51"/>
  <c r="E575" i="51" s="1"/>
  <c r="D574" i="51"/>
  <c r="E574" i="51" s="1"/>
  <c r="D573" i="51"/>
  <c r="E573" i="51" s="1"/>
  <c r="D572" i="51"/>
  <c r="E572" i="51" s="1"/>
  <c r="D571" i="51"/>
  <c r="E571" i="51" s="1"/>
  <c r="E570" i="51"/>
  <c r="D570" i="51"/>
  <c r="C569" i="51"/>
  <c r="C561" i="51" s="1"/>
  <c r="C560" i="51" s="1"/>
  <c r="E568" i="51"/>
  <c r="D568" i="51"/>
  <c r="D567" i="51"/>
  <c r="E567" i="51" s="1"/>
  <c r="E566" i="51"/>
  <c r="D566" i="51"/>
  <c r="D565" i="51"/>
  <c r="E565" i="51" s="1"/>
  <c r="D564" i="51"/>
  <c r="E564" i="51" s="1"/>
  <c r="D563" i="51"/>
  <c r="C562" i="51"/>
  <c r="J561" i="51"/>
  <c r="J560" i="51"/>
  <c r="J559" i="51"/>
  <c r="D558" i="51"/>
  <c r="D557" i="51"/>
  <c r="E557" i="51" s="1"/>
  <c r="C556" i="51"/>
  <c r="E555" i="51"/>
  <c r="D555" i="51"/>
  <c r="D554" i="51"/>
  <c r="E554" i="51" s="1"/>
  <c r="E553" i="51"/>
  <c r="D553" i="51"/>
  <c r="C552" i="51"/>
  <c r="J551" i="51"/>
  <c r="J550" i="51"/>
  <c r="D549" i="51"/>
  <c r="E549" i="51" s="1"/>
  <c r="D548" i="51"/>
  <c r="J547" i="51"/>
  <c r="C547" i="51"/>
  <c r="D546" i="51"/>
  <c r="E546" i="51" s="1"/>
  <c r="D545" i="51"/>
  <c r="E545" i="51" s="1"/>
  <c r="C544" i="51"/>
  <c r="D543" i="51"/>
  <c r="E543" i="51" s="1"/>
  <c r="E542" i="51"/>
  <c r="D542" i="51"/>
  <c r="D541" i="51"/>
  <c r="E541" i="51" s="1"/>
  <c r="E540" i="51"/>
  <c r="D540" i="51"/>
  <c r="D539" i="51"/>
  <c r="C538" i="51"/>
  <c r="D537" i="51"/>
  <c r="E537" i="51" s="1"/>
  <c r="D536" i="51"/>
  <c r="E536" i="51" s="1"/>
  <c r="D535" i="51"/>
  <c r="E535" i="51" s="1"/>
  <c r="D534" i="51"/>
  <c r="E534" i="51" s="1"/>
  <c r="E533" i="51"/>
  <c r="E531" i="51" s="1"/>
  <c r="D533" i="51"/>
  <c r="D532" i="51"/>
  <c r="E532" i="51" s="1"/>
  <c r="D531" i="51"/>
  <c r="C531" i="51"/>
  <c r="D530" i="51"/>
  <c r="C529" i="51"/>
  <c r="D527" i="51"/>
  <c r="E527" i="51" s="1"/>
  <c r="E526" i="51"/>
  <c r="D526" i="51"/>
  <c r="D525" i="51"/>
  <c r="E525" i="51" s="1"/>
  <c r="D524" i="51"/>
  <c r="E524" i="51" s="1"/>
  <c r="D523" i="51"/>
  <c r="C522" i="51"/>
  <c r="D521" i="51"/>
  <c r="E521" i="51" s="1"/>
  <c r="D520" i="51"/>
  <c r="E520" i="51" s="1"/>
  <c r="E519" i="51"/>
  <c r="D519" i="51"/>
  <c r="D518" i="51"/>
  <c r="E518" i="51" s="1"/>
  <c r="D517" i="51"/>
  <c r="E517" i="51" s="1"/>
  <c r="D516" i="51"/>
  <c r="E516" i="51" s="1"/>
  <c r="D515" i="51"/>
  <c r="E515" i="51" s="1"/>
  <c r="D514" i="51"/>
  <c r="E514" i="51" s="1"/>
  <c r="C513" i="51"/>
  <c r="D512" i="51"/>
  <c r="E512" i="51" s="1"/>
  <c r="E511" i="51"/>
  <c r="D511" i="51"/>
  <c r="D510" i="51"/>
  <c r="C509" i="51"/>
  <c r="D508" i="51"/>
  <c r="E508" i="51" s="1"/>
  <c r="D507" i="51"/>
  <c r="E507" i="51" s="1"/>
  <c r="D506" i="51"/>
  <c r="E506" i="51" s="1"/>
  <c r="D505" i="51"/>
  <c r="C504" i="51"/>
  <c r="D503" i="51"/>
  <c r="E503" i="51" s="1"/>
  <c r="D502" i="51"/>
  <c r="E502" i="51" s="1"/>
  <c r="D501" i="51"/>
  <c r="E501" i="51" s="1"/>
  <c r="E500" i="51"/>
  <c r="D500" i="51"/>
  <c r="D499" i="51"/>
  <c r="E499" i="51" s="1"/>
  <c r="E498" i="51"/>
  <c r="D498" i="51"/>
  <c r="D497" i="51" s="1"/>
  <c r="C497" i="51"/>
  <c r="D496" i="51"/>
  <c r="E496" i="51" s="1"/>
  <c r="D495" i="51"/>
  <c r="C494" i="51"/>
  <c r="D493" i="51"/>
  <c r="E493" i="51" s="1"/>
  <c r="D492" i="51"/>
  <c r="C491" i="51"/>
  <c r="D490" i="51"/>
  <c r="E490" i="51" s="1"/>
  <c r="D489" i="51"/>
  <c r="E489" i="51" s="1"/>
  <c r="E488" i="51"/>
  <c r="D488" i="51"/>
  <c r="D487" i="51"/>
  <c r="E487" i="51" s="1"/>
  <c r="D486" i="51"/>
  <c r="C486" i="51"/>
  <c r="D485" i="51"/>
  <c r="J483" i="51"/>
  <c r="D481" i="51"/>
  <c r="E481" i="51" s="1"/>
  <c r="D480" i="51"/>
  <c r="E480" i="51" s="1"/>
  <c r="D479" i="51"/>
  <c r="E479" i="51" s="1"/>
  <c r="D478" i="51"/>
  <c r="C477" i="51"/>
  <c r="D476" i="51"/>
  <c r="E476" i="51" s="1"/>
  <c r="E475" i="51"/>
  <c r="E474" i="51" s="1"/>
  <c r="D475" i="51"/>
  <c r="C474" i="51"/>
  <c r="D473" i="51"/>
  <c r="E473" i="51" s="1"/>
  <c r="D472" i="51"/>
  <c r="E472" i="51" s="1"/>
  <c r="D471" i="51"/>
  <c r="E471" i="51" s="1"/>
  <c r="D470" i="51"/>
  <c r="E470" i="51" s="1"/>
  <c r="D469" i="51"/>
  <c r="C468" i="51"/>
  <c r="D467" i="51"/>
  <c r="E467" i="51" s="1"/>
  <c r="E466" i="51"/>
  <c r="D466" i="51"/>
  <c r="D465" i="51"/>
  <c r="E465" i="51" s="1"/>
  <c r="E464" i="51"/>
  <c r="D464" i="51"/>
  <c r="C463" i="51"/>
  <c r="D462" i="51"/>
  <c r="E462" i="51" s="1"/>
  <c r="D461" i="51"/>
  <c r="D460" i="51"/>
  <c r="E460" i="51" s="1"/>
  <c r="C459" i="51"/>
  <c r="D458" i="51"/>
  <c r="E458" i="51" s="1"/>
  <c r="E457" i="51"/>
  <c r="D457" i="51"/>
  <c r="D456" i="51"/>
  <c r="C455" i="51"/>
  <c r="D454" i="51"/>
  <c r="E454" i="51" s="1"/>
  <c r="D453" i="51"/>
  <c r="E453" i="51" s="1"/>
  <c r="D452" i="51"/>
  <c r="E452" i="51" s="1"/>
  <c r="D451" i="51"/>
  <c r="E451" i="51" s="1"/>
  <c r="C450" i="51"/>
  <c r="D449" i="51"/>
  <c r="E449" i="51" s="1"/>
  <c r="E448" i="51"/>
  <c r="D448" i="51"/>
  <c r="D447" i="51"/>
  <c r="E447" i="51" s="1"/>
  <c r="D446" i="51"/>
  <c r="E446" i="51" s="1"/>
  <c r="C445" i="51"/>
  <c r="D443" i="51"/>
  <c r="E443" i="51" s="1"/>
  <c r="D442" i="51"/>
  <c r="E442" i="51" s="1"/>
  <c r="D441" i="51"/>
  <c r="E441" i="51" s="1"/>
  <c r="D440" i="51"/>
  <c r="E440" i="51" s="1"/>
  <c r="E439" i="51"/>
  <c r="D439" i="51"/>
  <c r="D438" i="51"/>
  <c r="E438" i="51" s="1"/>
  <c r="E437" i="51"/>
  <c r="D437" i="51"/>
  <c r="D436" i="51"/>
  <c r="E436" i="51" s="1"/>
  <c r="D435" i="51"/>
  <c r="E435" i="51" s="1"/>
  <c r="D434" i="51"/>
  <c r="E434" i="51" s="1"/>
  <c r="D433" i="51"/>
  <c r="E433" i="51" s="1"/>
  <c r="D432" i="51"/>
  <c r="E432" i="51" s="1"/>
  <c r="E431" i="51"/>
  <c r="D431" i="51"/>
  <c r="D430" i="51"/>
  <c r="D429" i="51" s="1"/>
  <c r="C429" i="51"/>
  <c r="D428" i="51"/>
  <c r="E428" i="51" s="1"/>
  <c r="D427" i="51"/>
  <c r="E427" i="51" s="1"/>
  <c r="D426" i="51"/>
  <c r="E426" i="51" s="1"/>
  <c r="D425" i="51"/>
  <c r="E425" i="51" s="1"/>
  <c r="E424" i="51"/>
  <c r="D424" i="51"/>
  <c r="D423" i="51"/>
  <c r="E423" i="51" s="1"/>
  <c r="C422" i="51"/>
  <c r="D421" i="51"/>
  <c r="E421" i="51" s="1"/>
  <c r="D420" i="51"/>
  <c r="E420" i="51" s="1"/>
  <c r="D419" i="51"/>
  <c r="E419" i="51" s="1"/>
  <c r="E418" i="51"/>
  <c r="D418" i="51"/>
  <c r="D417" i="51"/>
  <c r="D416" i="51" s="1"/>
  <c r="C416" i="51"/>
  <c r="D415" i="51"/>
  <c r="E415" i="51" s="1"/>
  <c r="D414" i="51"/>
  <c r="D413" i="51"/>
  <c r="E413" i="51" s="1"/>
  <c r="C412" i="51"/>
  <c r="E411" i="51"/>
  <c r="D411" i="51"/>
  <c r="D410" i="51"/>
  <c r="C409" i="51"/>
  <c r="D408" i="51"/>
  <c r="E408" i="51" s="1"/>
  <c r="D407" i="51"/>
  <c r="E407" i="51" s="1"/>
  <c r="D406" i="51"/>
  <c r="E406" i="51" s="1"/>
  <c r="D405" i="51"/>
  <c r="C404" i="51"/>
  <c r="D403" i="51"/>
  <c r="E403" i="51" s="1"/>
  <c r="E402" i="51"/>
  <c r="D402" i="51"/>
  <c r="D401" i="51"/>
  <c r="E401" i="51" s="1"/>
  <c r="E400" i="51"/>
  <c r="D400" i="51"/>
  <c r="D399" i="51"/>
  <c r="C399" i="51"/>
  <c r="D398" i="51"/>
  <c r="E398" i="51" s="1"/>
  <c r="D397" i="51"/>
  <c r="E397" i="51" s="1"/>
  <c r="D396" i="51"/>
  <c r="C395" i="51"/>
  <c r="D394" i="51"/>
  <c r="E394" i="51" s="1"/>
  <c r="E393" i="51"/>
  <c r="E392" i="51" s="1"/>
  <c r="D393" i="51"/>
  <c r="D392" i="51" s="1"/>
  <c r="C392" i="51"/>
  <c r="D391" i="51"/>
  <c r="E391" i="51" s="1"/>
  <c r="D390" i="51"/>
  <c r="E390" i="51" s="1"/>
  <c r="D389" i="51"/>
  <c r="C388" i="51"/>
  <c r="E387" i="51"/>
  <c r="D387" i="51"/>
  <c r="D386" i="51"/>
  <c r="E386" i="51" s="1"/>
  <c r="E385" i="51"/>
  <c r="D385" i="51"/>
  <c r="D384" i="51"/>
  <c r="E384" i="51" s="1"/>
  <c r="E383" i="51"/>
  <c r="E382" i="51" s="1"/>
  <c r="D383" i="51"/>
  <c r="C382" i="51"/>
  <c r="D381" i="51"/>
  <c r="E381" i="51" s="1"/>
  <c r="D380" i="51"/>
  <c r="E380" i="51" s="1"/>
  <c r="D379" i="51"/>
  <c r="C378" i="51"/>
  <c r="E377" i="51"/>
  <c r="D377" i="51"/>
  <c r="D376" i="51"/>
  <c r="E376" i="51" s="1"/>
  <c r="D375" i="51"/>
  <c r="E375" i="51" s="1"/>
  <c r="D374" i="51"/>
  <c r="C373" i="51"/>
  <c r="D372" i="51"/>
  <c r="E372" i="51" s="1"/>
  <c r="D371" i="51"/>
  <c r="E371" i="51" s="1"/>
  <c r="E370" i="51"/>
  <c r="D370" i="51"/>
  <c r="D369" i="51"/>
  <c r="E369" i="51" s="1"/>
  <c r="D368" i="51"/>
  <c r="C368" i="51"/>
  <c r="D367" i="51"/>
  <c r="E367" i="51" s="1"/>
  <c r="D366" i="51"/>
  <c r="E366" i="51" s="1"/>
  <c r="D365" i="51"/>
  <c r="E365" i="51" s="1"/>
  <c r="D364" i="51"/>
  <c r="E364" i="51" s="1"/>
  <c r="D363" i="51"/>
  <c r="C362" i="51"/>
  <c r="D361" i="51"/>
  <c r="E361" i="51" s="1"/>
  <c r="D360" i="51"/>
  <c r="E360" i="51" s="1"/>
  <c r="D359" i="51"/>
  <c r="E359" i="51" s="1"/>
  <c r="D358" i="51"/>
  <c r="E358" i="51" s="1"/>
  <c r="C357" i="51"/>
  <c r="D356" i="51"/>
  <c r="E356" i="51" s="1"/>
  <c r="E355" i="51"/>
  <c r="D355" i="51"/>
  <c r="D354" i="51"/>
  <c r="C353" i="51"/>
  <c r="D352" i="51"/>
  <c r="E352" i="51" s="1"/>
  <c r="D351" i="51"/>
  <c r="E351" i="51" s="1"/>
  <c r="D350" i="51"/>
  <c r="E350" i="51" s="1"/>
  <c r="D349" i="51"/>
  <c r="C348" i="51"/>
  <c r="E347" i="51"/>
  <c r="D347" i="51"/>
  <c r="D346" i="51"/>
  <c r="E346" i="51" s="1"/>
  <c r="E345" i="51"/>
  <c r="D345" i="51"/>
  <c r="C344" i="51"/>
  <c r="E343" i="51"/>
  <c r="D343" i="51"/>
  <c r="D342" i="51"/>
  <c r="E342" i="51" s="1"/>
  <c r="D341" i="51"/>
  <c r="J339" i="51"/>
  <c r="E338" i="51"/>
  <c r="D338" i="51"/>
  <c r="D337" i="51"/>
  <c r="E337" i="51" s="1"/>
  <c r="E336" i="51"/>
  <c r="D336" i="51"/>
  <c r="D335" i="51"/>
  <c r="E335" i="51" s="1"/>
  <c r="E334" i="51"/>
  <c r="D334" i="51"/>
  <c r="D333" i="51"/>
  <c r="E333" i="51" s="1"/>
  <c r="E331" i="51" s="1"/>
  <c r="E332" i="51"/>
  <c r="D332" i="51"/>
  <c r="D331" i="51"/>
  <c r="C331" i="51"/>
  <c r="D330" i="51"/>
  <c r="E330" i="51" s="1"/>
  <c r="D329" i="51"/>
  <c r="E329" i="51" s="1"/>
  <c r="E328" i="51" s="1"/>
  <c r="C328" i="51"/>
  <c r="D327" i="51"/>
  <c r="E327" i="51" s="1"/>
  <c r="D326" i="51"/>
  <c r="D325" i="51" s="1"/>
  <c r="D324" i="51"/>
  <c r="E324" i="51" s="1"/>
  <c r="D323" i="51"/>
  <c r="E323" i="51" s="1"/>
  <c r="D322" i="51"/>
  <c r="E322" i="51" s="1"/>
  <c r="E321" i="51"/>
  <c r="D321" i="51"/>
  <c r="D320" i="51"/>
  <c r="E320" i="51" s="1"/>
  <c r="E319" i="51"/>
  <c r="D319" i="51"/>
  <c r="D318" i="51"/>
  <c r="E318" i="51" s="1"/>
  <c r="E317" i="51"/>
  <c r="D317" i="51"/>
  <c r="D316" i="51"/>
  <c r="C315" i="51"/>
  <c r="D313" i="51"/>
  <c r="E313" i="51" s="1"/>
  <c r="E312" i="51"/>
  <c r="D312" i="51"/>
  <c r="D311" i="51"/>
  <c r="E311" i="51" s="1"/>
  <c r="E310" i="51"/>
  <c r="D310" i="51"/>
  <c r="D309" i="51"/>
  <c r="C308" i="51"/>
  <c r="D307" i="51"/>
  <c r="D306" i="51"/>
  <c r="E306" i="51" s="1"/>
  <c r="C305" i="51"/>
  <c r="D304" i="51"/>
  <c r="E304" i="51" s="1"/>
  <c r="E303" i="51"/>
  <c r="E302" i="51" s="1"/>
  <c r="D303" i="51"/>
  <c r="D302" i="51" s="1"/>
  <c r="C302" i="51"/>
  <c r="D301" i="51"/>
  <c r="E301" i="51" s="1"/>
  <c r="D300" i="51"/>
  <c r="E300" i="51" s="1"/>
  <c r="E298" i="51" s="1"/>
  <c r="D299" i="51"/>
  <c r="E299" i="51" s="1"/>
  <c r="C298" i="51"/>
  <c r="D297" i="51"/>
  <c r="D295" i="51"/>
  <c r="E295" i="51" s="1"/>
  <c r="E294" i="51"/>
  <c r="D294" i="51"/>
  <c r="D293" i="51"/>
  <c r="E293" i="51" s="1"/>
  <c r="E292" i="51"/>
  <c r="D292" i="51"/>
  <c r="D291" i="51"/>
  <c r="E291" i="51" s="1"/>
  <c r="D290" i="51"/>
  <c r="D289" i="51" s="1"/>
  <c r="C289" i="51"/>
  <c r="D288" i="51"/>
  <c r="E288" i="51" s="1"/>
  <c r="D287" i="51"/>
  <c r="E287" i="51" s="1"/>
  <c r="D286" i="51"/>
  <c r="E286" i="51" s="1"/>
  <c r="D285" i="51"/>
  <c r="E285" i="51" s="1"/>
  <c r="D284" i="51"/>
  <c r="E284" i="51" s="1"/>
  <c r="E283" i="51"/>
  <c r="D283" i="51"/>
  <c r="D282" i="51"/>
  <c r="E282" i="51" s="1"/>
  <c r="D281" i="51"/>
  <c r="E281" i="51" s="1"/>
  <c r="D280" i="51"/>
  <c r="E280" i="51" s="1"/>
  <c r="D279" i="51"/>
  <c r="E279" i="51" s="1"/>
  <c r="D278" i="51"/>
  <c r="E278" i="51" s="1"/>
  <c r="D277" i="51"/>
  <c r="E277" i="51" s="1"/>
  <c r="D276" i="51"/>
  <c r="E276" i="51" s="1"/>
  <c r="E275" i="51"/>
  <c r="D275" i="51"/>
  <c r="D274" i="51"/>
  <c r="E274" i="51" s="1"/>
  <c r="D273" i="51"/>
  <c r="E273" i="51" s="1"/>
  <c r="D272" i="51"/>
  <c r="E272" i="51" s="1"/>
  <c r="D271" i="51"/>
  <c r="E271" i="51" s="1"/>
  <c r="D270" i="51"/>
  <c r="E270" i="51" s="1"/>
  <c r="D269" i="51"/>
  <c r="E269" i="51" s="1"/>
  <c r="D268" i="51"/>
  <c r="E268" i="51" s="1"/>
  <c r="D267" i="51"/>
  <c r="E267" i="51" s="1"/>
  <c r="D266" i="51"/>
  <c r="E266" i="51" s="1"/>
  <c r="C265" i="51"/>
  <c r="D264" i="51"/>
  <c r="D262" i="51"/>
  <c r="E262" i="51" s="1"/>
  <c r="D261" i="51"/>
  <c r="C260" i="51"/>
  <c r="J259" i="51"/>
  <c r="J258" i="51"/>
  <c r="J257" i="51"/>
  <c r="E252" i="51"/>
  <c r="D252" i="51"/>
  <c r="D251" i="51"/>
  <c r="D250" i="51" s="1"/>
  <c r="C250" i="51"/>
  <c r="D249" i="51"/>
  <c r="E249" i="51" s="1"/>
  <c r="D248" i="51"/>
  <c r="E248" i="51" s="1"/>
  <c r="D247" i="51"/>
  <c r="E247" i="51" s="1"/>
  <c r="D246" i="51"/>
  <c r="E246" i="51" s="1"/>
  <c r="D245" i="51"/>
  <c r="E245" i="51" s="1"/>
  <c r="C244" i="51"/>
  <c r="C243" i="51"/>
  <c r="D242" i="51"/>
  <c r="E242" i="51" s="1"/>
  <c r="D241" i="51"/>
  <c r="E241" i="51" s="1"/>
  <c r="D240" i="51"/>
  <c r="E240" i="51" s="1"/>
  <c r="C239" i="51"/>
  <c r="C238" i="51" s="1"/>
  <c r="D237" i="51"/>
  <c r="E237" i="51" s="1"/>
  <c r="E236" i="51" s="1"/>
  <c r="E235" i="51" s="1"/>
  <c r="D236" i="51"/>
  <c r="D235" i="51" s="1"/>
  <c r="C236" i="51"/>
  <c r="C235" i="51" s="1"/>
  <c r="D234" i="51"/>
  <c r="E234" i="51" s="1"/>
  <c r="E233" i="51" s="1"/>
  <c r="D233" i="51"/>
  <c r="C233" i="51"/>
  <c r="D232" i="51"/>
  <c r="E232" i="51" s="1"/>
  <c r="D231" i="51"/>
  <c r="E231" i="51" s="1"/>
  <c r="E230" i="51"/>
  <c r="D230" i="51"/>
  <c r="C229" i="51"/>
  <c r="C228" i="51" s="1"/>
  <c r="E227" i="51"/>
  <c r="D227" i="51"/>
  <c r="D226" i="51"/>
  <c r="E225" i="51"/>
  <c r="D225" i="51"/>
  <c r="D224" i="51"/>
  <c r="E224" i="51" s="1"/>
  <c r="C223" i="51"/>
  <c r="C222" i="51" s="1"/>
  <c r="D221" i="51"/>
  <c r="C220" i="51"/>
  <c r="C215" i="51" s="1"/>
  <c r="D219" i="51"/>
  <c r="E219" i="51" s="1"/>
  <c r="D218" i="51"/>
  <c r="E218" i="51" s="1"/>
  <c r="D217" i="51"/>
  <c r="E217" i="51" s="1"/>
  <c r="C216" i="51"/>
  <c r="D214" i="51"/>
  <c r="D213" i="51" s="1"/>
  <c r="C213" i="51"/>
  <c r="E212" i="51"/>
  <c r="E211" i="51" s="1"/>
  <c r="D212" i="51"/>
  <c r="D211" i="51" s="1"/>
  <c r="C211" i="51"/>
  <c r="D210" i="51"/>
  <c r="E210" i="51" s="1"/>
  <c r="D209" i="51"/>
  <c r="E209" i="51" s="1"/>
  <c r="D208" i="51"/>
  <c r="E208" i="51" s="1"/>
  <c r="C207" i="51"/>
  <c r="D206" i="51"/>
  <c r="E206" i="51" s="1"/>
  <c r="E204" i="51" s="1"/>
  <c r="E205" i="51"/>
  <c r="D205" i="51"/>
  <c r="D204" i="51"/>
  <c r="C204" i="51"/>
  <c r="C203" i="51" s="1"/>
  <c r="D202" i="51"/>
  <c r="D201" i="51" s="1"/>
  <c r="D200" i="51" s="1"/>
  <c r="C201" i="51"/>
  <c r="C200" i="51" s="1"/>
  <c r="E199" i="51"/>
  <c r="E198" i="51" s="1"/>
  <c r="E197" i="51" s="1"/>
  <c r="D199" i="51"/>
  <c r="D198" i="51"/>
  <c r="D197" i="51" s="1"/>
  <c r="C198" i="51"/>
  <c r="C197" i="51" s="1"/>
  <c r="E196" i="51"/>
  <c r="E195" i="51" s="1"/>
  <c r="D196" i="51"/>
  <c r="D195" i="51"/>
  <c r="C195" i="51"/>
  <c r="D194" i="51"/>
  <c r="C193" i="51"/>
  <c r="E192" i="51"/>
  <c r="D192" i="51"/>
  <c r="E191" i="51"/>
  <c r="D191" i="51"/>
  <c r="E190" i="51"/>
  <c r="E189" i="51" s="1"/>
  <c r="D190" i="51"/>
  <c r="D189" i="51" s="1"/>
  <c r="C189" i="51"/>
  <c r="D187" i="51"/>
  <c r="E187" i="51" s="1"/>
  <c r="E186" i="51"/>
  <c r="E185" i="51" s="1"/>
  <c r="E184" i="51" s="1"/>
  <c r="D186" i="51"/>
  <c r="D185" i="51" s="1"/>
  <c r="D184" i="51" s="1"/>
  <c r="C185" i="51"/>
  <c r="C184" i="51" s="1"/>
  <c r="D183" i="51"/>
  <c r="D182" i="51" s="1"/>
  <c r="D181" i="51"/>
  <c r="E181" i="51" s="1"/>
  <c r="E180" i="51" s="1"/>
  <c r="D180" i="51"/>
  <c r="C179" i="51"/>
  <c r="J178" i="51"/>
  <c r="J177" i="51"/>
  <c r="D176" i="51"/>
  <c r="D175" i="51"/>
  <c r="E175" i="51" s="1"/>
  <c r="C174" i="51"/>
  <c r="D173" i="51"/>
  <c r="E173" i="51" s="1"/>
  <c r="E172" i="51"/>
  <c r="E171" i="51" s="1"/>
  <c r="D172" i="51"/>
  <c r="D171" i="51" s="1"/>
  <c r="C171" i="51"/>
  <c r="C170" i="51" s="1"/>
  <c r="J170" i="51"/>
  <c r="D169" i="51"/>
  <c r="D168" i="51"/>
  <c r="E168" i="51" s="1"/>
  <c r="C167" i="51"/>
  <c r="E166" i="51"/>
  <c r="D166" i="51"/>
  <c r="D165" i="51"/>
  <c r="C164" i="51"/>
  <c r="C163" i="51" s="1"/>
  <c r="J163" i="51"/>
  <c r="D162" i="51"/>
  <c r="E162" i="51" s="1"/>
  <c r="D161" i="51"/>
  <c r="C160" i="51"/>
  <c r="E159" i="51"/>
  <c r="D159" i="51"/>
  <c r="D158" i="51"/>
  <c r="D157" i="51" s="1"/>
  <c r="C157" i="51"/>
  <c r="D156" i="51"/>
  <c r="E155" i="51"/>
  <c r="D155" i="51"/>
  <c r="C154" i="51"/>
  <c r="J153" i="51"/>
  <c r="J152" i="51"/>
  <c r="D151" i="51"/>
  <c r="E151" i="51" s="1"/>
  <c r="E150" i="51"/>
  <c r="D150" i="51"/>
  <c r="C149" i="51"/>
  <c r="E148" i="51"/>
  <c r="D148" i="51"/>
  <c r="D147" i="51"/>
  <c r="E147" i="51" s="1"/>
  <c r="D146" i="51"/>
  <c r="C146" i="51"/>
  <c r="D145" i="51"/>
  <c r="E145" i="51" s="1"/>
  <c r="D144" i="51"/>
  <c r="E144" i="51" s="1"/>
  <c r="E143" i="51" s="1"/>
  <c r="C143" i="51"/>
  <c r="D142" i="51"/>
  <c r="E142" i="51" s="1"/>
  <c r="D141" i="51"/>
  <c r="E141" i="51" s="1"/>
  <c r="D140" i="51"/>
  <c r="C140" i="51"/>
  <c r="E139" i="51"/>
  <c r="D139" i="51"/>
  <c r="D138" i="51"/>
  <c r="E138" i="51" s="1"/>
  <c r="E136" i="51" s="1"/>
  <c r="E137" i="51"/>
  <c r="D137" i="51"/>
  <c r="D136" i="51"/>
  <c r="C136" i="51"/>
  <c r="J135" i="51"/>
  <c r="D134" i="51"/>
  <c r="E133" i="51"/>
  <c r="D133" i="51"/>
  <c r="C132" i="51"/>
  <c r="D131" i="51"/>
  <c r="E131" i="51" s="1"/>
  <c r="D130" i="51"/>
  <c r="C129" i="51"/>
  <c r="D128" i="51"/>
  <c r="E128" i="51" s="1"/>
  <c r="D127" i="51"/>
  <c r="C126" i="51"/>
  <c r="D125" i="51"/>
  <c r="E125" i="51" s="1"/>
  <c r="E124" i="51"/>
  <c r="E123" i="51" s="1"/>
  <c r="D124" i="51"/>
  <c r="D123" i="51"/>
  <c r="C123" i="51"/>
  <c r="D122" i="51"/>
  <c r="D121" i="51"/>
  <c r="E121" i="51" s="1"/>
  <c r="C120" i="51"/>
  <c r="E119" i="51"/>
  <c r="D119" i="51"/>
  <c r="D118" i="51"/>
  <c r="C117" i="51"/>
  <c r="J116" i="51"/>
  <c r="J115" i="51"/>
  <c r="J114" i="51"/>
  <c r="D113" i="51"/>
  <c r="E113" i="51" s="1"/>
  <c r="D112" i="51"/>
  <c r="E112" i="51" s="1"/>
  <c r="D111" i="51"/>
  <c r="E111" i="51" s="1"/>
  <c r="D110" i="51"/>
  <c r="E110" i="51" s="1"/>
  <c r="D109" i="51"/>
  <c r="E109" i="51" s="1"/>
  <c r="D108" i="51"/>
  <c r="E108" i="51" s="1"/>
  <c r="D107" i="51"/>
  <c r="E107" i="51" s="1"/>
  <c r="D106" i="51"/>
  <c r="E106" i="51" s="1"/>
  <c r="D105" i="51"/>
  <c r="E105" i="51" s="1"/>
  <c r="D104" i="51"/>
  <c r="E104" i="51" s="1"/>
  <c r="D103" i="51"/>
  <c r="E103" i="51" s="1"/>
  <c r="D102" i="51"/>
  <c r="E102" i="51" s="1"/>
  <c r="D101" i="51"/>
  <c r="E101" i="51" s="1"/>
  <c r="D100" i="51"/>
  <c r="E100" i="51" s="1"/>
  <c r="D99" i="51"/>
  <c r="E99" i="51" s="1"/>
  <c r="D98" i="51"/>
  <c r="J97" i="51"/>
  <c r="C97" i="51"/>
  <c r="D96" i="51"/>
  <c r="E96" i="51" s="1"/>
  <c r="D95" i="51"/>
  <c r="E95" i="51" s="1"/>
  <c r="D94" i="51"/>
  <c r="E94" i="51" s="1"/>
  <c r="D93" i="51"/>
  <c r="E93" i="51" s="1"/>
  <c r="D92" i="51"/>
  <c r="E92" i="51" s="1"/>
  <c r="D91" i="51"/>
  <c r="E91" i="51" s="1"/>
  <c r="D90" i="51"/>
  <c r="E90" i="51" s="1"/>
  <c r="D89" i="51"/>
  <c r="E89" i="51" s="1"/>
  <c r="D88" i="51"/>
  <c r="E88" i="51" s="1"/>
  <c r="E87" i="51"/>
  <c r="D87" i="51"/>
  <c r="D86" i="51"/>
  <c r="E86" i="51" s="1"/>
  <c r="D85" i="51"/>
  <c r="E85" i="51" s="1"/>
  <c r="D84" i="51"/>
  <c r="E84" i="51" s="1"/>
  <c r="D83" i="51"/>
  <c r="E83" i="51" s="1"/>
  <c r="D82" i="51"/>
  <c r="E82" i="51" s="1"/>
  <c r="D81" i="51"/>
  <c r="E81" i="51" s="1"/>
  <c r="D80" i="51"/>
  <c r="E80" i="51" s="1"/>
  <c r="D79" i="51"/>
  <c r="E79" i="51" s="1"/>
  <c r="D78" i="51"/>
  <c r="E78" i="51" s="1"/>
  <c r="D77" i="51"/>
  <c r="E77" i="51" s="1"/>
  <c r="D76" i="51"/>
  <c r="E76" i="51" s="1"/>
  <c r="D75" i="51"/>
  <c r="E75" i="51" s="1"/>
  <c r="D74" i="51"/>
  <c r="E74" i="51" s="1"/>
  <c r="D73" i="51"/>
  <c r="E73" i="51" s="1"/>
  <c r="D72" i="51"/>
  <c r="E72" i="51" s="1"/>
  <c r="D71" i="51"/>
  <c r="E71" i="51" s="1"/>
  <c r="D70" i="51"/>
  <c r="E70" i="51" s="1"/>
  <c r="D69" i="51"/>
  <c r="J68" i="51"/>
  <c r="C68" i="51"/>
  <c r="C67" i="51" s="1"/>
  <c r="J67" i="51"/>
  <c r="D66" i="51"/>
  <c r="E66" i="51" s="1"/>
  <c r="D65" i="51"/>
  <c r="E65" i="51" s="1"/>
  <c r="D64" i="51"/>
  <c r="E64" i="51" s="1"/>
  <c r="D63" i="51"/>
  <c r="E63" i="51" s="1"/>
  <c r="D62" i="51"/>
  <c r="E62" i="51" s="1"/>
  <c r="J61" i="51"/>
  <c r="C61" i="51"/>
  <c r="D60" i="51"/>
  <c r="E60" i="51" s="1"/>
  <c r="D59" i="51"/>
  <c r="E59" i="51" s="1"/>
  <c r="E58" i="51"/>
  <c r="D58" i="51"/>
  <c r="D57" i="51"/>
  <c r="E57" i="51" s="1"/>
  <c r="D56" i="51"/>
  <c r="E56" i="51" s="1"/>
  <c r="D55" i="51"/>
  <c r="E55" i="51" s="1"/>
  <c r="D54" i="51"/>
  <c r="E54" i="51" s="1"/>
  <c r="D53" i="51"/>
  <c r="E53" i="51" s="1"/>
  <c r="D52" i="51"/>
  <c r="E52" i="51" s="1"/>
  <c r="D51" i="51"/>
  <c r="E51" i="51" s="1"/>
  <c r="E50" i="51"/>
  <c r="D50" i="51"/>
  <c r="D49" i="51"/>
  <c r="E49" i="51" s="1"/>
  <c r="D48" i="51"/>
  <c r="E48" i="51" s="1"/>
  <c r="D47" i="51"/>
  <c r="E47" i="51" s="1"/>
  <c r="D46" i="51"/>
  <c r="E46" i="51" s="1"/>
  <c r="D45" i="51"/>
  <c r="E45" i="51" s="1"/>
  <c r="D44" i="51"/>
  <c r="E44" i="51" s="1"/>
  <c r="D43" i="51"/>
  <c r="E43" i="51" s="1"/>
  <c r="D42" i="51"/>
  <c r="E42" i="51" s="1"/>
  <c r="D41" i="51"/>
  <c r="E41" i="51" s="1"/>
  <c r="D40" i="51"/>
  <c r="E40" i="51" s="1"/>
  <c r="D39" i="51"/>
  <c r="E39" i="51" s="1"/>
  <c r="J38" i="51"/>
  <c r="C38" i="51"/>
  <c r="D37" i="51"/>
  <c r="E37" i="51" s="1"/>
  <c r="D36" i="51"/>
  <c r="E36" i="51" s="1"/>
  <c r="E35" i="51"/>
  <c r="D35" i="51"/>
  <c r="D34" i="51"/>
  <c r="E34" i="51" s="1"/>
  <c r="D33" i="51"/>
  <c r="E33" i="51" s="1"/>
  <c r="D32" i="51"/>
  <c r="E32" i="51" s="1"/>
  <c r="D31" i="51"/>
  <c r="E31" i="51" s="1"/>
  <c r="D30" i="51"/>
  <c r="E30" i="51" s="1"/>
  <c r="D29" i="51"/>
  <c r="E29" i="51" s="1"/>
  <c r="D28" i="51"/>
  <c r="E28" i="51" s="1"/>
  <c r="E27" i="51"/>
  <c r="D27" i="51"/>
  <c r="D26" i="51"/>
  <c r="E26" i="51" s="1"/>
  <c r="D25" i="51"/>
  <c r="E25" i="51" s="1"/>
  <c r="D24" i="51"/>
  <c r="E24" i="51" s="1"/>
  <c r="D23" i="51"/>
  <c r="E23" i="51" s="1"/>
  <c r="D22" i="51"/>
  <c r="E22" i="51" s="1"/>
  <c r="D21" i="51"/>
  <c r="E21" i="51" s="1"/>
  <c r="D20" i="51"/>
  <c r="E20" i="51" s="1"/>
  <c r="E19" i="51"/>
  <c r="D19" i="51"/>
  <c r="D18" i="51"/>
  <c r="E18" i="51" s="1"/>
  <c r="D17" i="51"/>
  <c r="E17" i="51" s="1"/>
  <c r="D16" i="51"/>
  <c r="E16" i="51" s="1"/>
  <c r="D15" i="51"/>
  <c r="E15" i="51" s="1"/>
  <c r="D14" i="51"/>
  <c r="E14" i="51" s="1"/>
  <c r="D13" i="51"/>
  <c r="E13" i="51" s="1"/>
  <c r="D12" i="51"/>
  <c r="E12" i="51" s="1"/>
  <c r="J11" i="51"/>
  <c r="C11" i="51"/>
  <c r="D10" i="51"/>
  <c r="E10" i="51" s="1"/>
  <c r="D9" i="51"/>
  <c r="E9" i="51" s="1"/>
  <c r="D8" i="51"/>
  <c r="E8" i="51" s="1"/>
  <c r="D7" i="51"/>
  <c r="E7" i="51" s="1"/>
  <c r="D6" i="51"/>
  <c r="E6" i="51" s="1"/>
  <c r="D5" i="51"/>
  <c r="E5" i="51" s="1"/>
  <c r="J4" i="51"/>
  <c r="C4" i="51"/>
  <c r="C3" i="51" s="1"/>
  <c r="J3" i="51"/>
  <c r="J2" i="51"/>
  <c r="D362" i="51" l="1"/>
  <c r="E395" i="51"/>
  <c r="C551" i="51"/>
  <c r="C550" i="51" s="1"/>
  <c r="E147" i="52"/>
  <c r="E146" i="52" s="1"/>
  <c r="D146" i="52"/>
  <c r="D556" i="52"/>
  <c r="E557" i="52"/>
  <c r="E556" i="52" s="1"/>
  <c r="E593" i="52"/>
  <c r="E592" i="52" s="1"/>
  <c r="D592" i="52"/>
  <c r="D616" i="52"/>
  <c r="E617" i="52"/>
  <c r="E616" i="52" s="1"/>
  <c r="E701" i="52"/>
  <c r="E700" i="52" s="1"/>
  <c r="D700" i="52"/>
  <c r="E146" i="51"/>
  <c r="D179" i="51"/>
  <c r="E202" i="51"/>
  <c r="E201" i="51" s="1"/>
  <c r="E200" i="51" s="1"/>
  <c r="D229" i="51"/>
  <c r="D228" i="51" s="1"/>
  <c r="E357" i="51"/>
  <c r="E399" i="51"/>
  <c r="D474" i="51"/>
  <c r="E497" i="51"/>
  <c r="D616" i="51"/>
  <c r="E628" i="51"/>
  <c r="D661" i="51"/>
  <c r="E740" i="51"/>
  <c r="E739" i="51" s="1"/>
  <c r="E144" i="52"/>
  <c r="E143" i="52" s="1"/>
  <c r="D143" i="52"/>
  <c r="D193" i="52"/>
  <c r="E194" i="52"/>
  <c r="E193" i="52" s="1"/>
  <c r="D239" i="52"/>
  <c r="D238" i="52" s="1"/>
  <c r="E242" i="52"/>
  <c r="E239" i="52" s="1"/>
  <c r="E238" i="52" s="1"/>
  <c r="E382" i="52"/>
  <c r="D395" i="52"/>
  <c r="E396" i="52"/>
  <c r="E395" i="52" s="1"/>
  <c r="E515" i="52"/>
  <c r="E513" i="52" s="1"/>
  <c r="D513" i="52"/>
  <c r="D509" i="52" s="1"/>
  <c r="E695" i="52"/>
  <c r="D694" i="52"/>
  <c r="E10" i="53"/>
  <c r="D4" i="53"/>
  <c r="C135" i="53"/>
  <c r="E156" i="53"/>
  <c r="D154" i="53"/>
  <c r="E396" i="51"/>
  <c r="D395" i="51"/>
  <c r="E544" i="51"/>
  <c r="E130" i="52"/>
  <c r="E129" i="52" s="1"/>
  <c r="D129" i="52"/>
  <c r="E231" i="52"/>
  <c r="E229" i="52" s="1"/>
  <c r="E228" i="52" s="1"/>
  <c r="D229" i="52"/>
  <c r="D768" i="52"/>
  <c r="D767" i="52" s="1"/>
  <c r="E769" i="52"/>
  <c r="E768" i="52" s="1"/>
  <c r="E767" i="52" s="1"/>
  <c r="E246" i="53"/>
  <c r="E244" i="53" s="1"/>
  <c r="E243" i="53" s="1"/>
  <c r="D244" i="53"/>
  <c r="D243" i="53" s="1"/>
  <c r="D474" i="53"/>
  <c r="E475" i="53"/>
  <c r="E611" i="53"/>
  <c r="E610" i="53" s="1"/>
  <c r="D610" i="53"/>
  <c r="D665" i="53"/>
  <c r="E666" i="53"/>
  <c r="E665" i="53" s="1"/>
  <c r="E158" i="51"/>
  <c r="E157" i="51" s="1"/>
  <c r="E183" i="51"/>
  <c r="E182" i="51" s="1"/>
  <c r="E290" i="51"/>
  <c r="E289" i="51" s="1"/>
  <c r="D149" i="52"/>
  <c r="E151" i="52"/>
  <c r="E149" i="52" s="1"/>
  <c r="D302" i="52"/>
  <c r="E303" i="52"/>
  <c r="E302" i="52" s="1"/>
  <c r="E732" i="52"/>
  <c r="E731" i="52" s="1"/>
  <c r="E730" i="52" s="1"/>
  <c r="D731" i="52"/>
  <c r="D730" i="52" s="1"/>
  <c r="D296" i="53"/>
  <c r="E297" i="53"/>
  <c r="E296" i="53" s="1"/>
  <c r="C2" i="51"/>
  <c r="E149" i="51"/>
  <c r="E135" i="51" s="1"/>
  <c r="C153" i="51"/>
  <c r="C152" i="51" s="1"/>
  <c r="E214" i="51"/>
  <c r="E213" i="51" s="1"/>
  <c r="E203" i="51" s="1"/>
  <c r="C444" i="51"/>
  <c r="E450" i="51"/>
  <c r="E513" i="51"/>
  <c r="D577" i="51"/>
  <c r="E578" i="51"/>
  <c r="E577" i="51" s="1"/>
  <c r="E647" i="51"/>
  <c r="D687" i="51"/>
  <c r="E688" i="51"/>
  <c r="E687" i="51" s="1"/>
  <c r="E140" i="52"/>
  <c r="D233" i="52"/>
  <c r="E234" i="52"/>
  <c r="E233" i="52" s="1"/>
  <c r="D302" i="53"/>
  <c r="E265" i="52"/>
  <c r="E595" i="52"/>
  <c r="E694" i="52"/>
  <c r="D373" i="53"/>
  <c r="E374" i="53"/>
  <c r="E373" i="53" s="1"/>
  <c r="C484" i="53"/>
  <c r="D718" i="53"/>
  <c r="D717" i="53" s="1"/>
  <c r="D716" i="53" s="1"/>
  <c r="E720" i="53"/>
  <c r="E718" i="53" s="1"/>
  <c r="E717" i="53" s="1"/>
  <c r="E716" i="53" s="1"/>
  <c r="E61" i="51"/>
  <c r="D68" i="51"/>
  <c r="C116" i="51"/>
  <c r="E140" i="51"/>
  <c r="E216" i="51"/>
  <c r="C263" i="51"/>
  <c r="C259" i="51" s="1"/>
  <c r="C314" i="51"/>
  <c r="D344" i="51"/>
  <c r="C528" i="51"/>
  <c r="D552" i="51"/>
  <c r="D718" i="51"/>
  <c r="C743" i="51"/>
  <c r="E120" i="52"/>
  <c r="E123" i="52"/>
  <c r="E132" i="52"/>
  <c r="D136" i="52"/>
  <c r="E137" i="52"/>
  <c r="E136" i="52" s="1"/>
  <c r="C163" i="52"/>
  <c r="C152" i="52" s="1"/>
  <c r="D182" i="52"/>
  <c r="E183" i="52"/>
  <c r="E182" i="52" s="1"/>
  <c r="D195" i="52"/>
  <c r="E212" i="52"/>
  <c r="E211" i="52" s="1"/>
  <c r="D211" i="52"/>
  <c r="D236" i="52"/>
  <c r="D235" i="52" s="1"/>
  <c r="E237" i="52"/>
  <c r="E236" i="52" s="1"/>
  <c r="E235" i="52" s="1"/>
  <c r="E263" i="52"/>
  <c r="E297" i="52"/>
  <c r="E296" i="52" s="1"/>
  <c r="E374" i="52"/>
  <c r="E373" i="52" s="1"/>
  <c r="E399" i="52"/>
  <c r="D450" i="52"/>
  <c r="E451" i="52"/>
  <c r="E450" i="52" s="1"/>
  <c r="E477" i="52"/>
  <c r="D544" i="52"/>
  <c r="D562" i="52"/>
  <c r="D599" i="52"/>
  <c r="C2" i="53"/>
  <c r="E151" i="53"/>
  <c r="D149" i="53"/>
  <c r="D193" i="53"/>
  <c r="E194" i="53"/>
  <c r="E193" i="53" s="1"/>
  <c r="D250" i="53"/>
  <c r="D331" i="53"/>
  <c r="E380" i="53"/>
  <c r="D378" i="53"/>
  <c r="E383" i="53"/>
  <c r="E382" i="53" s="1"/>
  <c r="D399" i="53"/>
  <c r="E400" i="53"/>
  <c r="E179" i="52"/>
  <c r="E289" i="52"/>
  <c r="E331" i="52"/>
  <c r="E468" i="52"/>
  <c r="C484" i="52"/>
  <c r="C483" i="52" s="1"/>
  <c r="E587" i="52"/>
  <c r="D750" i="52"/>
  <c r="E62" i="53"/>
  <c r="D61" i="53"/>
  <c r="D126" i="53"/>
  <c r="E127" i="53"/>
  <c r="E126" i="53" s="1"/>
  <c r="E4" i="51"/>
  <c r="E11" i="51"/>
  <c r="E38" i="51"/>
  <c r="D149" i="51"/>
  <c r="C188" i="51"/>
  <c r="C178" i="51" s="1"/>
  <c r="C177" i="51" s="1"/>
  <c r="D315" i="51"/>
  <c r="E344" i="51"/>
  <c r="E368" i="51"/>
  <c r="D373" i="51"/>
  <c r="D382" i="51"/>
  <c r="E486" i="51"/>
  <c r="D494" i="51"/>
  <c r="D522" i="51"/>
  <c r="E552" i="51"/>
  <c r="E569" i="51"/>
  <c r="E610" i="51"/>
  <c r="E616" i="51"/>
  <c r="E676" i="51"/>
  <c r="C717" i="51"/>
  <c r="C716" i="51" s="1"/>
  <c r="D167" i="52"/>
  <c r="E168" i="52"/>
  <c r="E167" i="52" s="1"/>
  <c r="E163" i="52" s="1"/>
  <c r="D244" i="52"/>
  <c r="D243" i="52" s="1"/>
  <c r="E247" i="52"/>
  <c r="E244" i="52" s="1"/>
  <c r="E243" i="52" s="1"/>
  <c r="D265" i="52"/>
  <c r="D289" i="52"/>
  <c r="D331" i="52"/>
  <c r="D392" i="52"/>
  <c r="C551" i="52"/>
  <c r="C550" i="52" s="1"/>
  <c r="E562" i="52"/>
  <c r="E742" i="52"/>
  <c r="E741" i="52" s="1"/>
  <c r="D741" i="52"/>
  <c r="D11" i="53"/>
  <c r="E12" i="53"/>
  <c r="E39" i="53"/>
  <c r="D38" i="53"/>
  <c r="E154" i="53"/>
  <c r="E160" i="53"/>
  <c r="E183" i="53"/>
  <c r="E182" i="53" s="1"/>
  <c r="D182" i="53"/>
  <c r="D179" i="53" s="1"/>
  <c r="E202" i="53"/>
  <c r="E201" i="53" s="1"/>
  <c r="E200" i="53" s="1"/>
  <c r="D201" i="53"/>
  <c r="D200" i="53" s="1"/>
  <c r="E315" i="53"/>
  <c r="D120" i="52"/>
  <c r="D201" i="52"/>
  <c r="D200" i="52" s="1"/>
  <c r="D260" i="52"/>
  <c r="D315" i="52"/>
  <c r="D344" i="52"/>
  <c r="D382" i="52"/>
  <c r="E569" i="52"/>
  <c r="E577" i="52"/>
  <c r="D661" i="52"/>
  <c r="D679" i="52"/>
  <c r="E97" i="53"/>
  <c r="E120" i="53"/>
  <c r="D140" i="53"/>
  <c r="D143" i="53"/>
  <c r="E171" i="53"/>
  <c r="C203" i="53"/>
  <c r="E215" i="53"/>
  <c r="D265" i="53"/>
  <c r="E392" i="53"/>
  <c r="D429" i="53"/>
  <c r="E430" i="53"/>
  <c r="E429" i="53" s="1"/>
  <c r="E582" i="53"/>
  <c r="E581" i="53" s="1"/>
  <c r="D581" i="53"/>
  <c r="E600" i="53"/>
  <c r="E599" i="53" s="1"/>
  <c r="D599" i="53"/>
  <c r="D646" i="53"/>
  <c r="E647" i="53"/>
  <c r="D140" i="52"/>
  <c r="E171" i="52"/>
  <c r="E207" i="52"/>
  <c r="C215" i="52"/>
  <c r="C178" i="52" s="1"/>
  <c r="C177" i="52" s="1"/>
  <c r="D298" i="52"/>
  <c r="D308" i="52"/>
  <c r="E315" i="52"/>
  <c r="E344" i="52"/>
  <c r="D353" i="52"/>
  <c r="D362" i="52"/>
  <c r="D468" i="52"/>
  <c r="D477" i="52"/>
  <c r="E494" i="52"/>
  <c r="E531" i="52"/>
  <c r="D587" i="52"/>
  <c r="E653" i="52"/>
  <c r="E679" i="52"/>
  <c r="E753" i="52"/>
  <c r="E751" i="52" s="1"/>
  <c r="E750" i="52" s="1"/>
  <c r="D751" i="52"/>
  <c r="E140" i="53"/>
  <c r="E146" i="53"/>
  <c r="E158" i="53"/>
  <c r="E157" i="53" s="1"/>
  <c r="D157" i="53"/>
  <c r="D160" i="53"/>
  <c r="D308" i="53"/>
  <c r="D344" i="53"/>
  <c r="D463" i="53"/>
  <c r="E464" i="53"/>
  <c r="E770" i="53"/>
  <c r="E768" i="53" s="1"/>
  <c r="E767" i="53" s="1"/>
  <c r="D768" i="53"/>
  <c r="D767" i="53" s="1"/>
  <c r="D455" i="53"/>
  <c r="D491" i="53"/>
  <c r="C528" i="53"/>
  <c r="D544" i="53"/>
  <c r="D595" i="53"/>
  <c r="E638" i="53"/>
  <c r="D661" i="53"/>
  <c r="D777" i="53"/>
  <c r="D117" i="53"/>
  <c r="C116" i="53"/>
  <c r="C115" i="53" s="1"/>
  <c r="E149" i="53"/>
  <c r="D164" i="53"/>
  <c r="D163" i="53" s="1"/>
  <c r="D174" i="53"/>
  <c r="E179" i="53"/>
  <c r="D189" i="53"/>
  <c r="D207" i="53"/>
  <c r="D315" i="53"/>
  <c r="C340" i="53"/>
  <c r="E474" i="53"/>
  <c r="E531" i="53"/>
  <c r="E587" i="53"/>
  <c r="D522" i="53"/>
  <c r="E530" i="53"/>
  <c r="E529" i="53" s="1"/>
  <c r="D538" i="53"/>
  <c r="C561" i="53"/>
  <c r="D592" i="53"/>
  <c r="C645" i="53"/>
  <c r="C717" i="53"/>
  <c r="C716" i="53" s="1"/>
  <c r="E742" i="53"/>
  <c r="E741" i="53" s="1"/>
  <c r="C178" i="53"/>
  <c r="C177" i="53" s="1"/>
  <c r="C114" i="53" s="1"/>
  <c r="H114" i="53" s="1"/>
  <c r="E399" i="53"/>
  <c r="E445" i="53"/>
  <c r="E4" i="53"/>
  <c r="E11" i="53"/>
  <c r="E68" i="53"/>
  <c r="E67" i="53" s="1"/>
  <c r="E38" i="53"/>
  <c r="E61" i="53"/>
  <c r="E136" i="53"/>
  <c r="C339" i="53"/>
  <c r="E463" i="53"/>
  <c r="D289" i="53"/>
  <c r="E290" i="53"/>
  <c r="E289" i="53" s="1"/>
  <c r="D368" i="53"/>
  <c r="E369" i="53"/>
  <c r="E368" i="53" s="1"/>
  <c r="D395" i="53"/>
  <c r="E396" i="53"/>
  <c r="E395" i="53" s="1"/>
  <c r="D422" i="53"/>
  <c r="E423" i="53"/>
  <c r="E422" i="53" s="1"/>
  <c r="D459" i="53"/>
  <c r="E460" i="53"/>
  <c r="E459" i="53" s="1"/>
  <c r="E605" i="53"/>
  <c r="D603" i="53"/>
  <c r="D751" i="53"/>
  <c r="D750" i="53" s="1"/>
  <c r="E752" i="53"/>
  <c r="E751" i="53" s="1"/>
  <c r="E750" i="53" s="1"/>
  <c r="D97" i="53"/>
  <c r="D67" i="53" s="1"/>
  <c r="E118" i="53"/>
  <c r="E117" i="53" s="1"/>
  <c r="E130" i="53"/>
  <c r="E129" i="53" s="1"/>
  <c r="E165" i="53"/>
  <c r="E164" i="53" s="1"/>
  <c r="E163" i="53" s="1"/>
  <c r="E190" i="53"/>
  <c r="E189" i="53" s="1"/>
  <c r="E188" i="53" s="1"/>
  <c r="E266" i="53"/>
  <c r="E265" i="53" s="1"/>
  <c r="D357" i="53"/>
  <c r="E358" i="53"/>
  <c r="E357" i="53" s="1"/>
  <c r="E363" i="53"/>
  <c r="E362" i="53" s="1"/>
  <c r="D404" i="53"/>
  <c r="E405" i="53"/>
  <c r="E404" i="53" s="1"/>
  <c r="E410" i="53"/>
  <c r="E409" i="53" s="1"/>
  <c r="D412" i="53"/>
  <c r="E417" i="53"/>
  <c r="E416" i="53" s="1"/>
  <c r="D450" i="53"/>
  <c r="E451" i="53"/>
  <c r="E450" i="53" s="1"/>
  <c r="E456" i="53"/>
  <c r="E455" i="53" s="1"/>
  <c r="D468" i="53"/>
  <c r="E469" i="53"/>
  <c r="E468" i="53" s="1"/>
  <c r="D477" i="53"/>
  <c r="E478" i="53"/>
  <c r="E477" i="53" s="1"/>
  <c r="E545" i="53"/>
  <c r="E544" i="53" s="1"/>
  <c r="E596" i="53"/>
  <c r="E595" i="53" s="1"/>
  <c r="D694" i="53"/>
  <c r="E695" i="53"/>
  <c r="E694" i="53" s="1"/>
  <c r="E729" i="53"/>
  <c r="E727" i="53" s="1"/>
  <c r="D727" i="53"/>
  <c r="D734" i="53"/>
  <c r="D733" i="53" s="1"/>
  <c r="E735" i="53"/>
  <c r="E734" i="53" s="1"/>
  <c r="E733" i="53" s="1"/>
  <c r="D746" i="53"/>
  <c r="E747" i="53"/>
  <c r="E746" i="53" s="1"/>
  <c r="D68" i="53"/>
  <c r="D136" i="53"/>
  <c r="D135" i="53" s="1"/>
  <c r="D171" i="53"/>
  <c r="D170" i="53" s="1"/>
  <c r="E175" i="53"/>
  <c r="E174" i="53" s="1"/>
  <c r="E170" i="53" s="1"/>
  <c r="D195" i="53"/>
  <c r="E208" i="53"/>
  <c r="E207" i="53" s="1"/>
  <c r="D298" i="53"/>
  <c r="E299" i="53"/>
  <c r="E298" i="53" s="1"/>
  <c r="C314" i="53"/>
  <c r="C259" i="53" s="1"/>
  <c r="E326" i="53"/>
  <c r="E325" i="53" s="1"/>
  <c r="E314" i="53" s="1"/>
  <c r="D328" i="53"/>
  <c r="D348" i="53"/>
  <c r="E349" i="53"/>
  <c r="E348" i="53" s="1"/>
  <c r="E354" i="53"/>
  <c r="E353" i="53" s="1"/>
  <c r="E378" i="53"/>
  <c r="D486" i="53"/>
  <c r="E487" i="53"/>
  <c r="E486" i="53" s="1"/>
  <c r="E492" i="53"/>
  <c r="E491" i="53" s="1"/>
  <c r="D494" i="53"/>
  <c r="D513" i="53"/>
  <c r="D509" i="53" s="1"/>
  <c r="E514" i="53"/>
  <c r="E513" i="53" s="1"/>
  <c r="E509" i="53" s="1"/>
  <c r="E543" i="53"/>
  <c r="E538" i="53" s="1"/>
  <c r="C551" i="53"/>
  <c r="C550" i="53" s="1"/>
  <c r="D569" i="53"/>
  <c r="D577" i="53"/>
  <c r="E578" i="53"/>
  <c r="E577" i="53" s="1"/>
  <c r="E594" i="53"/>
  <c r="E592" i="53" s="1"/>
  <c r="E620" i="53"/>
  <c r="E616" i="53" s="1"/>
  <c r="D616" i="53"/>
  <c r="D679" i="53"/>
  <c r="E684" i="53"/>
  <c r="E683" i="53" s="1"/>
  <c r="C726" i="53"/>
  <c r="C725" i="53" s="1"/>
  <c r="D743" i="53"/>
  <c r="D761" i="53"/>
  <c r="D760" i="53" s="1"/>
  <c r="E762" i="53"/>
  <c r="E761" i="53" s="1"/>
  <c r="E760" i="53" s="1"/>
  <c r="D211" i="53"/>
  <c r="E212" i="53"/>
  <c r="E211" i="53" s="1"/>
  <c r="D123" i="53"/>
  <c r="D116" i="53" s="1"/>
  <c r="D185" i="53"/>
  <c r="D184" i="53" s="1"/>
  <c r="D204" i="53"/>
  <c r="E223" i="53"/>
  <c r="E222" i="53" s="1"/>
  <c r="D229" i="53"/>
  <c r="D228" i="53" s="1"/>
  <c r="E232" i="53"/>
  <c r="E229" i="53" s="1"/>
  <c r="E228" i="53" s="1"/>
  <c r="D305" i="53"/>
  <c r="E306" i="53"/>
  <c r="E305" i="53" s="1"/>
  <c r="D314" i="53"/>
  <c r="D388" i="53"/>
  <c r="E389" i="53"/>
  <c r="E388" i="53" s="1"/>
  <c r="E412" i="53"/>
  <c r="E484" i="53"/>
  <c r="D504" i="53"/>
  <c r="E505" i="53"/>
  <c r="E504" i="53" s="1"/>
  <c r="D552" i="53"/>
  <c r="D551" i="53" s="1"/>
  <c r="D550" i="53" s="1"/>
  <c r="E603" i="53"/>
  <c r="D653" i="53"/>
  <c r="D676" i="53"/>
  <c r="E677" i="53"/>
  <c r="E676" i="53" s="1"/>
  <c r="D731" i="53"/>
  <c r="D730" i="53" s="1"/>
  <c r="E732" i="53"/>
  <c r="E731" i="53" s="1"/>
  <c r="E730" i="53" s="1"/>
  <c r="E743" i="53"/>
  <c r="D756" i="53"/>
  <c r="D755" i="53" s="1"/>
  <c r="E757" i="53"/>
  <c r="E756" i="53" s="1"/>
  <c r="E755" i="53" s="1"/>
  <c r="D628" i="53"/>
  <c r="D671" i="53"/>
  <c r="E672" i="53"/>
  <c r="E671" i="53" s="1"/>
  <c r="D772" i="53"/>
  <c r="D771" i="53" s="1"/>
  <c r="E628" i="53"/>
  <c r="E642" i="53"/>
  <c r="E646" i="53"/>
  <c r="E661" i="53"/>
  <c r="E679" i="53"/>
  <c r="D687" i="53"/>
  <c r="E688" i="53"/>
  <c r="E687" i="53" s="1"/>
  <c r="D700" i="53"/>
  <c r="E701" i="53"/>
  <c r="E700" i="53" s="1"/>
  <c r="E772" i="53"/>
  <c r="E771" i="53" s="1"/>
  <c r="D638" i="53"/>
  <c r="J2" i="52"/>
  <c r="D198" i="52"/>
  <c r="D197" i="52" s="1"/>
  <c r="E199" i="52"/>
  <c r="E198" i="52" s="1"/>
  <c r="E197" i="52" s="1"/>
  <c r="D164" i="52"/>
  <c r="D204" i="52"/>
  <c r="E205" i="52"/>
  <c r="E204" i="52" s="1"/>
  <c r="E203" i="52" s="1"/>
  <c r="E369" i="52"/>
  <c r="E368" i="52" s="1"/>
  <c r="D368" i="52"/>
  <c r="D123" i="52"/>
  <c r="D126" i="52"/>
  <c r="E159" i="52"/>
  <c r="E157" i="52" s="1"/>
  <c r="D157" i="52"/>
  <c r="D171" i="52"/>
  <c r="D174" i="52"/>
  <c r="D180" i="52"/>
  <c r="D179" i="52" s="1"/>
  <c r="E221" i="52"/>
  <c r="E220" i="52" s="1"/>
  <c r="D220" i="52"/>
  <c r="E342" i="52"/>
  <c r="E414" i="52"/>
  <c r="E412" i="52" s="1"/>
  <c r="D412" i="52"/>
  <c r="E417" i="52"/>
  <c r="E416" i="52" s="1"/>
  <c r="D416" i="52"/>
  <c r="E475" i="52"/>
  <c r="E474" i="52" s="1"/>
  <c r="D474" i="52"/>
  <c r="E689" i="52"/>
  <c r="E687" i="52" s="1"/>
  <c r="D687" i="52"/>
  <c r="E735" i="52"/>
  <c r="E734" i="52" s="1"/>
  <c r="E733" i="52" s="1"/>
  <c r="D734" i="52"/>
  <c r="D733" i="52" s="1"/>
  <c r="E69" i="52"/>
  <c r="E98" i="52"/>
  <c r="E191" i="52"/>
  <c r="E189" i="52" s="1"/>
  <c r="E188" i="52" s="1"/>
  <c r="D189" i="52"/>
  <c r="E504" i="52"/>
  <c r="E508" i="52"/>
  <c r="D504" i="52"/>
  <c r="D561" i="52"/>
  <c r="E678" i="52"/>
  <c r="E676" i="52" s="1"/>
  <c r="D676" i="52"/>
  <c r="E745" i="52"/>
  <c r="E744" i="52" s="1"/>
  <c r="E743" i="52" s="1"/>
  <c r="D744" i="52"/>
  <c r="D743" i="52" s="1"/>
  <c r="C116" i="52"/>
  <c r="C115" i="52" s="1"/>
  <c r="C114" i="52" s="1"/>
  <c r="H114" i="52" s="1"/>
  <c r="J114" i="52" s="1"/>
  <c r="E126" i="52"/>
  <c r="D154" i="52"/>
  <c r="D153" i="52" s="1"/>
  <c r="E155" i="52"/>
  <c r="E154" i="52" s="1"/>
  <c r="E174" i="52"/>
  <c r="E187" i="52"/>
  <c r="E185" i="52" s="1"/>
  <c r="E184" i="52" s="1"/>
  <c r="D185" i="52"/>
  <c r="D184" i="52" s="1"/>
  <c r="D207" i="52"/>
  <c r="D216" i="52"/>
  <c r="E219" i="52"/>
  <c r="E216" i="52" s="1"/>
  <c r="D314" i="52"/>
  <c r="E349" i="52"/>
  <c r="E348" i="52" s="1"/>
  <c r="D348" i="52"/>
  <c r="E379" i="52"/>
  <c r="E378" i="52" s="1"/>
  <c r="D378" i="52"/>
  <c r="E485" i="52"/>
  <c r="C561" i="52"/>
  <c r="C560" i="52" s="1"/>
  <c r="E666" i="52"/>
  <c r="E665" i="52" s="1"/>
  <c r="D665" i="52"/>
  <c r="C726" i="52"/>
  <c r="C725" i="52" s="1"/>
  <c r="E223" i="52"/>
  <c r="E222" i="52" s="1"/>
  <c r="C340" i="52"/>
  <c r="C339" i="52" s="1"/>
  <c r="E357" i="52"/>
  <c r="D409" i="52"/>
  <c r="E410" i="52"/>
  <c r="E409" i="52" s="1"/>
  <c r="E465" i="52"/>
  <c r="E463" i="52" s="1"/>
  <c r="D463" i="52"/>
  <c r="D486" i="52"/>
  <c r="E487" i="52"/>
  <c r="E486" i="52" s="1"/>
  <c r="E523" i="52"/>
  <c r="E522" i="52" s="1"/>
  <c r="D522" i="52"/>
  <c r="E639" i="52"/>
  <c r="E638" i="52" s="1"/>
  <c r="D638" i="52"/>
  <c r="D722" i="52"/>
  <c r="E723" i="52"/>
  <c r="E722" i="52" s="1"/>
  <c r="E772" i="52"/>
  <c r="E771" i="52" s="1"/>
  <c r="E214" i="52"/>
  <c r="E213" i="52" s="1"/>
  <c r="C259" i="52"/>
  <c r="C258" i="52" s="1"/>
  <c r="C257" i="52" s="1"/>
  <c r="H257" i="52" s="1"/>
  <c r="D404" i="52"/>
  <c r="E405" i="52"/>
  <c r="E404" i="52" s="1"/>
  <c r="D422" i="52"/>
  <c r="E423" i="52"/>
  <c r="E422" i="52" s="1"/>
  <c r="E455" i="52"/>
  <c r="E444" i="52" s="1"/>
  <c r="D459" i="52"/>
  <c r="E460" i="52"/>
  <c r="E459" i="52" s="1"/>
  <c r="E583" i="52"/>
  <c r="D581" i="52"/>
  <c r="E599" i="52"/>
  <c r="E720" i="52"/>
  <c r="D718" i="52"/>
  <c r="D717" i="52" s="1"/>
  <c r="D716" i="52" s="1"/>
  <c r="E758" i="52"/>
  <c r="D756" i="52"/>
  <c r="D755" i="52" s="1"/>
  <c r="E250" i="52"/>
  <c r="E260" i="52"/>
  <c r="E328" i="52"/>
  <c r="D357" i="52"/>
  <c r="E388" i="52"/>
  <c r="E430" i="52"/>
  <c r="E429" i="52" s="1"/>
  <c r="D429" i="52"/>
  <c r="D491" i="52"/>
  <c r="E492" i="52"/>
  <c r="E491" i="52" s="1"/>
  <c r="E512" i="52"/>
  <c r="E509" i="52" s="1"/>
  <c r="E540" i="52"/>
  <c r="E538" i="52" s="1"/>
  <c r="D538" i="52"/>
  <c r="E555" i="52"/>
  <c r="E552" i="52" s="1"/>
  <c r="E551" i="52" s="1"/>
  <c r="E550" i="52" s="1"/>
  <c r="D552" i="52"/>
  <c r="E673" i="52"/>
  <c r="D671" i="52"/>
  <c r="E728" i="52"/>
  <c r="E727" i="52" s="1"/>
  <c r="D727" i="52"/>
  <c r="D772" i="52"/>
  <c r="D771" i="52" s="1"/>
  <c r="E643" i="52"/>
  <c r="E642" i="52" s="1"/>
  <c r="D642" i="52"/>
  <c r="D646" i="52"/>
  <c r="E647" i="52"/>
  <c r="E646" i="52" s="1"/>
  <c r="E671" i="52"/>
  <c r="E684" i="52"/>
  <c r="E683" i="52" s="1"/>
  <c r="D683" i="52"/>
  <c r="E718" i="52"/>
  <c r="D739" i="52"/>
  <c r="E740" i="52"/>
  <c r="E739" i="52" s="1"/>
  <c r="E756" i="52"/>
  <c r="E755" i="52" s="1"/>
  <c r="D445" i="52"/>
  <c r="D497" i="52"/>
  <c r="D484" i="52" s="1"/>
  <c r="D483" i="52" s="1"/>
  <c r="E530" i="52"/>
  <c r="E529" i="52" s="1"/>
  <c r="D529" i="52"/>
  <c r="D528" i="52" s="1"/>
  <c r="E547" i="52"/>
  <c r="E581" i="52"/>
  <c r="E561" i="52" s="1"/>
  <c r="E610" i="52"/>
  <c r="E629" i="52"/>
  <c r="E628" i="52" s="1"/>
  <c r="D628" i="52"/>
  <c r="D653" i="52"/>
  <c r="D777" i="52"/>
  <c r="E778" i="52"/>
  <c r="E777" i="52" s="1"/>
  <c r="C115" i="51"/>
  <c r="D117" i="51"/>
  <c r="E118" i="51"/>
  <c r="E117" i="51" s="1"/>
  <c r="E161" i="51"/>
  <c r="E160" i="51" s="1"/>
  <c r="D160" i="51"/>
  <c r="E176" i="51"/>
  <c r="E174" i="51" s="1"/>
  <c r="E170" i="51" s="1"/>
  <c r="D174" i="51"/>
  <c r="D170" i="51" s="1"/>
  <c r="E194" i="51"/>
  <c r="E193" i="51" s="1"/>
  <c r="E188" i="51" s="1"/>
  <c r="D193" i="51"/>
  <c r="D188" i="51" s="1"/>
  <c r="D296" i="51"/>
  <c r="E297" i="51"/>
  <c r="E296" i="51" s="1"/>
  <c r="D353" i="51"/>
  <c r="E354" i="51"/>
  <c r="E353" i="51" s="1"/>
  <c r="E405" i="51"/>
  <c r="E404" i="51" s="1"/>
  <c r="D404" i="51"/>
  <c r="E461" i="51"/>
  <c r="E459" i="51" s="1"/>
  <c r="D459" i="51"/>
  <c r="E582" i="51"/>
  <c r="E581" i="51" s="1"/>
  <c r="D581" i="51"/>
  <c r="D727" i="51"/>
  <c r="E729" i="51"/>
  <c r="E727" i="51" s="1"/>
  <c r="E69" i="51"/>
  <c r="E68" i="51" s="1"/>
  <c r="E134" i="51"/>
  <c r="E132" i="51" s="1"/>
  <c r="D132" i="51"/>
  <c r="C135" i="51"/>
  <c r="D164" i="51"/>
  <c r="E165" i="51"/>
  <c r="E164" i="51" s="1"/>
  <c r="E167" i="51"/>
  <c r="E207" i="51"/>
  <c r="D216" i="51"/>
  <c r="E261" i="51"/>
  <c r="E260" i="51" s="1"/>
  <c r="D260" i="51"/>
  <c r="E265" i="51"/>
  <c r="E307" i="51"/>
  <c r="E305" i="51" s="1"/>
  <c r="D305" i="51"/>
  <c r="D409" i="51"/>
  <c r="E410" i="51"/>
  <c r="E409" i="51" s="1"/>
  <c r="E422" i="51"/>
  <c r="E478" i="51"/>
  <c r="E477" i="51" s="1"/>
  <c r="D477" i="51"/>
  <c r="E694" i="51"/>
  <c r="E699" i="51"/>
  <c r="D694" i="51"/>
  <c r="E122" i="51"/>
  <c r="E120" i="51" s="1"/>
  <c r="D120" i="51"/>
  <c r="D143" i="51"/>
  <c r="D135" i="51" s="1"/>
  <c r="E169" i="51"/>
  <c r="D167" i="51"/>
  <c r="E179" i="51"/>
  <c r="D220" i="51"/>
  <c r="D215" i="51" s="1"/>
  <c r="E221" i="51"/>
  <c r="E220" i="51" s="1"/>
  <c r="E215" i="51" s="1"/>
  <c r="E229" i="51"/>
  <c r="E228" i="51" s="1"/>
  <c r="D265" i="51"/>
  <c r="D378" i="51"/>
  <c r="E379" i="51"/>
  <c r="E378" i="51" s="1"/>
  <c r="E389" i="51"/>
  <c r="E388" i="51" s="1"/>
  <c r="D388" i="51"/>
  <c r="E414" i="51"/>
  <c r="E412" i="51" s="1"/>
  <c r="D412" i="51"/>
  <c r="D422" i="51"/>
  <c r="E445" i="51"/>
  <c r="D455" i="51"/>
  <c r="E456" i="51"/>
  <c r="E455" i="51" s="1"/>
  <c r="E463" i="51"/>
  <c r="E510" i="51"/>
  <c r="E509" i="51" s="1"/>
  <c r="E539" i="51"/>
  <c r="E538" i="51" s="1"/>
  <c r="E558" i="51"/>
  <c r="E556" i="51" s="1"/>
  <c r="D556" i="51"/>
  <c r="E685" i="51"/>
  <c r="D683" i="51"/>
  <c r="D761" i="51"/>
  <c r="D760" i="51" s="1"/>
  <c r="E762" i="51"/>
  <c r="E761" i="51" s="1"/>
  <c r="E760" i="51" s="1"/>
  <c r="D772" i="51"/>
  <c r="D771" i="51" s="1"/>
  <c r="E127" i="51"/>
  <c r="E126" i="51" s="1"/>
  <c r="D126" i="51"/>
  <c r="D129" i="51"/>
  <c r="E130" i="51"/>
  <c r="E129" i="51" s="1"/>
  <c r="E156" i="51"/>
  <c r="E154" i="51" s="1"/>
  <c r="D154" i="51"/>
  <c r="D153" i="51" s="1"/>
  <c r="D308" i="51"/>
  <c r="E309" i="51"/>
  <c r="E308" i="51" s="1"/>
  <c r="E341" i="51"/>
  <c r="C340" i="51"/>
  <c r="E349" i="51"/>
  <c r="E348" i="51" s="1"/>
  <c r="D348" i="51"/>
  <c r="D445" i="51"/>
  <c r="D463" i="51"/>
  <c r="E469" i="51"/>
  <c r="E468" i="51" s="1"/>
  <c r="D468" i="51"/>
  <c r="E594" i="51"/>
  <c r="E592" i="51" s="1"/>
  <c r="D592" i="51"/>
  <c r="E656" i="51"/>
  <c r="E653" i="51" s="1"/>
  <c r="D653" i="51"/>
  <c r="E772" i="51"/>
  <c r="E771" i="51" s="1"/>
  <c r="E239" i="51"/>
  <c r="E238" i="51" s="1"/>
  <c r="D491" i="51"/>
  <c r="D484" i="51" s="1"/>
  <c r="E492" i="51"/>
  <c r="E491" i="51" s="1"/>
  <c r="E505" i="51"/>
  <c r="E504" i="51" s="1"/>
  <c r="D504" i="51"/>
  <c r="E589" i="51"/>
  <c r="E587" i="51" s="1"/>
  <c r="D587" i="51"/>
  <c r="E661" i="51"/>
  <c r="D751" i="51"/>
  <c r="D750" i="51" s="1"/>
  <c r="E752" i="51"/>
  <c r="E98" i="51"/>
  <c r="E97" i="51" s="1"/>
  <c r="D97" i="51"/>
  <c r="D207" i="51"/>
  <c r="D203" i="51" s="1"/>
  <c r="D223" i="51"/>
  <c r="D222" i="51" s="1"/>
  <c r="D239" i="51"/>
  <c r="D238" i="51" s="1"/>
  <c r="E244" i="51"/>
  <c r="E243" i="51" s="1"/>
  <c r="E264" i="51"/>
  <c r="E326" i="51"/>
  <c r="E325" i="51" s="1"/>
  <c r="D328" i="51"/>
  <c r="E363" i="51"/>
  <c r="E362" i="51" s="1"/>
  <c r="E417" i="51"/>
  <c r="E416" i="51" s="1"/>
  <c r="E430" i="51"/>
  <c r="E429" i="51" s="1"/>
  <c r="E485" i="51"/>
  <c r="E495" i="51"/>
  <c r="E494" i="51" s="1"/>
  <c r="E523" i="51"/>
  <c r="E522" i="51" s="1"/>
  <c r="D529" i="51"/>
  <c r="D528" i="51" s="1"/>
  <c r="E530" i="51"/>
  <c r="E529" i="51" s="1"/>
  <c r="E528" i="51" s="1"/>
  <c r="D562" i="51"/>
  <c r="E563" i="51"/>
  <c r="E562" i="51" s="1"/>
  <c r="E600" i="51"/>
  <c r="E599" i="51" s="1"/>
  <c r="D599" i="51"/>
  <c r="D603" i="51"/>
  <c r="D671" i="51"/>
  <c r="E672" i="51"/>
  <c r="E671" i="51" s="1"/>
  <c r="E742" i="51"/>
  <c r="E741" i="51" s="1"/>
  <c r="D741" i="51"/>
  <c r="D4" i="51"/>
  <c r="D11" i="51"/>
  <c r="D38" i="51"/>
  <c r="D61" i="51"/>
  <c r="E226" i="51"/>
  <c r="E223" i="51" s="1"/>
  <c r="E222" i="51" s="1"/>
  <c r="D244" i="51"/>
  <c r="D243" i="51" s="1"/>
  <c r="E251" i="51"/>
  <c r="E250" i="51" s="1"/>
  <c r="D298" i="51"/>
  <c r="D263" i="51" s="1"/>
  <c r="E316" i="51"/>
  <c r="E315" i="51" s="1"/>
  <c r="D357" i="51"/>
  <c r="E374" i="51"/>
  <c r="E373" i="51" s="1"/>
  <c r="D450" i="51"/>
  <c r="C484" i="51"/>
  <c r="C483" i="51" s="1"/>
  <c r="D513" i="51"/>
  <c r="D509" i="51" s="1"/>
  <c r="D544" i="51"/>
  <c r="D538" i="51" s="1"/>
  <c r="E548" i="51"/>
  <c r="E596" i="51"/>
  <c r="E595" i="51" s="1"/>
  <c r="D628" i="51"/>
  <c r="E639" i="51"/>
  <c r="E665" i="51"/>
  <c r="E683" i="51"/>
  <c r="D700" i="51"/>
  <c r="E701" i="51"/>
  <c r="E700" i="51" s="1"/>
  <c r="E718" i="51"/>
  <c r="E745" i="51"/>
  <c r="E744" i="51" s="1"/>
  <c r="E743" i="51" s="1"/>
  <c r="E751" i="51"/>
  <c r="D569" i="51"/>
  <c r="E603" i="51"/>
  <c r="E643" i="51"/>
  <c r="E646" i="51"/>
  <c r="D665" i="51"/>
  <c r="D676" i="51"/>
  <c r="C726" i="51"/>
  <c r="C725" i="51" s="1"/>
  <c r="E750" i="51"/>
  <c r="D778" i="50"/>
  <c r="E778" i="50" s="1"/>
  <c r="E777" i="50"/>
  <c r="D777" i="50"/>
  <c r="C777" i="50"/>
  <c r="D776" i="50"/>
  <c r="E776" i="50" s="1"/>
  <c r="D775" i="50"/>
  <c r="E775" i="50" s="1"/>
  <c r="D774" i="50"/>
  <c r="E774" i="50" s="1"/>
  <c r="D773" i="50"/>
  <c r="E773" i="50" s="1"/>
  <c r="C772" i="50"/>
  <c r="C771" i="50"/>
  <c r="E770" i="50"/>
  <c r="E768" i="50" s="1"/>
  <c r="E767" i="50" s="1"/>
  <c r="D770" i="50"/>
  <c r="D769" i="50"/>
  <c r="E769" i="50" s="1"/>
  <c r="D768" i="50"/>
  <c r="D767" i="50" s="1"/>
  <c r="C768" i="50"/>
  <c r="C767" i="50"/>
  <c r="D766" i="50"/>
  <c r="C765" i="50"/>
  <c r="E764" i="50"/>
  <c r="D764" i="50"/>
  <c r="D763" i="50"/>
  <c r="E763" i="50" s="1"/>
  <c r="D762" i="50"/>
  <c r="D761" i="50" s="1"/>
  <c r="D760" i="50" s="1"/>
  <c r="C761" i="50"/>
  <c r="C760" i="50" s="1"/>
  <c r="D759" i="50"/>
  <c r="E759" i="50" s="1"/>
  <c r="D758" i="50"/>
  <c r="E758" i="50" s="1"/>
  <c r="D757" i="50"/>
  <c r="C756" i="50"/>
  <c r="C755" i="50" s="1"/>
  <c r="D754" i="50"/>
  <c r="E754" i="50" s="1"/>
  <c r="E753" i="50"/>
  <c r="D753" i="50"/>
  <c r="D752" i="50"/>
  <c r="C751" i="50"/>
  <c r="C750" i="50" s="1"/>
  <c r="D749" i="50"/>
  <c r="E749" i="50" s="1"/>
  <c r="E748" i="50"/>
  <c r="D748" i="50"/>
  <c r="D747" i="50"/>
  <c r="C746" i="50"/>
  <c r="D745" i="50"/>
  <c r="D744" i="50" s="1"/>
  <c r="C744" i="50"/>
  <c r="C743" i="50"/>
  <c r="E742" i="50"/>
  <c r="E741" i="50" s="1"/>
  <c r="D742" i="50"/>
  <c r="D741" i="50"/>
  <c r="C741" i="50"/>
  <c r="E740" i="50"/>
  <c r="E739" i="50" s="1"/>
  <c r="D740" i="50"/>
  <c r="D739" i="50"/>
  <c r="C739" i="50"/>
  <c r="D738" i="50"/>
  <c r="E738" i="50" s="1"/>
  <c r="D737" i="50"/>
  <c r="E737" i="50" s="1"/>
  <c r="D736" i="50"/>
  <c r="E736" i="50" s="1"/>
  <c r="D735" i="50"/>
  <c r="C734" i="50"/>
  <c r="C733" i="50"/>
  <c r="E732" i="50"/>
  <c r="E731" i="50" s="1"/>
  <c r="E730" i="50" s="1"/>
  <c r="D732" i="50"/>
  <c r="D731" i="50" s="1"/>
  <c r="D730" i="50" s="1"/>
  <c r="C731" i="50"/>
  <c r="C730" i="50" s="1"/>
  <c r="D729" i="50"/>
  <c r="E729" i="50" s="1"/>
  <c r="D728" i="50"/>
  <c r="C727" i="50"/>
  <c r="H724" i="50"/>
  <c r="D724" i="50"/>
  <c r="E724" i="50" s="1"/>
  <c r="H723" i="50"/>
  <c r="D723" i="50"/>
  <c r="H722" i="50"/>
  <c r="C722" i="50"/>
  <c r="H721" i="50"/>
  <c r="D721" i="50"/>
  <c r="E721" i="50" s="1"/>
  <c r="H720" i="50"/>
  <c r="D720" i="50"/>
  <c r="E720" i="50" s="1"/>
  <c r="H719" i="50"/>
  <c r="D719" i="50"/>
  <c r="C718" i="50"/>
  <c r="H715" i="50"/>
  <c r="E715" i="50"/>
  <c r="D715" i="50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D710" i="50"/>
  <c r="E710" i="50" s="1"/>
  <c r="H709" i="50"/>
  <c r="E709" i="50"/>
  <c r="D709" i="50"/>
  <c r="H708" i="50"/>
  <c r="D708" i="50"/>
  <c r="E708" i="50" s="1"/>
  <c r="H707" i="50"/>
  <c r="D707" i="50"/>
  <c r="E707" i="50" s="1"/>
  <c r="H706" i="50"/>
  <c r="D706" i="50"/>
  <c r="E706" i="50" s="1"/>
  <c r="H705" i="50"/>
  <c r="D705" i="50"/>
  <c r="E705" i="50" s="1"/>
  <c r="H704" i="50"/>
  <c r="D704" i="50"/>
  <c r="H703" i="50"/>
  <c r="D703" i="50"/>
  <c r="E703" i="50" s="1"/>
  <c r="H702" i="50"/>
  <c r="D702" i="50"/>
  <c r="E702" i="50" s="1"/>
  <c r="H701" i="50"/>
  <c r="D701" i="50"/>
  <c r="E701" i="50" s="1"/>
  <c r="C700" i="50"/>
  <c r="H700" i="50" s="1"/>
  <c r="H699" i="50"/>
  <c r="D699" i="50"/>
  <c r="H698" i="50"/>
  <c r="E698" i="50"/>
  <c r="D698" i="50"/>
  <c r="H697" i="50"/>
  <c r="D697" i="50"/>
  <c r="E697" i="50" s="1"/>
  <c r="H696" i="50"/>
  <c r="D696" i="50"/>
  <c r="E696" i="50" s="1"/>
  <c r="H695" i="50"/>
  <c r="E695" i="50"/>
  <c r="D695" i="50"/>
  <c r="C694" i="50"/>
  <c r="H694" i="50" s="1"/>
  <c r="H693" i="50"/>
  <c r="E693" i="50"/>
  <c r="D693" i="50"/>
  <c r="H692" i="50"/>
  <c r="D692" i="50"/>
  <c r="E692" i="50" s="1"/>
  <c r="H691" i="50"/>
  <c r="D691" i="50"/>
  <c r="E691" i="50" s="1"/>
  <c r="H690" i="50"/>
  <c r="E690" i="50"/>
  <c r="D690" i="50"/>
  <c r="H689" i="50"/>
  <c r="D689" i="50"/>
  <c r="E689" i="50" s="1"/>
  <c r="H688" i="50"/>
  <c r="D688" i="50"/>
  <c r="C687" i="50"/>
  <c r="H687" i="50" s="1"/>
  <c r="H686" i="50"/>
  <c r="E686" i="50"/>
  <c r="D686" i="50"/>
  <c r="H685" i="50"/>
  <c r="D685" i="50"/>
  <c r="E685" i="50" s="1"/>
  <c r="H684" i="50"/>
  <c r="E684" i="50"/>
  <c r="D684" i="50"/>
  <c r="D683" i="50"/>
  <c r="C683" i="50"/>
  <c r="H683" i="50" s="1"/>
  <c r="H682" i="50"/>
  <c r="D682" i="50"/>
  <c r="E682" i="50" s="1"/>
  <c r="H681" i="50"/>
  <c r="D681" i="50"/>
  <c r="E681" i="50" s="1"/>
  <c r="H680" i="50"/>
  <c r="E680" i="50"/>
  <c r="D680" i="50"/>
  <c r="C679" i="50"/>
  <c r="H679" i="50" s="1"/>
  <c r="H678" i="50"/>
  <c r="E678" i="50"/>
  <c r="D678" i="50"/>
  <c r="H677" i="50"/>
  <c r="D677" i="50"/>
  <c r="C676" i="50"/>
  <c r="H675" i="50"/>
  <c r="D675" i="50"/>
  <c r="E675" i="50" s="1"/>
  <c r="H674" i="50"/>
  <c r="D674" i="50"/>
  <c r="E674" i="50" s="1"/>
  <c r="H673" i="50"/>
  <c r="E673" i="50"/>
  <c r="D673" i="50"/>
  <c r="H672" i="50"/>
  <c r="D672" i="50"/>
  <c r="H671" i="50"/>
  <c r="C671" i="50"/>
  <c r="H670" i="50"/>
  <c r="D670" i="50"/>
  <c r="E670" i="50" s="1"/>
  <c r="H669" i="50"/>
  <c r="D669" i="50"/>
  <c r="E669" i="50" s="1"/>
  <c r="H668" i="50"/>
  <c r="E668" i="50"/>
  <c r="D668" i="50"/>
  <c r="H667" i="50"/>
  <c r="D667" i="50"/>
  <c r="H666" i="50"/>
  <c r="D666" i="50"/>
  <c r="E666" i="50" s="1"/>
  <c r="C665" i="50"/>
  <c r="H665" i="50" s="1"/>
  <c r="H664" i="50"/>
  <c r="D664" i="50"/>
  <c r="E664" i="50" s="1"/>
  <c r="H663" i="50"/>
  <c r="D663" i="50"/>
  <c r="E663" i="50" s="1"/>
  <c r="H662" i="50"/>
  <c r="D662" i="50"/>
  <c r="C661" i="50"/>
  <c r="H661" i="50" s="1"/>
  <c r="H660" i="50"/>
  <c r="E660" i="50"/>
  <c r="D660" i="50"/>
  <c r="H659" i="50"/>
  <c r="E659" i="50"/>
  <c r="D659" i="50"/>
  <c r="H658" i="50"/>
  <c r="D658" i="50"/>
  <c r="E658" i="50" s="1"/>
  <c r="H657" i="50"/>
  <c r="D657" i="50"/>
  <c r="E657" i="50" s="1"/>
  <c r="H656" i="50"/>
  <c r="D656" i="50"/>
  <c r="D653" i="50" s="1"/>
  <c r="H655" i="50"/>
  <c r="D655" i="50"/>
  <c r="E655" i="50" s="1"/>
  <c r="H654" i="50"/>
  <c r="E654" i="50"/>
  <c r="D654" i="50"/>
  <c r="C653" i="50"/>
  <c r="H653" i="50" s="1"/>
  <c r="H652" i="50"/>
  <c r="D652" i="50"/>
  <c r="E652" i="50" s="1"/>
  <c r="H651" i="50"/>
  <c r="D651" i="50"/>
  <c r="E651" i="50" s="1"/>
  <c r="H650" i="50"/>
  <c r="D650" i="50"/>
  <c r="E650" i="50" s="1"/>
  <c r="H649" i="50"/>
  <c r="D649" i="50"/>
  <c r="E649" i="50" s="1"/>
  <c r="H648" i="50"/>
  <c r="D648" i="50"/>
  <c r="E648" i="50" s="1"/>
  <c r="H647" i="50"/>
  <c r="D647" i="50"/>
  <c r="E647" i="50" s="1"/>
  <c r="H646" i="50"/>
  <c r="D646" i="50"/>
  <c r="C646" i="50"/>
  <c r="H644" i="50"/>
  <c r="D644" i="50"/>
  <c r="E644" i="50" s="1"/>
  <c r="H643" i="50"/>
  <c r="D643" i="50"/>
  <c r="C642" i="50"/>
  <c r="H642" i="50" s="1"/>
  <c r="J642" i="50" s="1"/>
  <c r="H641" i="50"/>
  <c r="D641" i="50"/>
  <c r="E641" i="50" s="1"/>
  <c r="H640" i="50"/>
  <c r="D640" i="50"/>
  <c r="E640" i="50" s="1"/>
  <c r="H639" i="50"/>
  <c r="D639" i="50"/>
  <c r="C638" i="50"/>
  <c r="H638" i="50" s="1"/>
  <c r="J638" i="50" s="1"/>
  <c r="H637" i="50"/>
  <c r="D637" i="50"/>
  <c r="E637" i="50" s="1"/>
  <c r="H636" i="50"/>
  <c r="D636" i="50"/>
  <c r="E636" i="50" s="1"/>
  <c r="H635" i="50"/>
  <c r="D635" i="50"/>
  <c r="E635" i="50" s="1"/>
  <c r="H634" i="50"/>
  <c r="E634" i="50"/>
  <c r="D634" i="50"/>
  <c r="H633" i="50"/>
  <c r="D633" i="50"/>
  <c r="E633" i="50" s="1"/>
  <c r="H632" i="50"/>
  <c r="E632" i="50"/>
  <c r="D632" i="50"/>
  <c r="H631" i="50"/>
  <c r="E631" i="50"/>
  <c r="D631" i="50"/>
  <c r="H630" i="50"/>
  <c r="D630" i="50"/>
  <c r="E630" i="50" s="1"/>
  <c r="H629" i="50"/>
  <c r="D629" i="50"/>
  <c r="C628" i="50"/>
  <c r="H628" i="50" s="1"/>
  <c r="H627" i="50"/>
  <c r="D627" i="50"/>
  <c r="E627" i="50" s="1"/>
  <c r="H626" i="50"/>
  <c r="D626" i="50"/>
  <c r="E626" i="50" s="1"/>
  <c r="H625" i="50"/>
  <c r="D625" i="50"/>
  <c r="E625" i="50" s="1"/>
  <c r="H624" i="50"/>
  <c r="D624" i="50"/>
  <c r="E624" i="50" s="1"/>
  <c r="H623" i="50"/>
  <c r="D623" i="50"/>
  <c r="E623" i="50" s="1"/>
  <c r="H622" i="50"/>
  <c r="D622" i="50"/>
  <c r="E622" i="50" s="1"/>
  <c r="H621" i="50"/>
  <c r="D621" i="50"/>
  <c r="E621" i="50" s="1"/>
  <c r="H620" i="50"/>
  <c r="D620" i="50"/>
  <c r="E620" i="50" s="1"/>
  <c r="H619" i="50"/>
  <c r="E619" i="50"/>
  <c r="D619" i="50"/>
  <c r="H618" i="50"/>
  <c r="D618" i="50"/>
  <c r="E618" i="50" s="1"/>
  <c r="H617" i="50"/>
  <c r="D617" i="50"/>
  <c r="E617" i="50" s="1"/>
  <c r="C616" i="50"/>
  <c r="H616" i="50" s="1"/>
  <c r="H615" i="50"/>
  <c r="D615" i="50"/>
  <c r="E615" i="50" s="1"/>
  <c r="H614" i="50"/>
  <c r="E614" i="50"/>
  <c r="D614" i="50"/>
  <c r="H613" i="50"/>
  <c r="D613" i="50"/>
  <c r="E613" i="50" s="1"/>
  <c r="H612" i="50"/>
  <c r="D612" i="50"/>
  <c r="E612" i="50" s="1"/>
  <c r="H611" i="50"/>
  <c r="D611" i="50"/>
  <c r="C610" i="50"/>
  <c r="H610" i="50" s="1"/>
  <c r="H609" i="50"/>
  <c r="D609" i="50"/>
  <c r="E609" i="50" s="1"/>
  <c r="H608" i="50"/>
  <c r="D608" i="50"/>
  <c r="E608" i="50" s="1"/>
  <c r="H607" i="50"/>
  <c r="E607" i="50"/>
  <c r="D607" i="50"/>
  <c r="H606" i="50"/>
  <c r="D606" i="50"/>
  <c r="E606" i="50" s="1"/>
  <c r="H605" i="50"/>
  <c r="D605" i="50"/>
  <c r="E605" i="50" s="1"/>
  <c r="H604" i="50"/>
  <c r="E604" i="50"/>
  <c r="D604" i="50"/>
  <c r="D603" i="50"/>
  <c r="C603" i="50"/>
  <c r="H603" i="50" s="1"/>
  <c r="H602" i="50"/>
  <c r="D602" i="50"/>
  <c r="H601" i="50"/>
  <c r="D601" i="50"/>
  <c r="E601" i="50" s="1"/>
  <c r="H600" i="50"/>
  <c r="D600" i="50"/>
  <c r="E600" i="50" s="1"/>
  <c r="H599" i="50"/>
  <c r="C599" i="50"/>
  <c r="H598" i="50"/>
  <c r="D598" i="50"/>
  <c r="E598" i="50" s="1"/>
  <c r="H597" i="50"/>
  <c r="E597" i="50"/>
  <c r="D597" i="50"/>
  <c r="H596" i="50"/>
  <c r="D596" i="50"/>
  <c r="C595" i="50"/>
  <c r="H595" i="50" s="1"/>
  <c r="H594" i="50"/>
  <c r="D594" i="50"/>
  <c r="E594" i="50" s="1"/>
  <c r="H593" i="50"/>
  <c r="D593" i="50"/>
  <c r="E593" i="50" s="1"/>
  <c r="C592" i="50"/>
  <c r="H592" i="50" s="1"/>
  <c r="H591" i="50"/>
  <c r="D591" i="50"/>
  <c r="E591" i="50" s="1"/>
  <c r="H590" i="50"/>
  <c r="D590" i="50"/>
  <c r="E590" i="50" s="1"/>
  <c r="H589" i="50"/>
  <c r="D589" i="50"/>
  <c r="E589" i="50" s="1"/>
  <c r="H588" i="50"/>
  <c r="D588" i="50"/>
  <c r="C587" i="50"/>
  <c r="H587" i="50" s="1"/>
  <c r="H586" i="50"/>
  <c r="E586" i="50"/>
  <c r="D586" i="50"/>
  <c r="H585" i="50"/>
  <c r="D585" i="50"/>
  <c r="E585" i="50" s="1"/>
  <c r="H584" i="50"/>
  <c r="D584" i="50"/>
  <c r="E584" i="50" s="1"/>
  <c r="H583" i="50"/>
  <c r="E583" i="50"/>
  <c r="D583" i="50"/>
  <c r="H582" i="50"/>
  <c r="D582" i="50"/>
  <c r="D581" i="50" s="1"/>
  <c r="C581" i="50"/>
  <c r="H580" i="50"/>
  <c r="D580" i="50"/>
  <c r="E580" i="50" s="1"/>
  <c r="H579" i="50"/>
  <c r="D579" i="50"/>
  <c r="E579" i="50" s="1"/>
  <c r="H578" i="50"/>
  <c r="D578" i="50"/>
  <c r="C577" i="50"/>
  <c r="H577" i="50" s="1"/>
  <c r="H576" i="50"/>
  <c r="D576" i="50"/>
  <c r="E576" i="50" s="1"/>
  <c r="H575" i="50"/>
  <c r="D575" i="50"/>
  <c r="E575" i="50" s="1"/>
  <c r="H574" i="50"/>
  <c r="E574" i="50"/>
  <c r="D574" i="50"/>
  <c r="H573" i="50"/>
  <c r="D573" i="50"/>
  <c r="E573" i="50" s="1"/>
  <c r="H572" i="50"/>
  <c r="D572" i="50"/>
  <c r="E572" i="50" s="1"/>
  <c r="H571" i="50"/>
  <c r="D571" i="50"/>
  <c r="E571" i="50" s="1"/>
  <c r="H570" i="50"/>
  <c r="E570" i="50"/>
  <c r="D570" i="50"/>
  <c r="C569" i="50"/>
  <c r="H569" i="50" s="1"/>
  <c r="H568" i="50"/>
  <c r="D568" i="50"/>
  <c r="E568" i="50" s="1"/>
  <c r="H567" i="50"/>
  <c r="D567" i="50"/>
  <c r="E567" i="50" s="1"/>
  <c r="H566" i="50"/>
  <c r="D566" i="50"/>
  <c r="E566" i="50" s="1"/>
  <c r="H565" i="50"/>
  <c r="D565" i="50"/>
  <c r="E565" i="50" s="1"/>
  <c r="H564" i="50"/>
  <c r="D564" i="50"/>
  <c r="E564" i="50" s="1"/>
  <c r="H563" i="50"/>
  <c r="E563" i="50"/>
  <c r="D563" i="50"/>
  <c r="C562" i="50"/>
  <c r="H562" i="50" s="1"/>
  <c r="H558" i="50"/>
  <c r="E558" i="50"/>
  <c r="D558" i="50"/>
  <c r="H557" i="50"/>
  <c r="D557" i="50"/>
  <c r="E557" i="50" s="1"/>
  <c r="D556" i="50"/>
  <c r="C556" i="50"/>
  <c r="H556" i="50" s="1"/>
  <c r="H555" i="50"/>
  <c r="D555" i="50"/>
  <c r="E555" i="50" s="1"/>
  <c r="H554" i="50"/>
  <c r="D554" i="50"/>
  <c r="E554" i="50" s="1"/>
  <c r="H553" i="50"/>
  <c r="E553" i="50"/>
  <c r="E552" i="50" s="1"/>
  <c r="D553" i="50"/>
  <c r="C552" i="50"/>
  <c r="H552" i="50" s="1"/>
  <c r="H549" i="50"/>
  <c r="D549" i="50"/>
  <c r="E549" i="50" s="1"/>
  <c r="H548" i="50"/>
  <c r="E548" i="50"/>
  <c r="E547" i="50" s="1"/>
  <c r="D548" i="50"/>
  <c r="H547" i="50"/>
  <c r="J547" i="50" s="1"/>
  <c r="C547" i="50"/>
  <c r="H546" i="50"/>
  <c r="D546" i="50"/>
  <c r="E546" i="50" s="1"/>
  <c r="H545" i="50"/>
  <c r="E545" i="50"/>
  <c r="D545" i="50"/>
  <c r="C544" i="50"/>
  <c r="H543" i="50"/>
  <c r="D543" i="50"/>
  <c r="E543" i="50" s="1"/>
  <c r="H542" i="50"/>
  <c r="E542" i="50"/>
  <c r="D542" i="50"/>
  <c r="H541" i="50"/>
  <c r="D541" i="50"/>
  <c r="E541" i="50" s="1"/>
  <c r="H540" i="50"/>
  <c r="E540" i="50"/>
  <c r="D540" i="50"/>
  <c r="H539" i="50"/>
  <c r="D539" i="50"/>
  <c r="H537" i="50"/>
  <c r="D537" i="50"/>
  <c r="E537" i="50" s="1"/>
  <c r="H536" i="50"/>
  <c r="E536" i="50"/>
  <c r="D536" i="50"/>
  <c r="H535" i="50"/>
  <c r="D535" i="50"/>
  <c r="H534" i="50"/>
  <c r="D534" i="50"/>
  <c r="E534" i="50" s="1"/>
  <c r="H533" i="50"/>
  <c r="D533" i="50"/>
  <c r="E533" i="50" s="1"/>
  <c r="H532" i="50"/>
  <c r="E532" i="50"/>
  <c r="D532" i="50"/>
  <c r="C531" i="50"/>
  <c r="H531" i="50" s="1"/>
  <c r="H530" i="50"/>
  <c r="E530" i="50"/>
  <c r="E529" i="50" s="1"/>
  <c r="D530" i="50"/>
  <c r="D529" i="50" s="1"/>
  <c r="C529" i="50"/>
  <c r="H527" i="50"/>
  <c r="D527" i="50"/>
  <c r="E527" i="50" s="1"/>
  <c r="H526" i="50"/>
  <c r="D526" i="50"/>
  <c r="E526" i="50" s="1"/>
  <c r="H525" i="50"/>
  <c r="D525" i="50"/>
  <c r="E525" i="50" s="1"/>
  <c r="H524" i="50"/>
  <c r="D524" i="50"/>
  <c r="E524" i="50" s="1"/>
  <c r="H523" i="50"/>
  <c r="D523" i="50"/>
  <c r="C522" i="50"/>
  <c r="H522" i="50" s="1"/>
  <c r="H521" i="50"/>
  <c r="D521" i="50"/>
  <c r="E521" i="50" s="1"/>
  <c r="H520" i="50"/>
  <c r="E520" i="50"/>
  <c r="D520" i="50"/>
  <c r="H519" i="50"/>
  <c r="D519" i="50"/>
  <c r="E519" i="50" s="1"/>
  <c r="H518" i="50"/>
  <c r="D518" i="50"/>
  <c r="E518" i="50" s="1"/>
  <c r="H517" i="50"/>
  <c r="E517" i="50"/>
  <c r="D517" i="50"/>
  <c r="H516" i="50"/>
  <c r="D516" i="50"/>
  <c r="E516" i="50" s="1"/>
  <c r="H515" i="50"/>
  <c r="D515" i="50"/>
  <c r="E515" i="50" s="1"/>
  <c r="H514" i="50"/>
  <c r="D514" i="50"/>
  <c r="C513" i="50"/>
  <c r="H513" i="50" s="1"/>
  <c r="H512" i="50"/>
  <c r="D512" i="50"/>
  <c r="E512" i="50" s="1"/>
  <c r="H511" i="50"/>
  <c r="D511" i="50"/>
  <c r="E511" i="50" s="1"/>
  <c r="H510" i="50"/>
  <c r="D510" i="50"/>
  <c r="E510" i="50" s="1"/>
  <c r="H508" i="50"/>
  <c r="D508" i="50"/>
  <c r="E508" i="50" s="1"/>
  <c r="H507" i="50"/>
  <c r="E507" i="50"/>
  <c r="D507" i="50"/>
  <c r="H506" i="50"/>
  <c r="D506" i="50"/>
  <c r="E506" i="50" s="1"/>
  <c r="H505" i="50"/>
  <c r="E505" i="50"/>
  <c r="D505" i="50"/>
  <c r="D504" i="50"/>
  <c r="C504" i="50"/>
  <c r="H504" i="50" s="1"/>
  <c r="H503" i="50"/>
  <c r="D503" i="50"/>
  <c r="E503" i="50" s="1"/>
  <c r="H502" i="50"/>
  <c r="E502" i="50"/>
  <c r="D502" i="50"/>
  <c r="H501" i="50"/>
  <c r="D501" i="50"/>
  <c r="E501" i="50" s="1"/>
  <c r="H500" i="50"/>
  <c r="D500" i="50"/>
  <c r="E500" i="50" s="1"/>
  <c r="H499" i="50"/>
  <c r="D499" i="50"/>
  <c r="H498" i="50"/>
  <c r="D498" i="50"/>
  <c r="E498" i="50" s="1"/>
  <c r="C497" i="50"/>
  <c r="H497" i="50" s="1"/>
  <c r="H496" i="50"/>
  <c r="D496" i="50"/>
  <c r="E496" i="50" s="1"/>
  <c r="H495" i="50"/>
  <c r="D495" i="50"/>
  <c r="C494" i="50"/>
  <c r="H493" i="50"/>
  <c r="D493" i="50"/>
  <c r="H492" i="50"/>
  <c r="D492" i="50"/>
  <c r="E492" i="50" s="1"/>
  <c r="C491" i="50"/>
  <c r="H491" i="50" s="1"/>
  <c r="H490" i="50"/>
  <c r="E490" i="50"/>
  <c r="D490" i="50"/>
  <c r="H489" i="50"/>
  <c r="D489" i="50"/>
  <c r="E489" i="50" s="1"/>
  <c r="H488" i="50"/>
  <c r="D488" i="50"/>
  <c r="H487" i="50"/>
  <c r="E487" i="50"/>
  <c r="D487" i="50"/>
  <c r="H486" i="50"/>
  <c r="C486" i="50"/>
  <c r="H485" i="50"/>
  <c r="D485" i="50"/>
  <c r="E485" i="50" s="1"/>
  <c r="H482" i="50"/>
  <c r="H481" i="50"/>
  <c r="D481" i="50"/>
  <c r="E481" i="50" s="1"/>
  <c r="H480" i="50"/>
  <c r="E480" i="50"/>
  <c r="D480" i="50"/>
  <c r="H479" i="50"/>
  <c r="D479" i="50"/>
  <c r="E479" i="50" s="1"/>
  <c r="H478" i="50"/>
  <c r="D478" i="50"/>
  <c r="C477" i="50"/>
  <c r="H477" i="50" s="1"/>
  <c r="H476" i="50"/>
  <c r="D476" i="50"/>
  <c r="E476" i="50" s="1"/>
  <c r="H475" i="50"/>
  <c r="D475" i="50"/>
  <c r="E475" i="50" s="1"/>
  <c r="C474" i="50"/>
  <c r="H474" i="50" s="1"/>
  <c r="H473" i="50"/>
  <c r="D473" i="50"/>
  <c r="E473" i="50" s="1"/>
  <c r="H472" i="50"/>
  <c r="D472" i="50"/>
  <c r="E472" i="50" s="1"/>
  <c r="H471" i="50"/>
  <c r="D471" i="50"/>
  <c r="E471" i="50" s="1"/>
  <c r="H470" i="50"/>
  <c r="D470" i="50"/>
  <c r="E470" i="50" s="1"/>
  <c r="H469" i="50"/>
  <c r="D469" i="50"/>
  <c r="E469" i="50" s="1"/>
  <c r="C468" i="50"/>
  <c r="H468" i="50" s="1"/>
  <c r="H467" i="50"/>
  <c r="D467" i="50"/>
  <c r="E467" i="50" s="1"/>
  <c r="H466" i="50"/>
  <c r="D466" i="50"/>
  <c r="E466" i="50" s="1"/>
  <c r="H465" i="50"/>
  <c r="E465" i="50"/>
  <c r="D465" i="50"/>
  <c r="H464" i="50"/>
  <c r="D464" i="50"/>
  <c r="E464" i="50" s="1"/>
  <c r="D463" i="50"/>
  <c r="C463" i="50"/>
  <c r="H463" i="50" s="1"/>
  <c r="H462" i="50"/>
  <c r="D462" i="50"/>
  <c r="E462" i="50" s="1"/>
  <c r="H461" i="50"/>
  <c r="E461" i="50"/>
  <c r="D461" i="50"/>
  <c r="H460" i="50"/>
  <c r="E460" i="50"/>
  <c r="E459" i="50" s="1"/>
  <c r="D460" i="50"/>
  <c r="D459" i="50" s="1"/>
  <c r="C459" i="50"/>
  <c r="H459" i="50" s="1"/>
  <c r="H458" i="50"/>
  <c r="E458" i="50"/>
  <c r="D458" i="50"/>
  <c r="H457" i="50"/>
  <c r="D457" i="50"/>
  <c r="H456" i="50"/>
  <c r="D456" i="50"/>
  <c r="E456" i="50" s="1"/>
  <c r="C455" i="50"/>
  <c r="H455" i="50" s="1"/>
  <c r="H454" i="50"/>
  <c r="D454" i="50"/>
  <c r="E454" i="50" s="1"/>
  <c r="H453" i="50"/>
  <c r="D453" i="50"/>
  <c r="E453" i="50" s="1"/>
  <c r="H452" i="50"/>
  <c r="D452" i="50"/>
  <c r="H451" i="50"/>
  <c r="E451" i="50"/>
  <c r="D451" i="50"/>
  <c r="H450" i="50"/>
  <c r="C450" i="50"/>
  <c r="H449" i="50"/>
  <c r="D449" i="50"/>
  <c r="E449" i="50" s="1"/>
  <c r="H448" i="50"/>
  <c r="E448" i="50"/>
  <c r="D448" i="50"/>
  <c r="H447" i="50"/>
  <c r="D447" i="50"/>
  <c r="H446" i="50"/>
  <c r="D446" i="50"/>
  <c r="E446" i="50" s="1"/>
  <c r="C445" i="50"/>
  <c r="H445" i="50" s="1"/>
  <c r="H443" i="50"/>
  <c r="E443" i="50"/>
  <c r="D443" i="50"/>
  <c r="H442" i="50"/>
  <c r="E442" i="50"/>
  <c r="D442" i="50"/>
  <c r="H441" i="50"/>
  <c r="D441" i="50"/>
  <c r="E441" i="50" s="1"/>
  <c r="H440" i="50"/>
  <c r="E440" i="50"/>
  <c r="D440" i="50"/>
  <c r="H439" i="50"/>
  <c r="E439" i="50"/>
  <c r="D439" i="50"/>
  <c r="H438" i="50"/>
  <c r="D438" i="50"/>
  <c r="E438" i="50" s="1"/>
  <c r="H437" i="50"/>
  <c r="D437" i="50"/>
  <c r="E437" i="50" s="1"/>
  <c r="H436" i="50"/>
  <c r="E436" i="50"/>
  <c r="D436" i="50"/>
  <c r="H435" i="50"/>
  <c r="D435" i="50"/>
  <c r="E435" i="50" s="1"/>
  <c r="H434" i="50"/>
  <c r="D434" i="50"/>
  <c r="H433" i="50"/>
  <c r="D433" i="50"/>
  <c r="E433" i="50" s="1"/>
  <c r="H432" i="50"/>
  <c r="D432" i="50"/>
  <c r="E432" i="50" s="1"/>
  <c r="H431" i="50"/>
  <c r="E431" i="50"/>
  <c r="D431" i="50"/>
  <c r="H430" i="50"/>
  <c r="D430" i="50"/>
  <c r="E430" i="50" s="1"/>
  <c r="C429" i="50"/>
  <c r="H429" i="50" s="1"/>
  <c r="H428" i="50"/>
  <c r="D428" i="50"/>
  <c r="E428" i="50" s="1"/>
  <c r="H427" i="50"/>
  <c r="E427" i="50"/>
  <c r="D427" i="50"/>
  <c r="H426" i="50"/>
  <c r="D426" i="50"/>
  <c r="E426" i="50" s="1"/>
  <c r="H425" i="50"/>
  <c r="D425" i="50"/>
  <c r="E425" i="50" s="1"/>
  <c r="H424" i="50"/>
  <c r="D424" i="50"/>
  <c r="H423" i="50"/>
  <c r="D423" i="50"/>
  <c r="E423" i="50" s="1"/>
  <c r="H422" i="50"/>
  <c r="C422" i="50"/>
  <c r="H421" i="50"/>
  <c r="D421" i="50"/>
  <c r="E421" i="50" s="1"/>
  <c r="H420" i="50"/>
  <c r="D420" i="50"/>
  <c r="E420" i="50" s="1"/>
  <c r="H419" i="50"/>
  <c r="D419" i="50"/>
  <c r="E419" i="50" s="1"/>
  <c r="H418" i="50"/>
  <c r="D418" i="50"/>
  <c r="E418" i="50" s="1"/>
  <c r="H417" i="50"/>
  <c r="D417" i="50"/>
  <c r="C416" i="50"/>
  <c r="H416" i="50" s="1"/>
  <c r="H415" i="50"/>
  <c r="D415" i="50"/>
  <c r="E415" i="50" s="1"/>
  <c r="H414" i="50"/>
  <c r="D414" i="50"/>
  <c r="H413" i="50"/>
  <c r="E413" i="50"/>
  <c r="D413" i="50"/>
  <c r="C412" i="50"/>
  <c r="H412" i="50" s="1"/>
  <c r="H411" i="50"/>
  <c r="D411" i="50"/>
  <c r="E411" i="50" s="1"/>
  <c r="H410" i="50"/>
  <c r="E410" i="50"/>
  <c r="D410" i="50"/>
  <c r="D409" i="50"/>
  <c r="C409" i="50"/>
  <c r="H409" i="50" s="1"/>
  <c r="H408" i="50"/>
  <c r="D408" i="50"/>
  <c r="E408" i="50" s="1"/>
  <c r="H407" i="50"/>
  <c r="D407" i="50"/>
  <c r="E407" i="50" s="1"/>
  <c r="H406" i="50"/>
  <c r="E406" i="50"/>
  <c r="D406" i="50"/>
  <c r="H405" i="50"/>
  <c r="D405" i="50"/>
  <c r="E405" i="50" s="1"/>
  <c r="D404" i="50"/>
  <c r="C404" i="50"/>
  <c r="H404" i="50" s="1"/>
  <c r="H403" i="50"/>
  <c r="D403" i="50"/>
  <c r="E403" i="50" s="1"/>
  <c r="H402" i="50"/>
  <c r="D402" i="50"/>
  <c r="E402" i="50" s="1"/>
  <c r="H401" i="50"/>
  <c r="E401" i="50"/>
  <c r="D401" i="50"/>
  <c r="H400" i="50"/>
  <c r="D400" i="50"/>
  <c r="C399" i="50"/>
  <c r="H399" i="50" s="1"/>
  <c r="H398" i="50"/>
  <c r="D398" i="50"/>
  <c r="E398" i="50" s="1"/>
  <c r="H397" i="50"/>
  <c r="E397" i="50"/>
  <c r="D397" i="50"/>
  <c r="H396" i="50"/>
  <c r="D396" i="50"/>
  <c r="E396" i="50" s="1"/>
  <c r="E395" i="50"/>
  <c r="C395" i="50"/>
  <c r="H395" i="50" s="1"/>
  <c r="H394" i="50"/>
  <c r="E394" i="50"/>
  <c r="D394" i="50"/>
  <c r="H393" i="50"/>
  <c r="D393" i="50"/>
  <c r="H392" i="50"/>
  <c r="C392" i="50"/>
  <c r="H391" i="50"/>
  <c r="D391" i="50"/>
  <c r="E391" i="50" s="1"/>
  <c r="H390" i="50"/>
  <c r="D390" i="50"/>
  <c r="E390" i="50" s="1"/>
  <c r="H389" i="50"/>
  <c r="E389" i="50"/>
  <c r="E388" i="50" s="1"/>
  <c r="D389" i="50"/>
  <c r="C388" i="50"/>
  <c r="H388" i="50" s="1"/>
  <c r="H387" i="50"/>
  <c r="D387" i="50"/>
  <c r="E387" i="50" s="1"/>
  <c r="H386" i="50"/>
  <c r="D386" i="50"/>
  <c r="E386" i="50" s="1"/>
  <c r="H385" i="50"/>
  <c r="D385" i="50"/>
  <c r="E385" i="50" s="1"/>
  <c r="H384" i="50"/>
  <c r="E384" i="50"/>
  <c r="D384" i="50"/>
  <c r="H383" i="50"/>
  <c r="D383" i="50"/>
  <c r="H382" i="50"/>
  <c r="C382" i="50"/>
  <c r="H381" i="50"/>
  <c r="D381" i="50"/>
  <c r="E381" i="50" s="1"/>
  <c r="H380" i="50"/>
  <c r="D380" i="50"/>
  <c r="E380" i="50" s="1"/>
  <c r="H379" i="50"/>
  <c r="D379" i="50"/>
  <c r="E379" i="50" s="1"/>
  <c r="C378" i="50"/>
  <c r="H378" i="50" s="1"/>
  <c r="H377" i="50"/>
  <c r="D377" i="50"/>
  <c r="E377" i="50" s="1"/>
  <c r="H376" i="50"/>
  <c r="D376" i="50"/>
  <c r="E376" i="50" s="1"/>
  <c r="H375" i="50"/>
  <c r="D375" i="50"/>
  <c r="E375" i="50" s="1"/>
  <c r="H374" i="50"/>
  <c r="D374" i="50"/>
  <c r="C373" i="50"/>
  <c r="H373" i="50" s="1"/>
  <c r="H372" i="50"/>
  <c r="D372" i="50"/>
  <c r="E372" i="50" s="1"/>
  <c r="H371" i="50"/>
  <c r="D371" i="50"/>
  <c r="E371" i="50" s="1"/>
  <c r="H370" i="50"/>
  <c r="D370" i="50"/>
  <c r="E370" i="50" s="1"/>
  <c r="H369" i="50"/>
  <c r="E369" i="50"/>
  <c r="D369" i="50"/>
  <c r="C368" i="50"/>
  <c r="H368" i="50" s="1"/>
  <c r="H367" i="50"/>
  <c r="D367" i="50"/>
  <c r="E367" i="50" s="1"/>
  <c r="H366" i="50"/>
  <c r="E366" i="50"/>
  <c r="D366" i="50"/>
  <c r="H365" i="50"/>
  <c r="D365" i="50"/>
  <c r="E365" i="50" s="1"/>
  <c r="H364" i="50"/>
  <c r="E364" i="50"/>
  <c r="D364" i="50"/>
  <c r="H363" i="50"/>
  <c r="D363" i="50"/>
  <c r="H362" i="50"/>
  <c r="C362" i="50"/>
  <c r="H361" i="50"/>
  <c r="E361" i="50"/>
  <c r="D361" i="50"/>
  <c r="H360" i="50"/>
  <c r="D360" i="50"/>
  <c r="E360" i="50" s="1"/>
  <c r="H359" i="50"/>
  <c r="D359" i="50"/>
  <c r="E359" i="50" s="1"/>
  <c r="H358" i="50"/>
  <c r="D358" i="50"/>
  <c r="C357" i="50"/>
  <c r="H357" i="50" s="1"/>
  <c r="H356" i="50"/>
  <c r="D356" i="50"/>
  <c r="E356" i="50" s="1"/>
  <c r="H355" i="50"/>
  <c r="D355" i="50"/>
  <c r="E355" i="50" s="1"/>
  <c r="H354" i="50"/>
  <c r="D354" i="50"/>
  <c r="D353" i="50" s="1"/>
  <c r="C353" i="50"/>
  <c r="H353" i="50" s="1"/>
  <c r="H352" i="50"/>
  <c r="D352" i="50"/>
  <c r="E352" i="50" s="1"/>
  <c r="H351" i="50"/>
  <c r="D351" i="50"/>
  <c r="E351" i="50" s="1"/>
  <c r="H350" i="50"/>
  <c r="E350" i="50"/>
  <c r="D350" i="50"/>
  <c r="H349" i="50"/>
  <c r="D349" i="50"/>
  <c r="D348" i="50" s="1"/>
  <c r="C348" i="50"/>
  <c r="H348" i="50" s="1"/>
  <c r="H347" i="50"/>
  <c r="D347" i="50"/>
  <c r="E347" i="50" s="1"/>
  <c r="H346" i="50"/>
  <c r="D346" i="50"/>
  <c r="E346" i="50" s="1"/>
  <c r="E344" i="50" s="1"/>
  <c r="H345" i="50"/>
  <c r="E345" i="50"/>
  <c r="D345" i="50"/>
  <c r="C344" i="50"/>
  <c r="H344" i="50" s="1"/>
  <c r="H343" i="50"/>
  <c r="E343" i="50"/>
  <c r="D343" i="50"/>
  <c r="H342" i="50"/>
  <c r="D342" i="50"/>
  <c r="H341" i="50"/>
  <c r="D341" i="50"/>
  <c r="E341" i="50" s="1"/>
  <c r="H338" i="50"/>
  <c r="E338" i="50"/>
  <c r="D338" i="50"/>
  <c r="H337" i="50"/>
  <c r="D337" i="50"/>
  <c r="E337" i="50" s="1"/>
  <c r="H336" i="50"/>
  <c r="D336" i="50"/>
  <c r="E336" i="50" s="1"/>
  <c r="H335" i="50"/>
  <c r="D335" i="50"/>
  <c r="E335" i="50" s="1"/>
  <c r="H334" i="50"/>
  <c r="E334" i="50"/>
  <c r="D334" i="50"/>
  <c r="H333" i="50"/>
  <c r="E333" i="50"/>
  <c r="D333" i="50"/>
  <c r="H332" i="50"/>
  <c r="D332" i="50"/>
  <c r="E332" i="50" s="1"/>
  <c r="D331" i="50"/>
  <c r="C331" i="50"/>
  <c r="H330" i="50"/>
  <c r="D330" i="50"/>
  <c r="H329" i="50"/>
  <c r="E329" i="50"/>
  <c r="D329" i="50"/>
  <c r="C328" i="50"/>
  <c r="H328" i="50" s="1"/>
  <c r="H327" i="50"/>
  <c r="D327" i="50"/>
  <c r="E327" i="50" s="1"/>
  <c r="H326" i="50"/>
  <c r="D326" i="50"/>
  <c r="H325" i="50"/>
  <c r="H324" i="50"/>
  <c r="D324" i="50"/>
  <c r="E324" i="50" s="1"/>
  <c r="H323" i="50"/>
  <c r="D323" i="50"/>
  <c r="E323" i="50" s="1"/>
  <c r="H322" i="50"/>
  <c r="D322" i="50"/>
  <c r="E322" i="50" s="1"/>
  <c r="H321" i="50"/>
  <c r="D321" i="50"/>
  <c r="E321" i="50" s="1"/>
  <c r="H320" i="50"/>
  <c r="D320" i="50"/>
  <c r="E320" i="50" s="1"/>
  <c r="H319" i="50"/>
  <c r="D319" i="50"/>
  <c r="E319" i="50" s="1"/>
  <c r="H318" i="50"/>
  <c r="E318" i="50"/>
  <c r="D318" i="50"/>
  <c r="H317" i="50"/>
  <c r="D317" i="50"/>
  <c r="H316" i="50"/>
  <c r="D316" i="50"/>
  <c r="E316" i="50" s="1"/>
  <c r="H315" i="50"/>
  <c r="C315" i="50"/>
  <c r="H313" i="50"/>
  <c r="D313" i="50"/>
  <c r="E313" i="50" s="1"/>
  <c r="H312" i="50"/>
  <c r="D312" i="50"/>
  <c r="E312" i="50" s="1"/>
  <c r="H311" i="50"/>
  <c r="D311" i="50"/>
  <c r="E311" i="50" s="1"/>
  <c r="H310" i="50"/>
  <c r="D310" i="50"/>
  <c r="E310" i="50" s="1"/>
  <c r="H309" i="50"/>
  <c r="D309" i="50"/>
  <c r="E309" i="50" s="1"/>
  <c r="C308" i="50"/>
  <c r="H308" i="50" s="1"/>
  <c r="H307" i="50"/>
  <c r="D307" i="50"/>
  <c r="E307" i="50" s="1"/>
  <c r="H306" i="50"/>
  <c r="D306" i="50"/>
  <c r="C305" i="50"/>
  <c r="H305" i="50" s="1"/>
  <c r="H304" i="50"/>
  <c r="D304" i="50"/>
  <c r="E304" i="50" s="1"/>
  <c r="H303" i="50"/>
  <c r="D303" i="50"/>
  <c r="E303" i="50" s="1"/>
  <c r="C302" i="50"/>
  <c r="H302" i="50" s="1"/>
  <c r="H301" i="50"/>
  <c r="D301" i="50"/>
  <c r="E301" i="50" s="1"/>
  <c r="H300" i="50"/>
  <c r="D300" i="50"/>
  <c r="E300" i="50" s="1"/>
  <c r="H299" i="50"/>
  <c r="E299" i="50"/>
  <c r="D299" i="50"/>
  <c r="C298" i="50"/>
  <c r="H298" i="50" s="1"/>
  <c r="H297" i="50"/>
  <c r="D297" i="50"/>
  <c r="H296" i="50"/>
  <c r="H295" i="50"/>
  <c r="D295" i="50"/>
  <c r="E295" i="50" s="1"/>
  <c r="H294" i="50"/>
  <c r="D294" i="50"/>
  <c r="E294" i="50" s="1"/>
  <c r="H293" i="50"/>
  <c r="E293" i="50"/>
  <c r="D293" i="50"/>
  <c r="H292" i="50"/>
  <c r="D292" i="50"/>
  <c r="E292" i="50" s="1"/>
  <c r="H291" i="50"/>
  <c r="D291" i="50"/>
  <c r="H290" i="50"/>
  <c r="E290" i="50"/>
  <c r="D290" i="50"/>
  <c r="C289" i="50"/>
  <c r="H289" i="50" s="1"/>
  <c r="H288" i="50"/>
  <c r="D288" i="50"/>
  <c r="E288" i="50" s="1"/>
  <c r="H287" i="50"/>
  <c r="E287" i="50"/>
  <c r="D287" i="50"/>
  <c r="H286" i="50"/>
  <c r="D286" i="50"/>
  <c r="E286" i="50" s="1"/>
  <c r="H285" i="50"/>
  <c r="D285" i="50"/>
  <c r="E285" i="50" s="1"/>
  <c r="H284" i="50"/>
  <c r="E284" i="50"/>
  <c r="D284" i="50"/>
  <c r="H283" i="50"/>
  <c r="D283" i="50"/>
  <c r="E283" i="50" s="1"/>
  <c r="H282" i="50"/>
  <c r="D282" i="50"/>
  <c r="E282" i="50" s="1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D277" i="50"/>
  <c r="E277" i="50" s="1"/>
  <c r="H276" i="50"/>
  <c r="E276" i="50"/>
  <c r="D276" i="50"/>
  <c r="H275" i="50"/>
  <c r="E275" i="50"/>
  <c r="D275" i="50"/>
  <c r="H274" i="50"/>
  <c r="D274" i="50"/>
  <c r="E274" i="50" s="1"/>
  <c r="H273" i="50"/>
  <c r="E273" i="50"/>
  <c r="D273" i="50"/>
  <c r="H272" i="50"/>
  <c r="E272" i="50"/>
  <c r="D272" i="50"/>
  <c r="H271" i="50"/>
  <c r="D271" i="50"/>
  <c r="E271" i="50" s="1"/>
  <c r="H270" i="50"/>
  <c r="D270" i="50"/>
  <c r="E270" i="50" s="1"/>
  <c r="H269" i="50"/>
  <c r="D269" i="50"/>
  <c r="E269" i="50" s="1"/>
  <c r="H268" i="50"/>
  <c r="D268" i="50"/>
  <c r="E268" i="50" s="1"/>
  <c r="H267" i="50"/>
  <c r="D267" i="50"/>
  <c r="E267" i="50" s="1"/>
  <c r="H266" i="50"/>
  <c r="D266" i="50"/>
  <c r="C265" i="50"/>
  <c r="H264" i="50"/>
  <c r="E264" i="50"/>
  <c r="D264" i="50"/>
  <c r="H262" i="50"/>
  <c r="E262" i="50"/>
  <c r="D262" i="50"/>
  <c r="H261" i="50"/>
  <c r="D261" i="50"/>
  <c r="D260" i="50" s="1"/>
  <c r="C260" i="50"/>
  <c r="H260" i="50" s="1"/>
  <c r="D252" i="50"/>
  <c r="E252" i="50" s="1"/>
  <c r="D251" i="50"/>
  <c r="E251" i="50" s="1"/>
  <c r="D250" i="50"/>
  <c r="C250" i="50"/>
  <c r="E249" i="50"/>
  <c r="D249" i="50"/>
  <c r="D248" i="50"/>
  <c r="E248" i="50" s="1"/>
  <c r="E247" i="50"/>
  <c r="D247" i="50"/>
  <c r="D246" i="50"/>
  <c r="E246" i="50" s="1"/>
  <c r="E245" i="50"/>
  <c r="D245" i="50"/>
  <c r="D244" i="50"/>
  <c r="D243" i="50" s="1"/>
  <c r="C244" i="50"/>
  <c r="C243" i="50"/>
  <c r="D242" i="50"/>
  <c r="E242" i="50" s="1"/>
  <c r="D241" i="50"/>
  <c r="E241" i="50" s="1"/>
  <c r="D240" i="50"/>
  <c r="E240" i="50" s="1"/>
  <c r="D239" i="50"/>
  <c r="D238" i="50" s="1"/>
  <c r="C239" i="50"/>
  <c r="C238" i="50"/>
  <c r="E237" i="50"/>
  <c r="E236" i="50" s="1"/>
  <c r="E235" i="50" s="1"/>
  <c r="D237" i="50"/>
  <c r="D236" i="50"/>
  <c r="D235" i="50" s="1"/>
  <c r="C236" i="50"/>
  <c r="C235" i="50" s="1"/>
  <c r="D234" i="50"/>
  <c r="E234" i="50" s="1"/>
  <c r="E233" i="50" s="1"/>
  <c r="D233" i="50"/>
  <c r="C233" i="50"/>
  <c r="D232" i="50"/>
  <c r="D231" i="50"/>
  <c r="E231" i="50" s="1"/>
  <c r="D230" i="50"/>
  <c r="E230" i="50" s="1"/>
  <c r="C229" i="50"/>
  <c r="C228" i="50" s="1"/>
  <c r="D227" i="50"/>
  <c r="E227" i="50" s="1"/>
  <c r="D226" i="50"/>
  <c r="E226" i="50" s="1"/>
  <c r="D225" i="50"/>
  <c r="E225" i="50" s="1"/>
  <c r="D224" i="50"/>
  <c r="E224" i="50" s="1"/>
  <c r="C223" i="50"/>
  <c r="C222" i="50" s="1"/>
  <c r="D221" i="50"/>
  <c r="E221" i="50" s="1"/>
  <c r="E220" i="50" s="1"/>
  <c r="D220" i="50"/>
  <c r="C220" i="50"/>
  <c r="D219" i="50"/>
  <c r="E219" i="50" s="1"/>
  <c r="D218" i="50"/>
  <c r="E218" i="50" s="1"/>
  <c r="D217" i="50"/>
  <c r="E217" i="50" s="1"/>
  <c r="C216" i="50"/>
  <c r="D214" i="50"/>
  <c r="E214" i="50" s="1"/>
  <c r="E213" i="50"/>
  <c r="C213" i="50"/>
  <c r="D212" i="50"/>
  <c r="C211" i="50"/>
  <c r="D210" i="50"/>
  <c r="E210" i="50" s="1"/>
  <c r="D209" i="50"/>
  <c r="E209" i="50" s="1"/>
  <c r="D208" i="50"/>
  <c r="D207" i="50" s="1"/>
  <c r="C207" i="50"/>
  <c r="C203" i="50" s="1"/>
  <c r="D206" i="50"/>
  <c r="E206" i="50" s="1"/>
  <c r="D205" i="50"/>
  <c r="C204" i="50"/>
  <c r="D202" i="50"/>
  <c r="C201" i="50"/>
  <c r="C200" i="50"/>
  <c r="D199" i="50"/>
  <c r="C198" i="50"/>
  <c r="C197" i="50"/>
  <c r="D196" i="50"/>
  <c r="C195" i="50"/>
  <c r="D194" i="50"/>
  <c r="C193" i="50"/>
  <c r="E192" i="50"/>
  <c r="D192" i="50"/>
  <c r="D191" i="50"/>
  <c r="E191" i="50" s="1"/>
  <c r="D190" i="50"/>
  <c r="C189" i="50"/>
  <c r="C188" i="50"/>
  <c r="E187" i="50"/>
  <c r="D187" i="50"/>
  <c r="D186" i="50"/>
  <c r="C185" i="50"/>
  <c r="C184" i="50" s="1"/>
  <c r="D183" i="50"/>
  <c r="C182" i="50"/>
  <c r="D181" i="50"/>
  <c r="D180" i="50" s="1"/>
  <c r="C180" i="50"/>
  <c r="H176" i="50"/>
  <c r="D176" i="50"/>
  <c r="H175" i="50"/>
  <c r="E175" i="50"/>
  <c r="D175" i="50"/>
  <c r="C174" i="50"/>
  <c r="H174" i="50" s="1"/>
  <c r="H173" i="50"/>
  <c r="D173" i="50"/>
  <c r="E173" i="50" s="1"/>
  <c r="H172" i="50"/>
  <c r="E172" i="50"/>
  <c r="E171" i="50" s="1"/>
  <c r="D172" i="50"/>
  <c r="D171" i="50"/>
  <c r="C171" i="50"/>
  <c r="H169" i="50"/>
  <c r="D169" i="50"/>
  <c r="E169" i="50" s="1"/>
  <c r="H168" i="50"/>
  <c r="D168" i="50"/>
  <c r="C167" i="50"/>
  <c r="H167" i="50" s="1"/>
  <c r="H166" i="50"/>
  <c r="D166" i="50"/>
  <c r="E166" i="50" s="1"/>
  <c r="E164" i="50" s="1"/>
  <c r="H165" i="50"/>
  <c r="D165" i="50"/>
  <c r="E165" i="50" s="1"/>
  <c r="D164" i="50"/>
  <c r="C164" i="50"/>
  <c r="H164" i="50" s="1"/>
  <c r="H162" i="50"/>
  <c r="D162" i="50"/>
  <c r="E162" i="50" s="1"/>
  <c r="H161" i="50"/>
  <c r="D161" i="50"/>
  <c r="E161" i="50" s="1"/>
  <c r="E160" i="50" s="1"/>
  <c r="D160" i="50"/>
  <c r="C160" i="50"/>
  <c r="H160" i="50" s="1"/>
  <c r="H159" i="50"/>
  <c r="D159" i="50"/>
  <c r="H158" i="50"/>
  <c r="D158" i="50"/>
  <c r="E158" i="50" s="1"/>
  <c r="C157" i="50"/>
  <c r="H157" i="50" s="1"/>
  <c r="H156" i="50"/>
  <c r="E156" i="50"/>
  <c r="D156" i="50"/>
  <c r="H155" i="50"/>
  <c r="D155" i="50"/>
  <c r="E155" i="50" s="1"/>
  <c r="D154" i="50"/>
  <c r="C154" i="50"/>
  <c r="H151" i="50"/>
  <c r="D151" i="50"/>
  <c r="E151" i="50" s="1"/>
  <c r="H150" i="50"/>
  <c r="D150" i="50"/>
  <c r="E150" i="50" s="1"/>
  <c r="C149" i="50"/>
  <c r="H149" i="50" s="1"/>
  <c r="H148" i="50"/>
  <c r="D148" i="50"/>
  <c r="H147" i="50"/>
  <c r="E147" i="50"/>
  <c r="D147" i="50"/>
  <c r="C146" i="50"/>
  <c r="H146" i="50" s="1"/>
  <c r="H145" i="50"/>
  <c r="D145" i="50"/>
  <c r="E145" i="50" s="1"/>
  <c r="H144" i="50"/>
  <c r="E144" i="50"/>
  <c r="E143" i="50" s="1"/>
  <c r="D144" i="50"/>
  <c r="D143" i="50"/>
  <c r="C143" i="50"/>
  <c r="H143" i="50" s="1"/>
  <c r="H142" i="50"/>
  <c r="D142" i="50"/>
  <c r="H141" i="50"/>
  <c r="D141" i="50"/>
  <c r="E141" i="50" s="1"/>
  <c r="C140" i="50"/>
  <c r="H140" i="50" s="1"/>
  <c r="H139" i="50"/>
  <c r="E139" i="50"/>
  <c r="D139" i="50"/>
  <c r="H138" i="50"/>
  <c r="D138" i="50"/>
  <c r="E138" i="50" s="1"/>
  <c r="H137" i="50"/>
  <c r="D137" i="50"/>
  <c r="C136" i="50"/>
  <c r="H134" i="50"/>
  <c r="D134" i="50"/>
  <c r="H133" i="50"/>
  <c r="D133" i="50"/>
  <c r="E133" i="50" s="1"/>
  <c r="C132" i="50"/>
  <c r="H132" i="50" s="1"/>
  <c r="H131" i="50"/>
  <c r="D131" i="50"/>
  <c r="E131" i="50" s="1"/>
  <c r="H130" i="50"/>
  <c r="D130" i="50"/>
  <c r="E130" i="50" s="1"/>
  <c r="C129" i="50"/>
  <c r="H129" i="50" s="1"/>
  <c r="H128" i="50"/>
  <c r="D128" i="50"/>
  <c r="H127" i="50"/>
  <c r="D127" i="50"/>
  <c r="E127" i="50" s="1"/>
  <c r="C126" i="50"/>
  <c r="H126" i="50" s="1"/>
  <c r="H125" i="50"/>
  <c r="E125" i="50"/>
  <c r="D125" i="50"/>
  <c r="H124" i="50"/>
  <c r="D124" i="50"/>
  <c r="E124" i="50" s="1"/>
  <c r="D123" i="50"/>
  <c r="C123" i="50"/>
  <c r="H123" i="50" s="1"/>
  <c r="H122" i="50"/>
  <c r="D122" i="50"/>
  <c r="H121" i="50"/>
  <c r="D121" i="50"/>
  <c r="E121" i="50" s="1"/>
  <c r="C120" i="50"/>
  <c r="H120" i="50" s="1"/>
  <c r="H119" i="50"/>
  <c r="E119" i="50"/>
  <c r="D119" i="50"/>
  <c r="H118" i="50"/>
  <c r="D118" i="50"/>
  <c r="E118" i="50" s="1"/>
  <c r="D117" i="50"/>
  <c r="C117" i="50"/>
  <c r="H113" i="50"/>
  <c r="D113" i="50"/>
  <c r="E113" i="50" s="1"/>
  <c r="H112" i="50"/>
  <c r="E112" i="50"/>
  <c r="D112" i="50"/>
  <c r="H111" i="50"/>
  <c r="D111" i="50"/>
  <c r="E111" i="50" s="1"/>
  <c r="H110" i="50"/>
  <c r="D110" i="50"/>
  <c r="E110" i="50" s="1"/>
  <c r="H109" i="50"/>
  <c r="E109" i="50"/>
  <c r="D109" i="50"/>
  <c r="H108" i="50"/>
  <c r="D108" i="50"/>
  <c r="E108" i="50" s="1"/>
  <c r="H107" i="50"/>
  <c r="D107" i="50"/>
  <c r="E107" i="50" s="1"/>
  <c r="H106" i="50"/>
  <c r="D106" i="50"/>
  <c r="E106" i="50" s="1"/>
  <c r="H105" i="50"/>
  <c r="D105" i="50"/>
  <c r="E105" i="50" s="1"/>
  <c r="H104" i="50"/>
  <c r="E104" i="50"/>
  <c r="D104" i="50"/>
  <c r="H103" i="50"/>
  <c r="D103" i="50"/>
  <c r="E103" i="50" s="1"/>
  <c r="H102" i="50"/>
  <c r="D102" i="50"/>
  <c r="E102" i="50" s="1"/>
  <c r="H101" i="50"/>
  <c r="D101" i="50"/>
  <c r="E101" i="50" s="1"/>
  <c r="H100" i="50"/>
  <c r="D100" i="50"/>
  <c r="E100" i="50" s="1"/>
  <c r="H99" i="50"/>
  <c r="D99" i="50"/>
  <c r="E99" i="50" s="1"/>
  <c r="H98" i="50"/>
  <c r="D98" i="50"/>
  <c r="E98" i="50" s="1"/>
  <c r="C97" i="50"/>
  <c r="H96" i="50"/>
  <c r="D96" i="50"/>
  <c r="E96" i="50" s="1"/>
  <c r="H95" i="50"/>
  <c r="D95" i="50"/>
  <c r="E95" i="50" s="1"/>
  <c r="H94" i="50"/>
  <c r="E94" i="50"/>
  <c r="D94" i="50"/>
  <c r="H93" i="50"/>
  <c r="D93" i="50"/>
  <c r="E93" i="50" s="1"/>
  <c r="H92" i="50"/>
  <c r="D92" i="50"/>
  <c r="E92" i="50" s="1"/>
  <c r="H91" i="50"/>
  <c r="E91" i="50"/>
  <c r="D91" i="50"/>
  <c r="H90" i="50"/>
  <c r="D90" i="50"/>
  <c r="E90" i="50" s="1"/>
  <c r="H89" i="50"/>
  <c r="D89" i="50"/>
  <c r="E89" i="50" s="1"/>
  <c r="H88" i="50"/>
  <c r="D88" i="50"/>
  <c r="E88" i="50" s="1"/>
  <c r="H87" i="50"/>
  <c r="E87" i="50"/>
  <c r="D87" i="50"/>
  <c r="H86" i="50"/>
  <c r="D86" i="50"/>
  <c r="E86" i="50" s="1"/>
  <c r="H85" i="50"/>
  <c r="D85" i="50"/>
  <c r="E85" i="50" s="1"/>
  <c r="H84" i="50"/>
  <c r="D84" i="50"/>
  <c r="E84" i="50" s="1"/>
  <c r="H83" i="50"/>
  <c r="E83" i="50"/>
  <c r="D83" i="50"/>
  <c r="H82" i="50"/>
  <c r="E82" i="50"/>
  <c r="D82" i="50"/>
  <c r="H81" i="50"/>
  <c r="D81" i="50"/>
  <c r="E81" i="50" s="1"/>
  <c r="H80" i="50"/>
  <c r="D80" i="50"/>
  <c r="E80" i="50" s="1"/>
  <c r="H79" i="50"/>
  <c r="D79" i="50"/>
  <c r="E79" i="50" s="1"/>
  <c r="H78" i="50"/>
  <c r="D78" i="50"/>
  <c r="E78" i="50" s="1"/>
  <c r="H77" i="50"/>
  <c r="E77" i="50"/>
  <c r="D77" i="50"/>
  <c r="H76" i="50"/>
  <c r="D76" i="50"/>
  <c r="E76" i="50" s="1"/>
  <c r="H75" i="50"/>
  <c r="D75" i="50"/>
  <c r="E75" i="50" s="1"/>
  <c r="H74" i="50"/>
  <c r="E74" i="50"/>
  <c r="D74" i="50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C68" i="50"/>
  <c r="H68" i="50" s="1"/>
  <c r="J68" i="50" s="1"/>
  <c r="H66" i="50"/>
  <c r="D66" i="50"/>
  <c r="E66" i="50" s="1"/>
  <c r="H65" i="50"/>
  <c r="D65" i="50"/>
  <c r="E65" i="50" s="1"/>
  <c r="H64" i="50"/>
  <c r="D64" i="50"/>
  <c r="E64" i="50" s="1"/>
  <c r="H63" i="50"/>
  <c r="D63" i="50"/>
  <c r="E63" i="50" s="1"/>
  <c r="H62" i="50"/>
  <c r="D62" i="50"/>
  <c r="E62" i="50" s="1"/>
  <c r="C61" i="50"/>
  <c r="H61" i="50" s="1"/>
  <c r="J61" i="50" s="1"/>
  <c r="H60" i="50"/>
  <c r="D60" i="50"/>
  <c r="E60" i="50" s="1"/>
  <c r="H59" i="50"/>
  <c r="D59" i="50"/>
  <c r="E59" i="50" s="1"/>
  <c r="H58" i="50"/>
  <c r="D58" i="50"/>
  <c r="E58" i="50" s="1"/>
  <c r="H57" i="50"/>
  <c r="E57" i="50"/>
  <c r="D57" i="50"/>
  <c r="H56" i="50"/>
  <c r="D56" i="50"/>
  <c r="E56" i="50" s="1"/>
  <c r="H55" i="50"/>
  <c r="D55" i="50"/>
  <c r="E55" i="50" s="1"/>
  <c r="H54" i="50"/>
  <c r="D54" i="50"/>
  <c r="E54" i="50" s="1"/>
  <c r="H53" i="50"/>
  <c r="D53" i="50"/>
  <c r="E53" i="50" s="1"/>
  <c r="H52" i="50"/>
  <c r="D52" i="50"/>
  <c r="E52" i="50" s="1"/>
  <c r="H51" i="50"/>
  <c r="D51" i="50"/>
  <c r="E51" i="50" s="1"/>
  <c r="H50" i="50"/>
  <c r="D50" i="50"/>
  <c r="E50" i="50" s="1"/>
  <c r="H49" i="50"/>
  <c r="D49" i="50"/>
  <c r="E49" i="50" s="1"/>
  <c r="H48" i="50"/>
  <c r="H47" i="50"/>
  <c r="D47" i="50"/>
  <c r="E47" i="50" s="1"/>
  <c r="H46" i="50"/>
  <c r="D46" i="50"/>
  <c r="E46" i="50" s="1"/>
  <c r="H45" i="50"/>
  <c r="E45" i="50"/>
  <c r="D45" i="50"/>
  <c r="H44" i="50"/>
  <c r="D44" i="50"/>
  <c r="E44" i="50" s="1"/>
  <c r="H43" i="50"/>
  <c r="D43" i="50"/>
  <c r="E43" i="50" s="1"/>
  <c r="H42" i="50"/>
  <c r="D42" i="50"/>
  <c r="E42" i="50" s="1"/>
  <c r="H41" i="50"/>
  <c r="D41" i="50"/>
  <c r="E41" i="50" s="1"/>
  <c r="H40" i="50"/>
  <c r="D40" i="50"/>
  <c r="E40" i="50" s="1"/>
  <c r="H39" i="50"/>
  <c r="D39" i="50"/>
  <c r="E39" i="50" s="1"/>
  <c r="H38" i="50"/>
  <c r="J38" i="50" s="1"/>
  <c r="C38" i="50"/>
  <c r="H37" i="50"/>
  <c r="D37" i="50"/>
  <c r="E37" i="50" s="1"/>
  <c r="H36" i="50"/>
  <c r="D36" i="50"/>
  <c r="E36" i="50" s="1"/>
  <c r="H35" i="50"/>
  <c r="E35" i="50"/>
  <c r="D35" i="50"/>
  <c r="H34" i="50"/>
  <c r="D34" i="50"/>
  <c r="E34" i="50" s="1"/>
  <c r="H33" i="50"/>
  <c r="D33" i="50"/>
  <c r="E33" i="50" s="1"/>
  <c r="H32" i="50"/>
  <c r="D32" i="50"/>
  <c r="E32" i="50" s="1"/>
  <c r="H31" i="50"/>
  <c r="D31" i="50"/>
  <c r="E31" i="50" s="1"/>
  <c r="H30" i="50"/>
  <c r="D30" i="50"/>
  <c r="E30" i="50" s="1"/>
  <c r="H29" i="50"/>
  <c r="D29" i="50"/>
  <c r="E29" i="50" s="1"/>
  <c r="H28" i="50"/>
  <c r="D28" i="50"/>
  <c r="E28" i="50" s="1"/>
  <c r="H27" i="50"/>
  <c r="D27" i="50"/>
  <c r="E27" i="50" s="1"/>
  <c r="H26" i="50"/>
  <c r="D26" i="50"/>
  <c r="E26" i="50" s="1"/>
  <c r="H25" i="50"/>
  <c r="D25" i="50"/>
  <c r="E25" i="50" s="1"/>
  <c r="H24" i="50"/>
  <c r="D24" i="50"/>
  <c r="E24" i="50" s="1"/>
  <c r="H23" i="50"/>
  <c r="D23" i="50"/>
  <c r="E23" i="50" s="1"/>
  <c r="H22" i="50"/>
  <c r="D22" i="50"/>
  <c r="E22" i="50" s="1"/>
  <c r="H21" i="50"/>
  <c r="D21" i="50"/>
  <c r="E21" i="50" s="1"/>
  <c r="H20" i="50"/>
  <c r="D20" i="50"/>
  <c r="E20" i="50" s="1"/>
  <c r="H19" i="50"/>
  <c r="D19" i="50"/>
  <c r="E19" i="50" s="1"/>
  <c r="H18" i="50"/>
  <c r="D18" i="50"/>
  <c r="E18" i="50" s="1"/>
  <c r="H17" i="50"/>
  <c r="E17" i="50"/>
  <c r="D17" i="50"/>
  <c r="H16" i="50"/>
  <c r="D16" i="50"/>
  <c r="E16" i="50" s="1"/>
  <c r="H15" i="50"/>
  <c r="D15" i="50"/>
  <c r="E15" i="50" s="1"/>
  <c r="H14" i="50"/>
  <c r="D14" i="50"/>
  <c r="E14" i="50" s="1"/>
  <c r="H13" i="50"/>
  <c r="D13" i="50"/>
  <c r="E13" i="50" s="1"/>
  <c r="H12" i="50"/>
  <c r="D12" i="50"/>
  <c r="E12" i="50" s="1"/>
  <c r="C11" i="50"/>
  <c r="H11" i="50" s="1"/>
  <c r="J11" i="50" s="1"/>
  <c r="H10" i="50"/>
  <c r="D10" i="50"/>
  <c r="E10" i="50" s="1"/>
  <c r="H9" i="50"/>
  <c r="D9" i="50"/>
  <c r="E9" i="50" s="1"/>
  <c r="H8" i="50"/>
  <c r="D8" i="50"/>
  <c r="E8" i="50" s="1"/>
  <c r="H7" i="50"/>
  <c r="E7" i="50"/>
  <c r="D7" i="50"/>
  <c r="H6" i="50"/>
  <c r="D6" i="50"/>
  <c r="E6" i="50" s="1"/>
  <c r="H5" i="50"/>
  <c r="D5" i="50"/>
  <c r="E5" i="50" s="1"/>
  <c r="C4" i="50"/>
  <c r="H4" i="50" s="1"/>
  <c r="J4" i="50" s="1"/>
  <c r="E36" i="35"/>
  <c r="D36" i="35"/>
  <c r="C36" i="35"/>
  <c r="E5" i="35"/>
  <c r="D5" i="35"/>
  <c r="C5" i="35"/>
  <c r="E244" i="50" l="1"/>
  <c r="E243" i="50" s="1"/>
  <c r="E468" i="50"/>
  <c r="D700" i="50"/>
  <c r="E704" i="50"/>
  <c r="D178" i="51"/>
  <c r="D177" i="51" s="1"/>
  <c r="D340" i="51"/>
  <c r="E170" i="52"/>
  <c r="E153" i="53"/>
  <c r="D263" i="52"/>
  <c r="D259" i="52" s="1"/>
  <c r="D3" i="53"/>
  <c r="D149" i="50"/>
  <c r="E154" i="50"/>
  <c r="E216" i="50"/>
  <c r="D416" i="50"/>
  <c r="E463" i="50"/>
  <c r="D592" i="50"/>
  <c r="E656" i="50"/>
  <c r="E762" i="50"/>
  <c r="E761" i="50" s="1"/>
  <c r="E760" i="50" s="1"/>
  <c r="C114" i="51"/>
  <c r="H1" i="51" s="1"/>
  <c r="J1" i="51" s="1"/>
  <c r="D188" i="52"/>
  <c r="E203" i="53"/>
  <c r="E528" i="53"/>
  <c r="E483" i="53" s="1"/>
  <c r="C483" i="53"/>
  <c r="D228" i="52"/>
  <c r="D193" i="50"/>
  <c r="E194" i="50"/>
  <c r="E193" i="50" s="1"/>
  <c r="E569" i="50"/>
  <c r="D11" i="50"/>
  <c r="E123" i="50"/>
  <c r="D129" i="50"/>
  <c r="C135" i="50"/>
  <c r="H135" i="50" s="1"/>
  <c r="J135" i="50" s="1"/>
  <c r="E149" i="50"/>
  <c r="D189" i="50"/>
  <c r="E298" i="50"/>
  <c r="E349" i="50"/>
  <c r="E348" i="50" s="1"/>
  <c r="E368" i="50"/>
  <c r="E409" i="50"/>
  <c r="E417" i="50"/>
  <c r="E416" i="50" s="1"/>
  <c r="D474" i="50"/>
  <c r="D547" i="50"/>
  <c r="E582" i="50"/>
  <c r="E581" i="50" s="1"/>
  <c r="E592" i="50"/>
  <c r="E766" i="50"/>
  <c r="E765" i="50" s="1"/>
  <c r="D765" i="50"/>
  <c r="D561" i="53"/>
  <c r="C559" i="51"/>
  <c r="E302" i="50"/>
  <c r="E544" i="50"/>
  <c r="E683" i="50"/>
  <c r="E735" i="50"/>
  <c r="E734" i="50" s="1"/>
  <c r="E733" i="50" s="1"/>
  <c r="D734" i="50"/>
  <c r="D746" i="50"/>
  <c r="E747" i="50"/>
  <c r="E746" i="50" s="1"/>
  <c r="D2" i="53"/>
  <c r="E11" i="50"/>
  <c r="E4" i="50"/>
  <c r="H136" i="50"/>
  <c r="C179" i="50"/>
  <c r="C178" i="50" s="1"/>
  <c r="H178" i="50" s="1"/>
  <c r="J178" i="50" s="1"/>
  <c r="E190" i="50"/>
  <c r="D213" i="50"/>
  <c r="D216" i="50"/>
  <c r="D215" i="50" s="1"/>
  <c r="D298" i="50"/>
  <c r="D302" i="50"/>
  <c r="E308" i="50"/>
  <c r="D344" i="50"/>
  <c r="D378" i="50"/>
  <c r="D395" i="50"/>
  <c r="E474" i="50"/>
  <c r="D494" i="50"/>
  <c r="E495" i="50"/>
  <c r="E494" i="50" s="1"/>
  <c r="E504" i="50"/>
  <c r="D544" i="50"/>
  <c r="D552" i="50"/>
  <c r="D569" i="50"/>
  <c r="E679" i="50"/>
  <c r="D722" i="50"/>
  <c r="E723" i="50"/>
  <c r="E722" i="50" s="1"/>
  <c r="E153" i="51"/>
  <c r="E152" i="51" s="1"/>
  <c r="E528" i="52"/>
  <c r="E340" i="52"/>
  <c r="E339" i="52" s="1"/>
  <c r="E726" i="53"/>
  <c r="E725" i="53" s="1"/>
  <c r="D67" i="51"/>
  <c r="C258" i="53"/>
  <c r="C257" i="53" s="1"/>
  <c r="D444" i="53"/>
  <c r="E152" i="53"/>
  <c r="E263" i="53"/>
  <c r="E259" i="53" s="1"/>
  <c r="E3" i="51"/>
  <c r="D751" i="50"/>
  <c r="D203" i="52"/>
  <c r="E340" i="53"/>
  <c r="D203" i="53"/>
  <c r="D188" i="53"/>
  <c r="D68" i="50"/>
  <c r="E117" i="50"/>
  <c r="E129" i="50"/>
  <c r="C215" i="50"/>
  <c r="E239" i="50"/>
  <c r="E238" i="50" s="1"/>
  <c r="E250" i="50"/>
  <c r="D368" i="50"/>
  <c r="D373" i="50"/>
  <c r="D388" i="50"/>
  <c r="D399" i="50"/>
  <c r="D429" i="50"/>
  <c r="E646" i="50"/>
  <c r="D679" i="50"/>
  <c r="D743" i="50"/>
  <c r="D750" i="50"/>
  <c r="E752" i="50"/>
  <c r="E751" i="50" s="1"/>
  <c r="E750" i="50" s="1"/>
  <c r="E484" i="51"/>
  <c r="D314" i="51"/>
  <c r="E67" i="51"/>
  <c r="E2" i="51" s="1"/>
  <c r="C339" i="51"/>
  <c r="C258" i="51" s="1"/>
  <c r="C257" i="51" s="1"/>
  <c r="E444" i="51"/>
  <c r="E726" i="51"/>
  <c r="E725" i="51" s="1"/>
  <c r="D551" i="52"/>
  <c r="D550" i="52" s="1"/>
  <c r="E314" i="52"/>
  <c r="D340" i="52"/>
  <c r="D163" i="52"/>
  <c r="D645" i="53"/>
  <c r="D178" i="53"/>
  <c r="D177" i="53" s="1"/>
  <c r="E561" i="53"/>
  <c r="D484" i="53"/>
  <c r="D483" i="53" s="1"/>
  <c r="E135" i="53"/>
  <c r="C560" i="53"/>
  <c r="C559" i="53" s="1"/>
  <c r="H559" i="53" s="1"/>
  <c r="D153" i="53"/>
  <c r="D152" i="53" s="1"/>
  <c r="E178" i="53"/>
  <c r="E177" i="53" s="1"/>
  <c r="J114" i="53"/>
  <c r="H1" i="53"/>
  <c r="J1" i="53" s="1"/>
  <c r="D726" i="53"/>
  <c r="D725" i="53" s="1"/>
  <c r="D263" i="53"/>
  <c r="D259" i="53" s="1"/>
  <c r="D258" i="53" s="1"/>
  <c r="D257" i="53" s="1"/>
  <c r="E3" i="53"/>
  <c r="E2" i="53" s="1"/>
  <c r="E645" i="53"/>
  <c r="D340" i="53"/>
  <c r="D339" i="53" s="1"/>
  <c r="E116" i="53"/>
  <c r="E115" i="53" s="1"/>
  <c r="E114" i="53" s="1"/>
  <c r="D560" i="53"/>
  <c r="D559" i="53" s="1"/>
  <c r="D115" i="53"/>
  <c r="E444" i="53"/>
  <c r="E339" i="53" s="1"/>
  <c r="E645" i="52"/>
  <c r="E560" i="52" s="1"/>
  <c r="J257" i="52"/>
  <c r="D215" i="52"/>
  <c r="D178" i="52" s="1"/>
  <c r="D177" i="52" s="1"/>
  <c r="H1" i="52"/>
  <c r="J1" i="52" s="1"/>
  <c r="D645" i="52"/>
  <c r="D726" i="52"/>
  <c r="D725" i="52" s="1"/>
  <c r="E153" i="52"/>
  <c r="E152" i="52" s="1"/>
  <c r="E215" i="52"/>
  <c r="E178" i="52" s="1"/>
  <c r="E177" i="52" s="1"/>
  <c r="D170" i="52"/>
  <c r="D560" i="52"/>
  <c r="D559" i="52" s="1"/>
  <c r="D444" i="52"/>
  <c r="D339" i="52" s="1"/>
  <c r="D258" i="52" s="1"/>
  <c r="D257" i="52" s="1"/>
  <c r="E717" i="52"/>
  <c r="E716" i="52" s="1"/>
  <c r="E484" i="52"/>
  <c r="E483" i="52" s="1"/>
  <c r="E726" i="52"/>
  <c r="E725" i="52" s="1"/>
  <c r="E259" i="52"/>
  <c r="C559" i="52"/>
  <c r="H559" i="52" s="1"/>
  <c r="J559" i="52" s="1"/>
  <c r="E163" i="51"/>
  <c r="E314" i="51"/>
  <c r="D3" i="51"/>
  <c r="E263" i="51"/>
  <c r="E257" i="51" s="1"/>
  <c r="D163" i="51"/>
  <c r="D152" i="51" s="1"/>
  <c r="E116" i="51"/>
  <c r="E115" i="51" s="1"/>
  <c r="E178" i="51"/>
  <c r="E177" i="51" s="1"/>
  <c r="D444" i="51"/>
  <c r="E340" i="51"/>
  <c r="D116" i="51"/>
  <c r="D115" i="51" s="1"/>
  <c r="E61" i="50"/>
  <c r="D204" i="50"/>
  <c r="D203" i="50" s="1"/>
  <c r="E205" i="50"/>
  <c r="E204" i="50" s="1"/>
  <c r="D211" i="50"/>
  <c r="E212" i="50"/>
  <c r="E211" i="50" s="1"/>
  <c r="E326" i="50"/>
  <c r="E383" i="50"/>
  <c r="E382" i="50" s="1"/>
  <c r="D382" i="50"/>
  <c r="H529" i="50"/>
  <c r="C528" i="50"/>
  <c r="H528" i="50" s="1"/>
  <c r="D4" i="50"/>
  <c r="H171" i="50"/>
  <c r="C170" i="50"/>
  <c r="H170" i="50" s="1"/>
  <c r="J170" i="50" s="1"/>
  <c r="D198" i="50"/>
  <c r="D197" i="50" s="1"/>
  <c r="E199" i="50"/>
  <c r="E198" i="50" s="1"/>
  <c r="E197" i="50" s="1"/>
  <c r="E208" i="50"/>
  <c r="E207" i="50" s="1"/>
  <c r="E297" i="50"/>
  <c r="E434" i="50"/>
  <c r="E429" i="50" s="1"/>
  <c r="D616" i="50"/>
  <c r="H718" i="50"/>
  <c r="C717" i="50"/>
  <c r="E745" i="50"/>
  <c r="E744" i="50" s="1"/>
  <c r="E743" i="50" s="1"/>
  <c r="D772" i="50"/>
  <c r="D771" i="50" s="1"/>
  <c r="E69" i="50"/>
  <c r="E68" i="50" s="1"/>
  <c r="H97" i="50"/>
  <c r="J97" i="50" s="1"/>
  <c r="C67" i="50"/>
  <c r="H67" i="50" s="1"/>
  <c r="J67" i="50" s="1"/>
  <c r="D120" i="50"/>
  <c r="E122" i="50"/>
  <c r="E120" i="50" s="1"/>
  <c r="E116" i="50" s="1"/>
  <c r="D126" i="50"/>
  <c r="E128" i="50"/>
  <c r="E126" i="50" s="1"/>
  <c r="D132" i="50"/>
  <c r="E134" i="50"/>
  <c r="E132" i="50" s="1"/>
  <c r="E168" i="50"/>
  <c r="E167" i="50" s="1"/>
  <c r="E163" i="50" s="1"/>
  <c r="D167" i="50"/>
  <c r="D163" i="50" s="1"/>
  <c r="E181" i="50"/>
  <c r="E180" i="50" s="1"/>
  <c r="E189" i="50"/>
  <c r="E223" i="50"/>
  <c r="E222" i="50" s="1"/>
  <c r="D229" i="50"/>
  <c r="D228" i="50" s="1"/>
  <c r="E232" i="50"/>
  <c r="E229" i="50" s="1"/>
  <c r="E228" i="50" s="1"/>
  <c r="E261" i="50"/>
  <c r="E260" i="50" s="1"/>
  <c r="E354" i="50"/>
  <c r="E353" i="50" s="1"/>
  <c r="E374" i="50"/>
  <c r="E373" i="50" s="1"/>
  <c r="E378" i="50"/>
  <c r="D455" i="50"/>
  <c r="E457" i="50"/>
  <c r="E455" i="50" s="1"/>
  <c r="D486" i="50"/>
  <c r="E488" i="50"/>
  <c r="E486" i="50" s="1"/>
  <c r="C509" i="50"/>
  <c r="H509" i="50" s="1"/>
  <c r="D531" i="50"/>
  <c r="D528" i="50" s="1"/>
  <c r="E535" i="50"/>
  <c r="E531" i="50" s="1"/>
  <c r="E528" i="50" s="1"/>
  <c r="E539" i="50"/>
  <c r="E538" i="50" s="1"/>
  <c r="D538" i="50"/>
  <c r="E556" i="50"/>
  <c r="E551" i="50" s="1"/>
  <c r="E550" i="50" s="1"/>
  <c r="D587" i="50"/>
  <c r="E588" i="50"/>
  <c r="E587" i="50" s="1"/>
  <c r="E602" i="50"/>
  <c r="E599" i="50" s="1"/>
  <c r="D599" i="50"/>
  <c r="H117" i="50"/>
  <c r="C116" i="50"/>
  <c r="E215" i="50"/>
  <c r="E342" i="50"/>
  <c r="E629" i="50"/>
  <c r="E628" i="50" s="1"/>
  <c r="D628" i="50"/>
  <c r="E97" i="50"/>
  <c r="E137" i="50"/>
  <c r="E136" i="50" s="1"/>
  <c r="D136" i="50"/>
  <c r="H154" i="50"/>
  <c r="C153" i="50"/>
  <c r="D182" i="50"/>
  <c r="D179" i="50" s="1"/>
  <c r="E183" i="50"/>
  <c r="E182" i="50" s="1"/>
  <c r="D315" i="50"/>
  <c r="E317" i="50"/>
  <c r="E315" i="50" s="1"/>
  <c r="H494" i="50"/>
  <c r="C484" i="50"/>
  <c r="E677" i="50"/>
  <c r="E676" i="50" s="1"/>
  <c r="D676" i="50"/>
  <c r="C3" i="50"/>
  <c r="D61" i="50"/>
  <c r="D97" i="50"/>
  <c r="D140" i="50"/>
  <c r="E142" i="50"/>
  <c r="E140" i="50" s="1"/>
  <c r="D146" i="50"/>
  <c r="E148" i="50"/>
  <c r="E146" i="50" s="1"/>
  <c r="D157" i="50"/>
  <c r="D153" i="50" s="1"/>
  <c r="E159" i="50"/>
  <c r="E157" i="50" s="1"/>
  <c r="E153" i="50" s="1"/>
  <c r="D174" i="50"/>
  <c r="D170" i="50" s="1"/>
  <c r="E176" i="50"/>
  <c r="E174" i="50" s="1"/>
  <c r="E170" i="50" s="1"/>
  <c r="D185" i="50"/>
  <c r="D184" i="50" s="1"/>
  <c r="E186" i="50"/>
  <c r="E185" i="50" s="1"/>
  <c r="E184" i="50" s="1"/>
  <c r="D195" i="50"/>
  <c r="D188" i="50" s="1"/>
  <c r="E196" i="50"/>
  <c r="E195" i="50" s="1"/>
  <c r="D201" i="50"/>
  <c r="D200" i="50" s="1"/>
  <c r="E202" i="50"/>
  <c r="E201" i="50" s="1"/>
  <c r="E200" i="50" s="1"/>
  <c r="D223" i="50"/>
  <c r="D222" i="50" s="1"/>
  <c r="C263" i="50"/>
  <c r="H263" i="50" s="1"/>
  <c r="H265" i="50"/>
  <c r="E291" i="50"/>
  <c r="E289" i="50" s="1"/>
  <c r="D289" i="50"/>
  <c r="D308" i="50"/>
  <c r="D328" i="50"/>
  <c r="E330" i="50"/>
  <c r="E328" i="50" s="1"/>
  <c r="E331" i="50"/>
  <c r="E363" i="50"/>
  <c r="E362" i="50" s="1"/>
  <c r="D362" i="50"/>
  <c r="E400" i="50"/>
  <c r="E399" i="50" s="1"/>
  <c r="E404" i="50"/>
  <c r="D445" i="50"/>
  <c r="E447" i="50"/>
  <c r="E445" i="50" s="1"/>
  <c r="D468" i="50"/>
  <c r="E478" i="50"/>
  <c r="E477" i="50" s="1"/>
  <c r="D477" i="50"/>
  <c r="H544" i="50"/>
  <c r="C538" i="50"/>
  <c r="H538" i="50" s="1"/>
  <c r="D551" i="50"/>
  <c r="D550" i="50" s="1"/>
  <c r="D577" i="50"/>
  <c r="E578" i="50"/>
  <c r="E577" i="50" s="1"/>
  <c r="E643" i="50"/>
  <c r="E642" i="50" s="1"/>
  <c r="D642" i="50"/>
  <c r="E699" i="50"/>
  <c r="E694" i="50" s="1"/>
  <c r="D694" i="50"/>
  <c r="C726" i="50"/>
  <c r="D756" i="50"/>
  <c r="D755" i="50" s="1"/>
  <c r="E757" i="50"/>
  <c r="E756" i="50" s="1"/>
  <c r="E755" i="50" s="1"/>
  <c r="C163" i="50"/>
  <c r="H163" i="50" s="1"/>
  <c r="J163" i="50" s="1"/>
  <c r="E393" i="50"/>
  <c r="E392" i="50" s="1"/>
  <c r="D392" i="50"/>
  <c r="D412" i="50"/>
  <c r="E414" i="50"/>
  <c r="E412" i="50" s="1"/>
  <c r="D422" i="50"/>
  <c r="E424" i="50"/>
  <c r="E422" i="50" s="1"/>
  <c r="D450" i="50"/>
  <c r="E452" i="50"/>
  <c r="E450" i="50" s="1"/>
  <c r="E514" i="50"/>
  <c r="E513" i="50" s="1"/>
  <c r="E509" i="50" s="1"/>
  <c r="D513" i="50"/>
  <c r="D509" i="50" s="1"/>
  <c r="E523" i="50"/>
  <c r="E522" i="50" s="1"/>
  <c r="D522" i="50"/>
  <c r="D562" i="50"/>
  <c r="E596" i="50"/>
  <c r="E595" i="50" s="1"/>
  <c r="D595" i="50"/>
  <c r="E603" i="50"/>
  <c r="E639" i="50"/>
  <c r="E638" i="50" s="1"/>
  <c r="D638" i="50"/>
  <c r="E662" i="50"/>
  <c r="E661" i="50" s="1"/>
  <c r="D661" i="50"/>
  <c r="D645" i="50" s="1"/>
  <c r="E700" i="50"/>
  <c r="E719" i="50"/>
  <c r="E718" i="50" s="1"/>
  <c r="E717" i="50" s="1"/>
  <c r="E716" i="50" s="1"/>
  <c r="D718" i="50"/>
  <c r="D717" i="50" s="1"/>
  <c r="D716" i="50" s="1"/>
  <c r="E728" i="50"/>
  <c r="E727" i="50" s="1"/>
  <c r="D727" i="50"/>
  <c r="D733" i="50"/>
  <c r="E772" i="50"/>
  <c r="E771" i="50" s="1"/>
  <c r="E266" i="50"/>
  <c r="E265" i="50" s="1"/>
  <c r="D265" i="50"/>
  <c r="E306" i="50"/>
  <c r="E305" i="50" s="1"/>
  <c r="D305" i="50"/>
  <c r="H331" i="50"/>
  <c r="C314" i="50"/>
  <c r="H314" i="50" s="1"/>
  <c r="E358" i="50"/>
  <c r="E357" i="50" s="1"/>
  <c r="D357" i="50"/>
  <c r="D491" i="50"/>
  <c r="E493" i="50"/>
  <c r="E491" i="50" s="1"/>
  <c r="D497" i="50"/>
  <c r="E499" i="50"/>
  <c r="E497" i="50" s="1"/>
  <c r="H581" i="50"/>
  <c r="C561" i="50"/>
  <c r="E616" i="50"/>
  <c r="E667" i="50"/>
  <c r="E665" i="50" s="1"/>
  <c r="D665" i="50"/>
  <c r="H676" i="50"/>
  <c r="C645" i="50"/>
  <c r="H645" i="50" s="1"/>
  <c r="J645" i="50" s="1"/>
  <c r="C340" i="50"/>
  <c r="C444" i="50"/>
  <c r="H444" i="50" s="1"/>
  <c r="C551" i="50"/>
  <c r="E672" i="50"/>
  <c r="E671" i="50" s="1"/>
  <c r="D671" i="50"/>
  <c r="E562" i="50"/>
  <c r="E611" i="50"/>
  <c r="E610" i="50" s="1"/>
  <c r="D610" i="50"/>
  <c r="E653" i="50"/>
  <c r="E688" i="50"/>
  <c r="E687" i="50" s="1"/>
  <c r="D687" i="50"/>
  <c r="H256" i="53" l="1"/>
  <c r="J256" i="53" s="1"/>
  <c r="J559" i="53"/>
  <c r="E3" i="50"/>
  <c r="E2" i="50" s="1"/>
  <c r="E484" i="50"/>
  <c r="E483" i="50" s="1"/>
  <c r="E179" i="50"/>
  <c r="D116" i="50"/>
  <c r="C177" i="50"/>
  <c r="H177" i="50" s="1"/>
  <c r="J177" i="50" s="1"/>
  <c r="E258" i="53"/>
  <c r="E257" i="53" s="1"/>
  <c r="H256" i="51"/>
  <c r="J256" i="51" s="1"/>
  <c r="D340" i="50"/>
  <c r="E444" i="50"/>
  <c r="D178" i="50"/>
  <c r="D177" i="50" s="1"/>
  <c r="E559" i="52"/>
  <c r="D114" i="53"/>
  <c r="E560" i="53"/>
  <c r="E559" i="53" s="1"/>
  <c r="E645" i="50"/>
  <c r="D67" i="50"/>
  <c r="E67" i="50"/>
  <c r="D2" i="51"/>
  <c r="E258" i="52"/>
  <c r="E257" i="52" s="1"/>
  <c r="H256" i="52"/>
  <c r="J256" i="52" s="1"/>
  <c r="D114" i="51"/>
  <c r="E559" i="51"/>
  <c r="E114" i="51"/>
  <c r="D152" i="50"/>
  <c r="H3" i="50"/>
  <c r="J3" i="50" s="1"/>
  <c r="C2" i="50"/>
  <c r="H484" i="50"/>
  <c r="C483" i="50"/>
  <c r="H483" i="50" s="1"/>
  <c r="J483" i="50" s="1"/>
  <c r="H551" i="50"/>
  <c r="J551" i="50" s="1"/>
  <c r="C550" i="50"/>
  <c r="H550" i="50" s="1"/>
  <c r="J550" i="50" s="1"/>
  <c r="D444" i="50"/>
  <c r="D339" i="50" s="1"/>
  <c r="D135" i="50"/>
  <c r="D115" i="50" s="1"/>
  <c r="D114" i="50" s="1"/>
  <c r="E561" i="50"/>
  <c r="H561" i="50"/>
  <c r="J561" i="50" s="1"/>
  <c r="C560" i="50"/>
  <c r="D263" i="50"/>
  <c r="D726" i="50"/>
  <c r="D725" i="50" s="1"/>
  <c r="D561" i="50"/>
  <c r="D560" i="50" s="1"/>
  <c r="D559" i="50" s="1"/>
  <c r="H726" i="50"/>
  <c r="J726" i="50" s="1"/>
  <c r="C725" i="50"/>
  <c r="H725" i="50" s="1"/>
  <c r="J725" i="50" s="1"/>
  <c r="E314" i="50"/>
  <c r="E135" i="50"/>
  <c r="E115" i="50" s="1"/>
  <c r="H116" i="50"/>
  <c r="J116" i="50" s="1"/>
  <c r="C115" i="50"/>
  <c r="D484" i="50"/>
  <c r="D483" i="50" s="1"/>
  <c r="H717" i="50"/>
  <c r="J717" i="50" s="1"/>
  <c r="C716" i="50"/>
  <c r="H716" i="50" s="1"/>
  <c r="J716" i="50" s="1"/>
  <c r="D3" i="50"/>
  <c r="D2" i="50" s="1"/>
  <c r="E152" i="50"/>
  <c r="H340" i="50"/>
  <c r="C339" i="50"/>
  <c r="H339" i="50" s="1"/>
  <c r="J339" i="50" s="1"/>
  <c r="E263" i="50"/>
  <c r="E726" i="50"/>
  <c r="E725" i="50" s="1"/>
  <c r="D314" i="50"/>
  <c r="H153" i="50"/>
  <c r="J153" i="50" s="1"/>
  <c r="C152" i="50"/>
  <c r="H152" i="50" s="1"/>
  <c r="J152" i="50" s="1"/>
  <c r="E340" i="50"/>
  <c r="C259" i="50"/>
  <c r="E188" i="50"/>
  <c r="E178" i="50" s="1"/>
  <c r="E177" i="50" s="1"/>
  <c r="E203" i="50"/>
  <c r="E259" i="50" l="1"/>
  <c r="E339" i="50"/>
  <c r="E560" i="50"/>
  <c r="E559" i="50" s="1"/>
  <c r="E114" i="50"/>
  <c r="H2" i="50"/>
  <c r="J2" i="50" s="1"/>
  <c r="C114" i="50"/>
  <c r="H114" i="50" s="1"/>
  <c r="J114" i="50" s="1"/>
  <c r="H115" i="50"/>
  <c r="J115" i="50" s="1"/>
  <c r="D259" i="50"/>
  <c r="D258" i="50" s="1"/>
  <c r="D257" i="50" s="1"/>
  <c r="E258" i="50"/>
  <c r="E257" i="50" s="1"/>
  <c r="H259" i="50"/>
  <c r="J259" i="50" s="1"/>
  <c r="C258" i="50"/>
  <c r="H560" i="50"/>
  <c r="J560" i="50" s="1"/>
  <c r="C559" i="50"/>
  <c r="H559" i="50" s="1"/>
  <c r="J559" i="50" s="1"/>
  <c r="C257" i="50" l="1"/>
  <c r="H258" i="50"/>
  <c r="J258" i="50" s="1"/>
  <c r="H1" i="50"/>
  <c r="J1" i="50" s="1"/>
  <c r="H257" i="50" l="1"/>
  <c r="J257" i="50" s="1"/>
  <c r="H256" i="50"/>
  <c r="J256" i="50" s="1"/>
  <c r="I64" i="16" l="1"/>
  <c r="H64" i="16"/>
  <c r="I43" i="16"/>
  <c r="H43" i="16"/>
  <c r="I42" i="16"/>
  <c r="H42" i="16"/>
  <c r="I31" i="16"/>
  <c r="H31" i="16"/>
  <c r="I18" i="16"/>
  <c r="H18" i="16"/>
  <c r="I17" i="16"/>
  <c r="H17" i="16"/>
  <c r="I14" i="16"/>
  <c r="H14" i="16"/>
  <c r="I13" i="16"/>
  <c r="H13" i="16"/>
  <c r="C382" i="47" l="1"/>
  <c r="C344" i="47"/>
  <c r="C14" i="35" l="1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B39" i="35"/>
  <c r="B40" i="35"/>
  <c r="B41" i="35"/>
  <c r="B42" i="35"/>
  <c r="B43" i="35"/>
  <c r="B44" i="35"/>
  <c r="B45" i="35"/>
  <c r="B46" i="35"/>
  <c r="B47" i="35"/>
  <c r="B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4" i="34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51" i="34" s="1"/>
  <c r="C50" i="34" s="1"/>
  <c r="C49" i="34" s="1"/>
  <c r="C48" i="34" s="1"/>
  <c r="C47" i="34" s="1"/>
  <c r="C46" i="34" s="1"/>
  <c r="C45" i="34" s="1"/>
  <c r="C44" i="34" s="1"/>
  <c r="C43" i="34" s="1"/>
  <c r="C42" i="34" s="1"/>
  <c r="C41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25" i="34" s="1"/>
  <c r="C24" i="34" s="1"/>
  <c r="C23" i="34" s="1"/>
  <c r="C22" i="34" s="1"/>
  <c r="C21" i="34" s="1"/>
  <c r="C20" i="34" s="1"/>
  <c r="C19" i="34" s="1"/>
  <c r="C18" i="34" s="1"/>
  <c r="C17" i="34" s="1"/>
  <c r="C16" i="34" s="1"/>
  <c r="C15" i="34" s="1"/>
  <c r="C14" i="34" s="1"/>
  <c r="C13" i="34" s="1"/>
  <c r="C12" i="34" s="1"/>
  <c r="C11" i="34" s="1"/>
  <c r="C10" i="34" s="1"/>
  <c r="C7" i="34"/>
  <c r="C8" i="34"/>
  <c r="C9" i="34"/>
  <c r="C6" i="34"/>
  <c r="D779" i="47"/>
  <c r="D778" i="47" s="1"/>
  <c r="C778" i="47"/>
  <c r="D777" i="47"/>
  <c r="E777" i="47" s="1"/>
  <c r="D776" i="47"/>
  <c r="E776" i="47" s="1"/>
  <c r="D775" i="47"/>
  <c r="D774" i="47"/>
  <c r="E774" i="47" s="1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D754" i="47"/>
  <c r="E754" i="47" s="1"/>
  <c r="D753" i="47"/>
  <c r="C752" i="47"/>
  <c r="C751" i="47" s="1"/>
  <c r="D750" i="47"/>
  <c r="E750" i="47" s="1"/>
  <c r="D749" i="47"/>
  <c r="E749" i="47" s="1"/>
  <c r="D748" i="47"/>
  <c r="D747" i="47" s="1"/>
  <c r="C747" i="47"/>
  <c r="D746" i="47"/>
  <c r="C745" i="47"/>
  <c r="D743" i="47"/>
  <c r="C742" i="47"/>
  <c r="D741" i="47"/>
  <c r="D740" i="47" s="1"/>
  <c r="C740" i="47"/>
  <c r="D739" i="47"/>
  <c r="E739" i="47" s="1"/>
  <c r="D738" i="47"/>
  <c r="E738" i="47" s="1"/>
  <c r="D737" i="47"/>
  <c r="E737" i="47" s="1"/>
  <c r="D736" i="47"/>
  <c r="C735" i="47"/>
  <c r="C734" i="47" s="1"/>
  <c r="D733" i="47"/>
  <c r="E733" i="47" s="1"/>
  <c r="E732" i="47" s="1"/>
  <c r="E731" i="47" s="1"/>
  <c r="C732" i="47"/>
  <c r="C731" i="47" s="1"/>
  <c r="D730" i="47"/>
  <c r="E730" i="47" s="1"/>
  <c r="D729" i="47"/>
  <c r="E729" i="47" s="1"/>
  <c r="C728" i="47"/>
  <c r="J727" i="47"/>
  <c r="J726" i="47"/>
  <c r="D725" i="47"/>
  <c r="E725" i="47" s="1"/>
  <c r="D724" i="47"/>
  <c r="E724" i="47" s="1"/>
  <c r="C723" i="47"/>
  <c r="D722" i="47"/>
  <c r="E722" i="47" s="1"/>
  <c r="D721" i="47"/>
  <c r="E721" i="47" s="1"/>
  <c r="D720" i="47"/>
  <c r="E720" i="47" s="1"/>
  <c r="C719" i="47"/>
  <c r="C718" i="47" s="1"/>
  <c r="C717" i="47" s="1"/>
  <c r="J718" i="47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D703" i="47"/>
  <c r="E703" i="47" s="1"/>
  <c r="D702" i="47"/>
  <c r="E702" i="47" s="1"/>
  <c r="C701" i="47"/>
  <c r="D700" i="47"/>
  <c r="E700" i="47" s="1"/>
  <c r="D699" i="47"/>
  <c r="E699" i="47" s="1"/>
  <c r="D698" i="47"/>
  <c r="E698" i="47" s="1"/>
  <c r="D697" i="47"/>
  <c r="E697" i="47" s="1"/>
  <c r="D696" i="47"/>
  <c r="C695" i="47"/>
  <c r="D694" i="47"/>
  <c r="E694" i="47" s="1"/>
  <c r="D693" i="47"/>
  <c r="E693" i="47" s="1"/>
  <c r="D692" i="47"/>
  <c r="E692" i="47" s="1"/>
  <c r="D691" i="47"/>
  <c r="E691" i="47" s="1"/>
  <c r="D690" i="47"/>
  <c r="E690" i="47" s="1"/>
  <c r="D689" i="47"/>
  <c r="E689" i="47" s="1"/>
  <c r="C688" i="47"/>
  <c r="D687" i="47"/>
  <c r="D686" i="47"/>
  <c r="E686" i="47" s="1"/>
  <c r="D685" i="47"/>
  <c r="E685" i="47" s="1"/>
  <c r="C684" i="47"/>
  <c r="D683" i="47"/>
  <c r="E683" i="47" s="1"/>
  <c r="D682" i="47"/>
  <c r="D681" i="47"/>
  <c r="E681" i="47" s="1"/>
  <c r="C680" i="47"/>
  <c r="D679" i="47"/>
  <c r="E679" i="47" s="1"/>
  <c r="D678" i="47"/>
  <c r="C677" i="47"/>
  <c r="D676" i="47"/>
  <c r="E676" i="47" s="1"/>
  <c r="D675" i="47"/>
  <c r="E675" i="47" s="1"/>
  <c r="D674" i="47"/>
  <c r="E674" i="47" s="1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E663" i="47" s="1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E655" i="47" s="1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E648" i="47" s="1"/>
  <c r="C647" i="47"/>
  <c r="J646" i="47"/>
  <c r="D645" i="47"/>
  <c r="E645" i="47" s="1"/>
  <c r="D644" i="47"/>
  <c r="E644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D618" i="47"/>
  <c r="E618" i="47" s="1"/>
  <c r="C617" i="47"/>
  <c r="D616" i="47"/>
  <c r="E616" i="47" s="1"/>
  <c r="D615" i="47"/>
  <c r="E615" i="47" s="1"/>
  <c r="D614" i="47"/>
  <c r="E614" i="47" s="1"/>
  <c r="D613" i="47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D606" i="47"/>
  <c r="D605" i="47"/>
  <c r="E605" i="47" s="1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E597" i="47" s="1"/>
  <c r="C596" i="47"/>
  <c r="D595" i="47"/>
  <c r="E595" i="47" s="1"/>
  <c r="D594" i="47"/>
  <c r="E594" i="47" s="1"/>
  <c r="C593" i="47"/>
  <c r="D592" i="47"/>
  <c r="E592" i="47" s="1"/>
  <c r="D591" i="47"/>
  <c r="E591" i="47" s="1"/>
  <c r="D590" i="47"/>
  <c r="E590" i="47" s="1"/>
  <c r="D589" i="47"/>
  <c r="E589" i="47" s="1"/>
  <c r="C588" i="47"/>
  <c r="D587" i="47"/>
  <c r="E587" i="47" s="1"/>
  <c r="D586" i="47"/>
  <c r="E586" i="47" s="1"/>
  <c r="D585" i="47"/>
  <c r="E585" i="47" s="1"/>
  <c r="D584" i="47"/>
  <c r="E584" i="47" s="1"/>
  <c r="D583" i="47"/>
  <c r="E583" i="47" s="1"/>
  <c r="C582" i="47"/>
  <c r="D581" i="47"/>
  <c r="E581" i="47" s="1"/>
  <c r="D580" i="47"/>
  <c r="D579" i="47"/>
  <c r="E579" i="47" s="1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E572" i="47" s="1"/>
  <c r="D571" i="47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C557" i="47"/>
  <c r="D556" i="47"/>
  <c r="E556" i="47" s="1"/>
  <c r="D555" i="47"/>
  <c r="E555" i="47" s="1"/>
  <c r="D554" i="47"/>
  <c r="E554" i="47" s="1"/>
  <c r="C553" i="47"/>
  <c r="C552" i="47" s="1"/>
  <c r="C551" i="47" s="1"/>
  <c r="J552" i="47"/>
  <c r="J551" i="47"/>
  <c r="D549" i="47"/>
  <c r="E549" i="47" s="1"/>
  <c r="J548" i="47"/>
  <c r="C548" i="47"/>
  <c r="D547" i="47"/>
  <c r="E547" i="47" s="1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C532" i="47"/>
  <c r="D531" i="47"/>
  <c r="E531" i="47" s="1"/>
  <c r="E530" i="47" s="1"/>
  <c r="C530" i="47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E507" i="47" s="1"/>
  <c r="D506" i="47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C497" i="47"/>
  <c r="D496" i="47"/>
  <c r="E496" i="47" s="1"/>
  <c r="D495" i="47"/>
  <c r="C494" i="47"/>
  <c r="D493" i="47"/>
  <c r="E493" i="47" s="1"/>
  <c r="D492" i="47"/>
  <c r="C491" i="47"/>
  <c r="D490" i="47"/>
  <c r="E490" i="47" s="1"/>
  <c r="D489" i="47"/>
  <c r="E489" i="47" s="1"/>
  <c r="D488" i="47"/>
  <c r="E488" i="47" s="1"/>
  <c r="D487" i="47"/>
  <c r="C486" i="47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E466" i="47" s="1"/>
  <c r="D465" i="47"/>
  <c r="E465" i="47" s="1"/>
  <c r="D464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C455" i="47"/>
  <c r="D454" i="47"/>
  <c r="E454" i="47" s="1"/>
  <c r="D453" i="47"/>
  <c r="D452" i="47"/>
  <c r="E452" i="47" s="1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D420" i="47"/>
  <c r="E420" i="47" s="1"/>
  <c r="D419" i="47"/>
  <c r="E419" i="47" s="1"/>
  <c r="D418" i="47"/>
  <c r="E418" i="47" s="1"/>
  <c r="D417" i="47"/>
  <c r="E417" i="47" s="1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C409" i="47"/>
  <c r="D408" i="47"/>
  <c r="E408" i="47" s="1"/>
  <c r="D407" i="47"/>
  <c r="E407" i="47" s="1"/>
  <c r="D406" i="47"/>
  <c r="E406" i="47" s="1"/>
  <c r="D405" i="47"/>
  <c r="E405" i="47" s="1"/>
  <c r="C404" i="47"/>
  <c r="D403" i="47"/>
  <c r="E403" i="47" s="1"/>
  <c r="D402" i="47"/>
  <c r="E402" i="47" s="1"/>
  <c r="D401" i="47"/>
  <c r="E401" i="47" s="1"/>
  <c r="D400" i="47"/>
  <c r="E400" i="47" s="1"/>
  <c r="C399" i="47"/>
  <c r="D398" i="47"/>
  <c r="E398" i="47" s="1"/>
  <c r="D397" i="47"/>
  <c r="E397" i="47" s="1"/>
  <c r="D396" i="47"/>
  <c r="E396" i="47" s="1"/>
  <c r="C395" i="47"/>
  <c r="D394" i="47"/>
  <c r="E394" i="47" s="1"/>
  <c r="D393" i="47"/>
  <c r="E393" i="47" s="1"/>
  <c r="C392" i="47"/>
  <c r="D391" i="47"/>
  <c r="E391" i="47" s="1"/>
  <c r="D390" i="47"/>
  <c r="E390" i="47" s="1"/>
  <c r="D389" i="47"/>
  <c r="C388" i="47"/>
  <c r="D387" i="47"/>
  <c r="E387" i="47" s="1"/>
  <c r="D386" i="47"/>
  <c r="E386" i="47" s="1"/>
  <c r="D385" i="47"/>
  <c r="D384" i="47"/>
  <c r="E384" i="47" s="1"/>
  <c r="D383" i="47"/>
  <c r="E383" i="47" s="1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E375" i="47" s="1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D324" i="47"/>
  <c r="E324" i="47" s="1"/>
  <c r="D323" i="47"/>
  <c r="E323" i="47" s="1"/>
  <c r="D322" i="47"/>
  <c r="E322" i="47" s="1"/>
  <c r="D321" i="47"/>
  <c r="E321" i="47" s="1"/>
  <c r="D320" i="47"/>
  <c r="E320" i="47" s="1"/>
  <c r="D319" i="47"/>
  <c r="E319" i="47" s="1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D309" i="47"/>
  <c r="E309" i="47" s="1"/>
  <c r="C308" i="47"/>
  <c r="D307" i="47"/>
  <c r="E307" i="47" s="1"/>
  <c r="D306" i="47"/>
  <c r="E306" i="47" s="1"/>
  <c r="C305" i="47"/>
  <c r="D304" i="47"/>
  <c r="E304" i="47" s="1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E291" i="47" s="1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C265" i="47"/>
  <c r="D264" i="47"/>
  <c r="E264" i="47" s="1"/>
  <c r="D262" i="47"/>
  <c r="D261" i="47"/>
  <c r="E261" i="47" s="1"/>
  <c r="C260" i="47"/>
  <c r="J259" i="47"/>
  <c r="J258" i="47"/>
  <c r="J257" i="47"/>
  <c r="J256" i="47"/>
  <c r="D252" i="47"/>
  <c r="E252" i="47" s="1"/>
  <c r="D251" i="47"/>
  <c r="E251" i="47" s="1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 s="1"/>
  <c r="D234" i="47"/>
  <c r="E234" i="47" s="1"/>
  <c r="E233" i="47" s="1"/>
  <c r="C233" i="47"/>
  <c r="D232" i="47"/>
  <c r="E232" i="47" s="1"/>
  <c r="D231" i="47"/>
  <c r="D230" i="47"/>
  <c r="E230" i="47" s="1"/>
  <c r="C229" i="47"/>
  <c r="D227" i="47"/>
  <c r="D226" i="47"/>
  <c r="E226" i="47" s="1"/>
  <c r="D225" i="47"/>
  <c r="E225" i="47" s="1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D217" i="47"/>
  <c r="E217" i="47" s="1"/>
  <c r="C216" i="47"/>
  <c r="D214" i="47"/>
  <c r="E214" i="47" s="1"/>
  <c r="E213" i="47" s="1"/>
  <c r="C213" i="47"/>
  <c r="D212" i="47"/>
  <c r="E212" i="47" s="1"/>
  <c r="E211" i="47" s="1"/>
  <c r="C211" i="47"/>
  <c r="D210" i="47"/>
  <c r="E210" i="47" s="1"/>
  <c r="D209" i="47"/>
  <c r="E209" i="47" s="1"/>
  <c r="D208" i="47"/>
  <c r="E208" i="47" s="1"/>
  <c r="C207" i="47"/>
  <c r="D206" i="47"/>
  <c r="E206" i="47" s="1"/>
  <c r="D205" i="47"/>
  <c r="E205" i="47" s="1"/>
  <c r="C204" i="47"/>
  <c r="D202" i="47"/>
  <c r="C201" i="47"/>
  <c r="C200" i="47" s="1"/>
  <c r="D199" i="47"/>
  <c r="E199" i="47" s="1"/>
  <c r="E198" i="47" s="1"/>
  <c r="E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C174" i="47"/>
  <c r="D173" i="47"/>
  <c r="E173" i="47" s="1"/>
  <c r="D172" i="47"/>
  <c r="C171" i="47"/>
  <c r="J170" i="47"/>
  <c r="D169" i="47"/>
  <c r="E169" i="47" s="1"/>
  <c r="D168" i="47"/>
  <c r="E168" i="47" s="1"/>
  <c r="C167" i="47"/>
  <c r="D166" i="47"/>
  <c r="E166" i="47" s="1"/>
  <c r="D165" i="47"/>
  <c r="E165" i="47" s="1"/>
  <c r="C164" i="47"/>
  <c r="J163" i="47"/>
  <c r="D162" i="47"/>
  <c r="E162" i="47" s="1"/>
  <c r="D161" i="47"/>
  <c r="E161" i="47" s="1"/>
  <c r="C160" i="47"/>
  <c r="D159" i="47"/>
  <c r="E159" i="47" s="1"/>
  <c r="D158" i="47"/>
  <c r="E158" i="47" s="1"/>
  <c r="C157" i="47"/>
  <c r="D156" i="47"/>
  <c r="D155" i="47"/>
  <c r="E155" i="47" s="1"/>
  <c r="C154" i="47"/>
  <c r="J153" i="47"/>
  <c r="J152" i="47"/>
  <c r="D151" i="47"/>
  <c r="E151" i="47" s="1"/>
  <c r="D150" i="47"/>
  <c r="E150" i="47" s="1"/>
  <c r="C149" i="47"/>
  <c r="D148" i="47"/>
  <c r="E148" i="47" s="1"/>
  <c r="D147" i="47"/>
  <c r="E147" i="47" s="1"/>
  <c r="C146" i="47"/>
  <c r="D145" i="47"/>
  <c r="E145" i="47" s="1"/>
  <c r="D144" i="47"/>
  <c r="C143" i="47"/>
  <c r="D142" i="47"/>
  <c r="D141" i="47"/>
  <c r="E141" i="47" s="1"/>
  <c r="C140" i="47"/>
  <c r="D139" i="47"/>
  <c r="E139" i="47" s="1"/>
  <c r="D138" i="47"/>
  <c r="E138" i="47" s="1"/>
  <c r="D137" i="47"/>
  <c r="E137" i="47" s="1"/>
  <c r="C136" i="47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E128" i="47" s="1"/>
  <c r="D127" i="47"/>
  <c r="E127" i="47" s="1"/>
  <c r="C126" i="47"/>
  <c r="D125" i="47"/>
  <c r="E125" i="47" s="1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E102" i="47" s="1"/>
  <c r="D101" i="47"/>
  <c r="E101" i="47" s="1"/>
  <c r="D100" i="47"/>
  <c r="E100" i="47" s="1"/>
  <c r="D99" i="47"/>
  <c r="E99" i="47" s="1"/>
  <c r="D98" i="47"/>
  <c r="J97" i="47"/>
  <c r="C97" i="47"/>
  <c r="D96" i="47"/>
  <c r="E96" i="47" s="1"/>
  <c r="D95" i="47"/>
  <c r="E95" i="47" s="1"/>
  <c r="D94" i="47"/>
  <c r="E94" i="47" s="1"/>
  <c r="D93" i="47"/>
  <c r="E93" i="47" s="1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D75" i="47"/>
  <c r="E75" i="47" s="1"/>
  <c r="D74" i="47"/>
  <c r="E74" i="47" s="1"/>
  <c r="D73" i="47"/>
  <c r="E73" i="47" s="1"/>
  <c r="D72" i="47"/>
  <c r="E72" i="47" s="1"/>
  <c r="D71" i="47"/>
  <c r="E71" i="47" s="1"/>
  <c r="D70" i="47"/>
  <c r="D69" i="47"/>
  <c r="E69" i="47" s="1"/>
  <c r="J68" i="47"/>
  <c r="C68" i="47"/>
  <c r="J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D51" i="47"/>
  <c r="E51" i="47" s="1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D43" i="47"/>
  <c r="E43" i="47" s="1"/>
  <c r="D42" i="47"/>
  <c r="E42" i="47" s="1"/>
  <c r="D41" i="47"/>
  <c r="E41" i="47" s="1"/>
  <c r="D40" i="47"/>
  <c r="D39" i="47"/>
  <c r="E39" i="47" s="1"/>
  <c r="J38" i="47"/>
  <c r="C38" i="47"/>
  <c r="D37" i="47"/>
  <c r="E37" i="47" s="1"/>
  <c r="D36" i="47"/>
  <c r="E36" i="47" s="1"/>
  <c r="D35" i="47"/>
  <c r="E35" i="47" s="1"/>
  <c r="D34" i="47"/>
  <c r="E34" i="47" s="1"/>
  <c r="D33" i="47"/>
  <c r="E33" i="47" s="1"/>
  <c r="D32" i="47"/>
  <c r="E32" i="47" s="1"/>
  <c r="D31" i="47"/>
  <c r="E31" i="47" s="1"/>
  <c r="D30" i="47"/>
  <c r="E30" i="47" s="1"/>
  <c r="D29" i="47"/>
  <c r="E29" i="47" s="1"/>
  <c r="D28" i="47"/>
  <c r="E28" i="47" s="1"/>
  <c r="D27" i="47"/>
  <c r="E27" i="47" s="1"/>
  <c r="D26" i="47"/>
  <c r="E26" i="47" s="1"/>
  <c r="D25" i="47"/>
  <c r="E25" i="47" s="1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E18" i="47" s="1"/>
  <c r="D17" i="47"/>
  <c r="E17" i="47" s="1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E7" i="47" s="1"/>
  <c r="D6" i="47"/>
  <c r="D5" i="47"/>
  <c r="E5" i="47" s="1"/>
  <c r="J4" i="47"/>
  <c r="C4" i="47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 s="1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C742" i="46"/>
  <c r="D741" i="46"/>
  <c r="E741" i="46" s="1"/>
  <c r="E740" i="46" s="1"/>
  <c r="C740" i="46"/>
  <c r="D739" i="46"/>
  <c r="E739" i="46" s="1"/>
  <c r="D738" i="46"/>
  <c r="E738" i="46" s="1"/>
  <c r="D737" i="46"/>
  <c r="E737" i="46" s="1"/>
  <c r="D736" i="46"/>
  <c r="E736" i="46" s="1"/>
  <c r="C735" i="46"/>
  <c r="C734" i="46" s="1"/>
  <c r="D733" i="46"/>
  <c r="C732" i="46"/>
  <c r="C731" i="46" s="1"/>
  <c r="D730" i="46"/>
  <c r="E730" i="46" s="1"/>
  <c r="D729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C718" i="46" s="1"/>
  <c r="C717" i="46" s="1"/>
  <c r="J718" i="46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D710" i="46"/>
  <c r="E710" i="46" s="1"/>
  <c r="D709" i="46"/>
  <c r="D708" i="46"/>
  <c r="E708" i="46" s="1"/>
  <c r="D707" i="46"/>
  <c r="E707" i="46" s="1"/>
  <c r="D706" i="46"/>
  <c r="E706" i="46" s="1"/>
  <c r="D705" i="46"/>
  <c r="E705" i="46" s="1"/>
  <c r="D704" i="46"/>
  <c r="E704" i="46" s="1"/>
  <c r="D703" i="46"/>
  <c r="E703" i="46" s="1"/>
  <c r="D702" i="46"/>
  <c r="E702" i="46" s="1"/>
  <c r="C701" i="46"/>
  <c r="D700" i="46"/>
  <c r="D699" i="46"/>
  <c r="E699" i="46" s="1"/>
  <c r="D698" i="46"/>
  <c r="E698" i="46" s="1"/>
  <c r="D697" i="46"/>
  <c r="E697" i="46" s="1"/>
  <c r="D696" i="46"/>
  <c r="E696" i="46" s="1"/>
  <c r="C695" i="46"/>
  <c r="D694" i="46"/>
  <c r="E694" i="46" s="1"/>
  <c r="D693" i="46"/>
  <c r="E693" i="46" s="1"/>
  <c r="D692" i="46"/>
  <c r="E692" i="46" s="1"/>
  <c r="D691" i="46"/>
  <c r="E691" i="46" s="1"/>
  <c r="D690" i="46"/>
  <c r="E690" i="46" s="1"/>
  <c r="D689" i="46"/>
  <c r="C688" i="46"/>
  <c r="D687" i="46"/>
  <c r="E687" i="46" s="1"/>
  <c r="D686" i="46"/>
  <c r="E686" i="46" s="1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D675" i="46"/>
  <c r="E675" i="46" s="1"/>
  <c r="D674" i="46"/>
  <c r="E674" i="46" s="1"/>
  <c r="D673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D655" i="46"/>
  <c r="E655" i="46" s="1"/>
  <c r="C654" i="46"/>
  <c r="D653" i="46"/>
  <c r="E653" i="46" s="1"/>
  <c r="D652" i="46"/>
  <c r="E652" i="46" s="1"/>
  <c r="D651" i="46"/>
  <c r="E651" i="46" s="1"/>
  <c r="D650" i="46"/>
  <c r="E650" i="46" s="1"/>
  <c r="D649" i="46"/>
  <c r="E649" i="46" s="1"/>
  <c r="D648" i="46"/>
  <c r="C647" i="46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D636" i="46"/>
  <c r="E636" i="46" s="1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E630" i="46" s="1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E613" i="46" s="1"/>
  <c r="D612" i="46"/>
  <c r="C611" i="46"/>
  <c r="D610" i="46"/>
  <c r="E610" i="46" s="1"/>
  <c r="D609" i="46"/>
  <c r="E609" i="46" s="1"/>
  <c r="D608" i="46"/>
  <c r="D607" i="46"/>
  <c r="E607" i="46" s="1"/>
  <c r="D606" i="46"/>
  <c r="E606" i="46" s="1"/>
  <c r="D605" i="46"/>
  <c r="E605" i="46" s="1"/>
  <c r="C604" i="46"/>
  <c r="D603" i="46"/>
  <c r="E603" i="46" s="1"/>
  <c r="D602" i="46"/>
  <c r="E602" i="46" s="1"/>
  <c r="D601" i="46"/>
  <c r="C600" i="46"/>
  <c r="D599" i="46"/>
  <c r="E599" i="46" s="1"/>
  <c r="D598" i="46"/>
  <c r="E598" i="46" s="1"/>
  <c r="D597" i="46"/>
  <c r="E597" i="46" s="1"/>
  <c r="C596" i="46"/>
  <c r="D595" i="46"/>
  <c r="D594" i="46"/>
  <c r="E594" i="46" s="1"/>
  <c r="C593" i="46"/>
  <c r="D592" i="46"/>
  <c r="D591" i="46"/>
  <c r="E591" i="46" s="1"/>
  <c r="D590" i="46"/>
  <c r="E590" i="46" s="1"/>
  <c r="D589" i="46"/>
  <c r="E589" i="46" s="1"/>
  <c r="C588" i="46"/>
  <c r="D587" i="46"/>
  <c r="E587" i="46" s="1"/>
  <c r="D586" i="46"/>
  <c r="E586" i="46" s="1"/>
  <c r="D585" i="46"/>
  <c r="E585" i="46" s="1"/>
  <c r="D584" i="46"/>
  <c r="E584" i="46" s="1"/>
  <c r="D583" i="46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D571" i="46"/>
  <c r="E571" i="46" s="1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J548" i="46"/>
  <c r="C548" i="46"/>
  <c r="D547" i="46"/>
  <c r="E547" i="46" s="1"/>
  <c r="D546" i="46"/>
  <c r="E546" i="46" s="1"/>
  <c r="C545" i="46"/>
  <c r="C539" i="46" s="1"/>
  <c r="D544" i="46"/>
  <c r="E544" i="46" s="1"/>
  <c r="D543" i="46"/>
  <c r="E543" i="46" s="1"/>
  <c r="D542" i="46"/>
  <c r="E542" i="46" s="1"/>
  <c r="D541" i="46"/>
  <c r="E541" i="46" s="1"/>
  <c r="D540" i="46"/>
  <c r="E540" i="46" s="1"/>
  <c r="D538" i="46"/>
  <c r="E538" i="46" s="1"/>
  <c r="D537" i="46"/>
  <c r="E537" i="46" s="1"/>
  <c r="D536" i="46"/>
  <c r="E536" i="46" s="1"/>
  <c r="D535" i="46"/>
  <c r="E535" i="46" s="1"/>
  <c r="D534" i="46"/>
  <c r="E534" i="46" s="1"/>
  <c r="D533" i="46"/>
  <c r="C532" i="46"/>
  <c r="D531" i="46"/>
  <c r="E531" i="46" s="1"/>
  <c r="E530" i="46" s="1"/>
  <c r="C530" i="46"/>
  <c r="D528" i="46"/>
  <c r="D527" i="46"/>
  <c r="E527" i="46" s="1"/>
  <c r="D526" i="46"/>
  <c r="E526" i="46" s="1"/>
  <c r="D525" i="46"/>
  <c r="E525" i="46" s="1"/>
  <c r="D524" i="46"/>
  <c r="E524" i="46" s="1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D515" i="46"/>
  <c r="C514" i="46"/>
  <c r="C510" i="46" s="1"/>
  <c r="D513" i="46"/>
  <c r="E513" i="46" s="1"/>
  <c r="D512" i="46"/>
  <c r="E512" i="46" s="1"/>
  <c r="D511" i="46"/>
  <c r="D509" i="46"/>
  <c r="E509" i="46" s="1"/>
  <c r="D508" i="46"/>
  <c r="E508" i="46" s="1"/>
  <c r="D507" i="46"/>
  <c r="E507" i="46" s="1"/>
  <c r="D506" i="46"/>
  <c r="E506" i="46" s="1"/>
  <c r="D505" i="46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C497" i="46"/>
  <c r="D496" i="46"/>
  <c r="E496" i="46" s="1"/>
  <c r="D495" i="46"/>
  <c r="E495" i="46" s="1"/>
  <c r="C494" i="46"/>
  <c r="D493" i="46"/>
  <c r="E493" i="46" s="1"/>
  <c r="D492" i="46"/>
  <c r="C491" i="46"/>
  <c r="D490" i="46"/>
  <c r="E490" i="46" s="1"/>
  <c r="D489" i="46"/>
  <c r="E489" i="46" s="1"/>
  <c r="D488" i="46"/>
  <c r="E488" i="46" s="1"/>
  <c r="D487" i="46"/>
  <c r="C486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D460" i="46"/>
  <c r="E460" i="46" s="1"/>
  <c r="C459" i="46"/>
  <c r="D458" i="46"/>
  <c r="E458" i="46" s="1"/>
  <c r="D457" i="46"/>
  <c r="E457" i="46" s="1"/>
  <c r="D456" i="46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E446" i="46" s="1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E431" i="46" s="1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C416" i="46"/>
  <c r="D415" i="46"/>
  <c r="E415" i="46" s="1"/>
  <c r="D414" i="46"/>
  <c r="E414" i="46" s="1"/>
  <c r="D413" i="46"/>
  <c r="C412" i="46"/>
  <c r="D411" i="46"/>
  <c r="E411" i="46" s="1"/>
  <c r="D410" i="46"/>
  <c r="E410" i="46" s="1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C395" i="46"/>
  <c r="D394" i="46"/>
  <c r="E394" i="46" s="1"/>
  <c r="D393" i="46"/>
  <c r="E393" i="46" s="1"/>
  <c r="C392" i="46"/>
  <c r="D391" i="46"/>
  <c r="E391" i="46" s="1"/>
  <c r="D390" i="46"/>
  <c r="E390" i="46" s="1"/>
  <c r="D389" i="46"/>
  <c r="E389" i="46" s="1"/>
  <c r="C388" i="46"/>
  <c r="D387" i="46"/>
  <c r="E387" i="46" s="1"/>
  <c r="D386" i="46"/>
  <c r="E386" i="46" s="1"/>
  <c r="D385" i="46"/>
  <c r="E385" i="46" s="1"/>
  <c r="D384" i="46"/>
  <c r="E384" i="46" s="1"/>
  <c r="D383" i="46"/>
  <c r="C382" i="46"/>
  <c r="D381" i="46"/>
  <c r="E381" i="46" s="1"/>
  <c r="D380" i="46"/>
  <c r="E380" i="46" s="1"/>
  <c r="D379" i="46"/>
  <c r="E379" i="46" s="1"/>
  <c r="C378" i="46"/>
  <c r="D377" i="46"/>
  <c r="E377" i="46" s="1"/>
  <c r="D376" i="46"/>
  <c r="E376" i="46" s="1"/>
  <c r="D375" i="46"/>
  <c r="D374" i="46"/>
  <c r="E374" i="46" s="1"/>
  <c r="C373" i="46"/>
  <c r="D372" i="46"/>
  <c r="E372" i="46" s="1"/>
  <c r="D371" i="46"/>
  <c r="E371" i="46" s="1"/>
  <c r="D370" i="46"/>
  <c r="E370" i="46" s="1"/>
  <c r="D369" i="46"/>
  <c r="C368" i="46"/>
  <c r="D367" i="46"/>
  <c r="E367" i="46" s="1"/>
  <c r="D366" i="46"/>
  <c r="E366" i="46" s="1"/>
  <c r="D365" i="46"/>
  <c r="E365" i="46" s="1"/>
  <c r="D364" i="46"/>
  <c r="E364" i="46" s="1"/>
  <c r="D363" i="46"/>
  <c r="E363" i="46" s="1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C353" i="46"/>
  <c r="D352" i="46"/>
  <c r="E352" i="46" s="1"/>
  <c r="D351" i="46"/>
  <c r="E351" i="46" s="1"/>
  <c r="D350" i="46"/>
  <c r="D349" i="46"/>
  <c r="E349" i="46" s="1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E332" i="46" s="1"/>
  <c r="C331" i="46"/>
  <c r="D330" i="46"/>
  <c r="E330" i="46" s="1"/>
  <c r="D329" i="46"/>
  <c r="E329" i="46" s="1"/>
  <c r="C328" i="46"/>
  <c r="D327" i="46"/>
  <c r="E327" i="46" s="1"/>
  <c r="D326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D316" i="46"/>
  <c r="E316" i="46" s="1"/>
  <c r="C315" i="46"/>
  <c r="D313" i="46"/>
  <c r="E313" i="46" s="1"/>
  <c r="D312" i="46"/>
  <c r="E312" i="46" s="1"/>
  <c r="D311" i="46"/>
  <c r="E311" i="46" s="1"/>
  <c r="D310" i="46"/>
  <c r="D309" i="46"/>
  <c r="E309" i="46" s="1"/>
  <c r="C308" i="46"/>
  <c r="D307" i="46"/>
  <c r="E307" i="46" s="1"/>
  <c r="D306" i="46"/>
  <c r="C305" i="46"/>
  <c r="D304" i="46"/>
  <c r="E304" i="46" s="1"/>
  <c r="D303" i="46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D292" i="46"/>
  <c r="E292" i="46" s="1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D231" i="46"/>
  <c r="E231" i="46" s="1"/>
  <c r="D230" i="46"/>
  <c r="E230" i="46" s="1"/>
  <c r="C229" i="46"/>
  <c r="C228" i="46" s="1"/>
  <c r="D227" i="46"/>
  <c r="E227" i="46" s="1"/>
  <c r="D226" i="46"/>
  <c r="E226" i="46" s="1"/>
  <c r="D225" i="46"/>
  <c r="D224" i="46"/>
  <c r="E224" i="46" s="1"/>
  <c r="C223" i="46"/>
  <c r="C222" i="46" s="1"/>
  <c r="D221" i="46"/>
  <c r="C220" i="46"/>
  <c r="D219" i="46"/>
  <c r="E219" i="46" s="1"/>
  <c r="D218" i="46"/>
  <c r="E218" i="46" s="1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E209" i="46" s="1"/>
  <c r="D208" i="46"/>
  <c r="E208" i="46" s="1"/>
  <c r="C207" i="46"/>
  <c r="D206" i="46"/>
  <c r="E206" i="46" s="1"/>
  <c r="D205" i="46"/>
  <c r="E205" i="46" s="1"/>
  <c r="C204" i="46"/>
  <c r="D202" i="46"/>
  <c r="C201" i="46"/>
  <c r="C200" i="46" s="1"/>
  <c r="D199" i="46"/>
  <c r="E199" i="46" s="1"/>
  <c r="E198" i="46" s="1"/>
  <c r="E197" i="46" s="1"/>
  <c r="C198" i="46"/>
  <c r="C197" i="46" s="1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E190" i="46" s="1"/>
  <c r="C189" i="46"/>
  <c r="D187" i="46"/>
  <c r="E187" i="46" s="1"/>
  <c r="D186" i="46"/>
  <c r="C185" i="46"/>
  <c r="C184" i="46" s="1"/>
  <c r="D183" i="46"/>
  <c r="E183" i="46" s="1"/>
  <c r="E182" i="46" s="1"/>
  <c r="D181" i="46"/>
  <c r="E181" i="46" s="1"/>
  <c r="E180" i="46" s="1"/>
  <c r="C179" i="46"/>
  <c r="J178" i="46"/>
  <c r="J177" i="46"/>
  <c r="D176" i="46"/>
  <c r="E176" i="46" s="1"/>
  <c r="D175" i="46"/>
  <c r="C174" i="46"/>
  <c r="D173" i="46"/>
  <c r="D172" i="46"/>
  <c r="E172" i="46" s="1"/>
  <c r="C171" i="46"/>
  <c r="J170" i="46"/>
  <c r="D169" i="46"/>
  <c r="E169" i="46" s="1"/>
  <c r="D168" i="46"/>
  <c r="E168" i="46" s="1"/>
  <c r="C167" i="46"/>
  <c r="D166" i="46"/>
  <c r="E166" i="46" s="1"/>
  <c r="D165" i="46"/>
  <c r="E165" i="46" s="1"/>
  <c r="C164" i="46"/>
  <c r="J163" i="46"/>
  <c r="D162" i="46"/>
  <c r="E162" i="46" s="1"/>
  <c r="D161" i="46"/>
  <c r="E161" i="46" s="1"/>
  <c r="C160" i="46"/>
  <c r="D159" i="46"/>
  <c r="E159" i="46" s="1"/>
  <c r="D158" i="46"/>
  <c r="E158" i="46" s="1"/>
  <c r="C157" i="46"/>
  <c r="D156" i="46"/>
  <c r="E156" i="46" s="1"/>
  <c r="D155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E147" i="46" s="1"/>
  <c r="C146" i="46"/>
  <c r="D145" i="46"/>
  <c r="E145" i="46" s="1"/>
  <c r="D144" i="46"/>
  <c r="E144" i="46" s="1"/>
  <c r="C143" i="46"/>
  <c r="D142" i="46"/>
  <c r="E142" i="46" s="1"/>
  <c r="D141" i="46"/>
  <c r="C140" i="46"/>
  <c r="D139" i="46"/>
  <c r="E139" i="46" s="1"/>
  <c r="D138" i="46"/>
  <c r="E138" i="46" s="1"/>
  <c r="D137" i="46"/>
  <c r="C136" i="46"/>
  <c r="J135" i="46"/>
  <c r="D134" i="46"/>
  <c r="E134" i="46" s="1"/>
  <c r="D133" i="46"/>
  <c r="E133" i="46" s="1"/>
  <c r="C132" i="46"/>
  <c r="D131" i="46"/>
  <c r="E131" i="46" s="1"/>
  <c r="D130" i="46"/>
  <c r="C129" i="46"/>
  <c r="D128" i="46"/>
  <c r="E128" i="46" s="1"/>
  <c r="D127" i="46"/>
  <c r="C126" i="46"/>
  <c r="D125" i="46"/>
  <c r="E125" i="46" s="1"/>
  <c r="D124" i="46"/>
  <c r="E124" i="46" s="1"/>
  <c r="C123" i="46"/>
  <c r="D122" i="46"/>
  <c r="E122" i="46" s="1"/>
  <c r="D121" i="46"/>
  <c r="E121" i="46" s="1"/>
  <c r="C120" i="46"/>
  <c r="D119" i="46"/>
  <c r="E119" i="46" s="1"/>
  <c r="D118" i="46"/>
  <c r="E118" i="46" s="1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D98" i="46"/>
  <c r="E98" i="46" s="1"/>
  <c r="J97" i="46"/>
  <c r="C97" i="46"/>
  <c r="D96" i="46"/>
  <c r="E96" i="46" s="1"/>
  <c r="D95" i="46"/>
  <c r="E95" i="46" s="1"/>
  <c r="D94" i="46"/>
  <c r="E94" i="46" s="1"/>
  <c r="D93" i="46"/>
  <c r="E93" i="46" s="1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E62" i="46" s="1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E39" i="46" s="1"/>
  <c r="J38" i="46"/>
  <c r="C38" i="46"/>
  <c r="D37" i="46"/>
  <c r="E37" i="46" s="1"/>
  <c r="D36" i="46"/>
  <c r="E36" i="46" s="1"/>
  <c r="D35" i="46"/>
  <c r="E35" i="46" s="1"/>
  <c r="D34" i="46"/>
  <c r="E34" i="46" s="1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E14" i="46" s="1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509" i="26"/>
  <c r="E509" i="26" s="1"/>
  <c r="D9" i="37"/>
  <c r="C9" i="37"/>
  <c r="B9" i="37"/>
  <c r="D5" i="37"/>
  <c r="D11" i="37" s="1"/>
  <c r="C5" i="37"/>
  <c r="C11" i="37" s="1"/>
  <c r="B5" i="37"/>
  <c r="B11" i="37" s="1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I64" i="35"/>
  <c r="H64" i="35"/>
  <c r="G64" i="35"/>
  <c r="F64" i="35"/>
  <c r="E64" i="35"/>
  <c r="D64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I29" i="35"/>
  <c r="H29" i="35"/>
  <c r="G29" i="35"/>
  <c r="F29" i="35"/>
  <c r="E29" i="35"/>
  <c r="D29" i="35"/>
  <c r="I26" i="35"/>
  <c r="H26" i="35"/>
  <c r="G26" i="35"/>
  <c r="F26" i="35"/>
  <c r="E26" i="35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G5" i="35" s="1"/>
  <c r="F10" i="35"/>
  <c r="I5" i="35"/>
  <c r="H5" i="35"/>
  <c r="F5" i="35"/>
  <c r="I70" i="34"/>
  <c r="H70" i="34"/>
  <c r="G70" i="34"/>
  <c r="F70" i="34"/>
  <c r="E70" i="34"/>
  <c r="D70" i="34"/>
  <c r="I67" i="34"/>
  <c r="H67" i="34"/>
  <c r="G67" i="34"/>
  <c r="G63" i="34" s="1"/>
  <c r="F67" i="34"/>
  <c r="E67" i="34"/>
  <c r="D67" i="34"/>
  <c r="I64" i="34"/>
  <c r="H64" i="34"/>
  <c r="G64" i="34"/>
  <c r="F64" i="34"/>
  <c r="E64" i="34"/>
  <c r="D64" i="34"/>
  <c r="H60" i="34"/>
  <c r="G60" i="34"/>
  <c r="F60" i="34"/>
  <c r="E60" i="34"/>
  <c r="D60" i="34"/>
  <c r="I57" i="34"/>
  <c r="H57" i="34"/>
  <c r="G57" i="34"/>
  <c r="F57" i="34"/>
  <c r="E57" i="34"/>
  <c r="D57" i="34"/>
  <c r="I54" i="34"/>
  <c r="H54" i="34"/>
  <c r="G54" i="34"/>
  <c r="F54" i="34"/>
  <c r="E54" i="34"/>
  <c r="D54" i="34"/>
  <c r="I51" i="34"/>
  <c r="H51" i="34"/>
  <c r="G51" i="34"/>
  <c r="F51" i="34"/>
  <c r="E51" i="34"/>
  <c r="D51" i="34"/>
  <c r="I48" i="34"/>
  <c r="H48" i="34"/>
  <c r="G48" i="34"/>
  <c r="F48" i="34"/>
  <c r="E48" i="34"/>
  <c r="D48" i="34"/>
  <c r="I33" i="34"/>
  <c r="H33" i="34"/>
  <c r="G33" i="34"/>
  <c r="F33" i="34"/>
  <c r="E33" i="34"/>
  <c r="D33" i="34"/>
  <c r="I29" i="34"/>
  <c r="H29" i="34"/>
  <c r="G29" i="34"/>
  <c r="G25" i="34" s="1"/>
  <c r="F29" i="34"/>
  <c r="E29" i="34"/>
  <c r="D29" i="34"/>
  <c r="I26" i="34"/>
  <c r="H26" i="34"/>
  <c r="G26" i="34"/>
  <c r="F26" i="34"/>
  <c r="E26" i="34"/>
  <c r="D26" i="34"/>
  <c r="D25" i="34" s="1"/>
  <c r="I22" i="34"/>
  <c r="H22" i="34"/>
  <c r="G22" i="34"/>
  <c r="F22" i="34"/>
  <c r="E22" i="34"/>
  <c r="D22" i="34"/>
  <c r="I19" i="34"/>
  <c r="H19" i="34"/>
  <c r="G19" i="34"/>
  <c r="F19" i="34"/>
  <c r="E19" i="34"/>
  <c r="D19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I5" i="34"/>
  <c r="H5" i="34"/>
  <c r="G5" i="34"/>
  <c r="F5" i="34"/>
  <c r="E5" i="34"/>
  <c r="D5" i="34"/>
  <c r="C5" i="34"/>
  <c r="G4" i="34" l="1"/>
  <c r="C444" i="47"/>
  <c r="D63" i="35"/>
  <c r="D32" i="35" s="1"/>
  <c r="F25" i="35"/>
  <c r="E63" i="35"/>
  <c r="E32" i="35" s="1"/>
  <c r="I63" i="35"/>
  <c r="I32" i="35" s="1"/>
  <c r="F63" i="35"/>
  <c r="C67" i="35"/>
  <c r="E25" i="35"/>
  <c r="E4" i="35" s="1"/>
  <c r="I25" i="35"/>
  <c r="C163" i="46"/>
  <c r="C153" i="46"/>
  <c r="C314" i="46"/>
  <c r="D174" i="46"/>
  <c r="C203" i="46"/>
  <c r="D353" i="46"/>
  <c r="E388" i="46"/>
  <c r="E392" i="46"/>
  <c r="E395" i="46"/>
  <c r="C484" i="46"/>
  <c r="D740" i="46"/>
  <c r="D182" i="46"/>
  <c r="C263" i="46"/>
  <c r="E409" i="46"/>
  <c r="C529" i="46"/>
  <c r="D180" i="46"/>
  <c r="C188" i="46"/>
  <c r="D491" i="46"/>
  <c r="D378" i="46"/>
  <c r="C170" i="46"/>
  <c r="D331" i="46"/>
  <c r="E250" i="46"/>
  <c r="D289" i="46"/>
  <c r="E132" i="46"/>
  <c r="D198" i="46"/>
  <c r="D197" i="46" s="1"/>
  <c r="E290" i="46"/>
  <c r="E289" i="46" s="1"/>
  <c r="D409" i="46"/>
  <c r="D429" i="46"/>
  <c r="C562" i="46"/>
  <c r="E123" i="46"/>
  <c r="D146" i="46"/>
  <c r="E149" i="46"/>
  <c r="D160" i="46"/>
  <c r="E260" i="46"/>
  <c r="D344" i="46"/>
  <c r="C444" i="46"/>
  <c r="E477" i="46"/>
  <c r="E548" i="46"/>
  <c r="C646" i="46"/>
  <c r="D735" i="46"/>
  <c r="D734" i="46" s="1"/>
  <c r="C67" i="46"/>
  <c r="C3" i="46"/>
  <c r="D11" i="46"/>
  <c r="C340" i="47"/>
  <c r="C339" i="47" s="1"/>
  <c r="C744" i="47"/>
  <c r="D211" i="47"/>
  <c r="D752" i="47"/>
  <c r="D751" i="47" s="1"/>
  <c r="E117" i="47"/>
  <c r="E373" i="47"/>
  <c r="E416" i="47"/>
  <c r="E723" i="47"/>
  <c r="C163" i="47"/>
  <c r="C116" i="47"/>
  <c r="D213" i="47"/>
  <c r="E328" i="47"/>
  <c r="D647" i="47"/>
  <c r="D654" i="47"/>
  <c r="D146" i="47"/>
  <c r="D395" i="47"/>
  <c r="D593" i="47"/>
  <c r="D596" i="47"/>
  <c r="D530" i="47"/>
  <c r="E582" i="47"/>
  <c r="E593" i="47"/>
  <c r="E392" i="47"/>
  <c r="D129" i="47"/>
  <c r="D160" i="47"/>
  <c r="D325" i="47"/>
  <c r="D582" i="47"/>
  <c r="D672" i="47"/>
  <c r="D732" i="47"/>
  <c r="D731" i="47" s="1"/>
  <c r="E142" i="47"/>
  <c r="E140" i="47" s="1"/>
  <c r="D140" i="47"/>
  <c r="C153" i="47"/>
  <c r="C135" i="47"/>
  <c r="D164" i="47"/>
  <c r="E167" i="47"/>
  <c r="E453" i="47"/>
  <c r="E450" i="47" s="1"/>
  <c r="D450" i="47"/>
  <c r="E495" i="47"/>
  <c r="E494" i="47" s="1"/>
  <c r="D494" i="47"/>
  <c r="E580" i="47"/>
  <c r="E578" i="47" s="1"/>
  <c r="D578" i="47"/>
  <c r="E348" i="47"/>
  <c r="D289" i="47"/>
  <c r="E385" i="47"/>
  <c r="E382" i="47" s="1"/>
  <c r="D382" i="47"/>
  <c r="C67" i="47"/>
  <c r="E149" i="47"/>
  <c r="D198" i="47"/>
  <c r="D197" i="47" s="1"/>
  <c r="C203" i="47"/>
  <c r="D207" i="47"/>
  <c r="E231" i="47"/>
  <c r="E229" i="47" s="1"/>
  <c r="E228" i="47" s="1"/>
  <c r="D229" i="47"/>
  <c r="D244" i="47"/>
  <c r="D243" i="47" s="1"/>
  <c r="E290" i="47"/>
  <c r="E289" i="47" s="1"/>
  <c r="E464" i="47"/>
  <c r="E463" i="47" s="1"/>
  <c r="D463" i="47"/>
  <c r="E498" i="47"/>
  <c r="E497" i="47" s="1"/>
  <c r="D497" i="47"/>
  <c r="D604" i="47"/>
  <c r="E606" i="47"/>
  <c r="E604" i="47" s="1"/>
  <c r="D639" i="47"/>
  <c r="C529" i="47"/>
  <c r="E545" i="47"/>
  <c r="E539" i="47" s="1"/>
  <c r="E596" i="47"/>
  <c r="C562" i="47"/>
  <c r="D617" i="47"/>
  <c r="E640" i="47"/>
  <c r="C646" i="47"/>
  <c r="E719" i="47"/>
  <c r="E718" i="47" s="1"/>
  <c r="E717" i="47" s="1"/>
  <c r="D723" i="47"/>
  <c r="E753" i="47"/>
  <c r="E752" i="47" s="1"/>
  <c r="E207" i="47"/>
  <c r="C228" i="47"/>
  <c r="D315" i="47"/>
  <c r="D373" i="47"/>
  <c r="D416" i="47"/>
  <c r="C484" i="47"/>
  <c r="C3" i="47"/>
  <c r="C2" i="47" s="1"/>
  <c r="E250" i="47"/>
  <c r="E316" i="47"/>
  <c r="E315" i="47" s="1"/>
  <c r="E600" i="47"/>
  <c r="E619" i="47"/>
  <c r="E617" i="47" s="1"/>
  <c r="E639" i="47"/>
  <c r="D688" i="47"/>
  <c r="E11" i="47"/>
  <c r="E310" i="46"/>
  <c r="E308" i="46" s="1"/>
  <c r="D308" i="46"/>
  <c r="D416" i="46"/>
  <c r="E417" i="46"/>
  <c r="E416" i="46" s="1"/>
  <c r="E748" i="46"/>
  <c r="E747" i="46" s="1"/>
  <c r="E744" i="46" s="1"/>
  <c r="D747" i="46"/>
  <c r="E227" i="47"/>
  <c r="E223" i="47" s="1"/>
  <c r="E222" i="47" s="1"/>
  <c r="D223" i="47"/>
  <c r="D222" i="47" s="1"/>
  <c r="E571" i="47"/>
  <c r="E570" i="47" s="1"/>
  <c r="D570" i="47"/>
  <c r="F32" i="34"/>
  <c r="C33" i="35"/>
  <c r="E5" i="46"/>
  <c r="E4" i="46" s="1"/>
  <c r="D4" i="46"/>
  <c r="C135" i="46"/>
  <c r="E303" i="46"/>
  <c r="E302" i="46" s="1"/>
  <c r="D302" i="46"/>
  <c r="E369" i="46"/>
  <c r="E368" i="46" s="1"/>
  <c r="D368" i="46"/>
  <c r="E595" i="46"/>
  <c r="E593" i="46" s="1"/>
  <c r="D593" i="46"/>
  <c r="E729" i="46"/>
  <c r="E728" i="46" s="1"/>
  <c r="D728" i="46"/>
  <c r="E733" i="46"/>
  <c r="E732" i="46" s="1"/>
  <c r="E731" i="46" s="1"/>
  <c r="D732" i="46"/>
  <c r="D731" i="46" s="1"/>
  <c r="E754" i="46"/>
  <c r="E752" i="46" s="1"/>
  <c r="E751" i="46" s="1"/>
  <c r="D752" i="46"/>
  <c r="D751" i="46" s="1"/>
  <c r="E767" i="46"/>
  <c r="E766" i="46" s="1"/>
  <c r="D766" i="46"/>
  <c r="E218" i="47"/>
  <c r="E216" i="47" s="1"/>
  <c r="E215" i="47" s="1"/>
  <c r="D216" i="47"/>
  <c r="E460" i="47"/>
  <c r="E459" i="47" s="1"/>
  <c r="D459" i="47"/>
  <c r="E682" i="47"/>
  <c r="E680" i="47" s="1"/>
  <c r="D680" i="47"/>
  <c r="E763" i="47"/>
  <c r="E762" i="47" s="1"/>
  <c r="E761" i="47" s="1"/>
  <c r="D762" i="47"/>
  <c r="D761" i="47" s="1"/>
  <c r="E225" i="46"/>
  <c r="E223" i="46" s="1"/>
  <c r="E222" i="46" s="1"/>
  <c r="D223" i="46"/>
  <c r="D222" i="46" s="1"/>
  <c r="E375" i="46"/>
  <c r="E373" i="46" s="1"/>
  <c r="D373" i="46"/>
  <c r="E743" i="46"/>
  <c r="E742" i="46" s="1"/>
  <c r="D742" i="46"/>
  <c r="E6" i="47"/>
  <c r="E4" i="47" s="1"/>
  <c r="D4" i="47"/>
  <c r="C57" i="35"/>
  <c r="I32" i="34"/>
  <c r="C13" i="35"/>
  <c r="C19" i="35"/>
  <c r="D25" i="35"/>
  <c r="C29" i="35"/>
  <c r="E202" i="46"/>
  <c r="E201" i="46" s="1"/>
  <c r="E200" i="46" s="1"/>
  <c r="D201" i="46"/>
  <c r="D200" i="46" s="1"/>
  <c r="E350" i="46"/>
  <c r="E348" i="46" s="1"/>
  <c r="D348" i="46"/>
  <c r="E592" i="46"/>
  <c r="E588" i="46" s="1"/>
  <c r="D588" i="46"/>
  <c r="E709" i="46"/>
  <c r="E701" i="46" s="1"/>
  <c r="D701" i="46"/>
  <c r="E241" i="47"/>
  <c r="E239" i="47" s="1"/>
  <c r="E238" i="47" s="1"/>
  <c r="D239" i="47"/>
  <c r="D238" i="47" s="1"/>
  <c r="E413" i="46"/>
  <c r="D412" i="46"/>
  <c r="E608" i="46"/>
  <c r="E604" i="46" s="1"/>
  <c r="D604" i="46"/>
  <c r="E656" i="46"/>
  <c r="E654" i="46" s="1"/>
  <c r="D654" i="46"/>
  <c r="E70" i="47"/>
  <c r="E68" i="47" s="1"/>
  <c r="D68" i="47"/>
  <c r="E262" i="47"/>
  <c r="E260" i="47" s="1"/>
  <c r="D260" i="47"/>
  <c r="D677" i="47"/>
  <c r="E678" i="47"/>
  <c r="E677" i="47" s="1"/>
  <c r="D4" i="34"/>
  <c r="C51" i="35"/>
  <c r="H25" i="34"/>
  <c r="F25" i="34"/>
  <c r="D63" i="34"/>
  <c r="D32" i="34" s="1"/>
  <c r="H63" i="34"/>
  <c r="H32" i="34" s="1"/>
  <c r="F63" i="34"/>
  <c r="G25" i="35"/>
  <c r="E173" i="46"/>
  <c r="E171" i="46" s="1"/>
  <c r="D171" i="46"/>
  <c r="D170" i="46" s="1"/>
  <c r="E317" i="46"/>
  <c r="E315" i="46" s="1"/>
  <c r="D315" i="46"/>
  <c r="E461" i="46"/>
  <c r="E459" i="46" s="1"/>
  <c r="D459" i="46"/>
  <c r="D468" i="46"/>
  <c r="E469" i="46"/>
  <c r="E468" i="46" s="1"/>
  <c r="E511" i="46"/>
  <c r="E678" i="46"/>
  <c r="E677" i="46" s="1"/>
  <c r="D677" i="46"/>
  <c r="E700" i="46"/>
  <c r="E695" i="46" s="1"/>
  <c r="D695" i="46"/>
  <c r="E98" i="47"/>
  <c r="E97" i="47" s="1"/>
  <c r="D97" i="47"/>
  <c r="E156" i="47"/>
  <c r="E154" i="47" s="1"/>
  <c r="D154" i="47"/>
  <c r="E137" i="46"/>
  <c r="E136" i="46" s="1"/>
  <c r="D136" i="46"/>
  <c r="E141" i="46"/>
  <c r="E140" i="46" s="1"/>
  <c r="D140" i="46"/>
  <c r="E232" i="46"/>
  <c r="E229" i="46" s="1"/>
  <c r="E228" i="46" s="1"/>
  <c r="D229" i="46"/>
  <c r="E456" i="46"/>
  <c r="E455" i="46" s="1"/>
  <c r="D455" i="46"/>
  <c r="E474" i="46"/>
  <c r="E528" i="46"/>
  <c r="E523" i="46" s="1"/>
  <c r="D523" i="46"/>
  <c r="E533" i="46"/>
  <c r="E532" i="46" s="1"/>
  <c r="E529" i="46" s="1"/>
  <c r="D532" i="46"/>
  <c r="E557" i="46"/>
  <c r="E583" i="46"/>
  <c r="E582" i="46" s="1"/>
  <c r="D582" i="46"/>
  <c r="E673" i="46"/>
  <c r="E672" i="46" s="1"/>
  <c r="D672" i="46"/>
  <c r="E40" i="47"/>
  <c r="E38" i="47" s="1"/>
  <c r="D38" i="47"/>
  <c r="E172" i="47"/>
  <c r="E171" i="47" s="1"/>
  <c r="D171" i="47"/>
  <c r="C263" i="47"/>
  <c r="E468" i="47"/>
  <c r="D491" i="47"/>
  <c r="E492" i="47"/>
  <c r="E491" i="47" s="1"/>
  <c r="E506" i="47"/>
  <c r="D504" i="47"/>
  <c r="E550" i="47"/>
  <c r="E548" i="47" s="1"/>
  <c r="D548" i="47"/>
  <c r="E613" i="47"/>
  <c r="E611" i="47" s="1"/>
  <c r="D611" i="47"/>
  <c r="G32" i="34"/>
  <c r="E63" i="34"/>
  <c r="E32" i="34" s="1"/>
  <c r="I63" i="34"/>
  <c r="F4" i="35"/>
  <c r="C16" i="35"/>
  <c r="C22" i="35"/>
  <c r="C26" i="35"/>
  <c r="B48" i="35"/>
  <c r="C54" i="35"/>
  <c r="C60" i="35"/>
  <c r="C64" i="35"/>
  <c r="H63" i="35"/>
  <c r="H32" i="35" s="1"/>
  <c r="C70" i="35"/>
  <c r="E11" i="46"/>
  <c r="E127" i="46"/>
  <c r="E126" i="46" s="1"/>
  <c r="D126" i="46"/>
  <c r="D185" i="46"/>
  <c r="D184" i="46" s="1"/>
  <c r="E186" i="46"/>
  <c r="E185" i="46" s="1"/>
  <c r="E184" i="46" s="1"/>
  <c r="E265" i="46"/>
  <c r="E648" i="46"/>
  <c r="E647" i="46" s="1"/>
  <c r="D647" i="46"/>
  <c r="D688" i="46"/>
  <c r="E689" i="46"/>
  <c r="E312" i="47"/>
  <c r="E308" i="47" s="1"/>
  <c r="D308" i="47"/>
  <c r="E363" i="47"/>
  <c r="D362" i="47"/>
  <c r="E410" i="47"/>
  <c r="E409" i="47" s="1"/>
  <c r="D409" i="47"/>
  <c r="E422" i="47"/>
  <c r="E687" i="47"/>
  <c r="E684" i="47" s="1"/>
  <c r="D684" i="47"/>
  <c r="E696" i="47"/>
  <c r="E695" i="47" s="1"/>
  <c r="D695" i="47"/>
  <c r="D735" i="47"/>
  <c r="D734" i="47" s="1"/>
  <c r="E736" i="47"/>
  <c r="E735" i="47" s="1"/>
  <c r="E734" i="47" s="1"/>
  <c r="E755" i="47"/>
  <c r="C116" i="46"/>
  <c r="E130" i="46"/>
  <c r="E129" i="46" s="1"/>
  <c r="D129" i="46"/>
  <c r="D216" i="46"/>
  <c r="E221" i="46"/>
  <c r="E220" i="46" s="1"/>
  <c r="D220" i="46"/>
  <c r="C340" i="46"/>
  <c r="E612" i="46"/>
  <c r="D611" i="46"/>
  <c r="D666" i="46"/>
  <c r="D684" i="46"/>
  <c r="C744" i="46"/>
  <c r="C727" i="46" s="1"/>
  <c r="C726" i="46" s="1"/>
  <c r="E762" i="46"/>
  <c r="E761" i="46" s="1"/>
  <c r="D11" i="47"/>
  <c r="D61" i="47"/>
  <c r="D123" i="47"/>
  <c r="D126" i="47"/>
  <c r="E160" i="47"/>
  <c r="C188" i="47"/>
  <c r="E299" i="47"/>
  <c r="E298" i="47" s="1"/>
  <c r="D298" i="47"/>
  <c r="D302" i="47"/>
  <c r="D305" i="47"/>
  <c r="C314" i="47"/>
  <c r="D331" i="47"/>
  <c r="E332" i="47"/>
  <c r="E331" i="47" s="1"/>
  <c r="D353" i="47"/>
  <c r="E354" i="47"/>
  <c r="E353" i="47" s="1"/>
  <c r="E357" i="47"/>
  <c r="E399" i="47"/>
  <c r="D404" i="47"/>
  <c r="E445" i="47"/>
  <c r="D455" i="47"/>
  <c r="E533" i="47"/>
  <c r="E532" i="47" s="1"/>
  <c r="E529" i="47" s="1"/>
  <c r="D532" i="47"/>
  <c r="E746" i="47"/>
  <c r="E745" i="47" s="1"/>
  <c r="D745" i="47"/>
  <c r="D744" i="47" s="1"/>
  <c r="D38" i="46"/>
  <c r="E99" i="46"/>
  <c r="E97" i="46" s="1"/>
  <c r="D97" i="46"/>
  <c r="D117" i="46"/>
  <c r="D120" i="46"/>
  <c r="E155" i="46"/>
  <c r="E154" i="46" s="1"/>
  <c r="D154" i="46"/>
  <c r="D164" i="46"/>
  <c r="E167" i="46"/>
  <c r="E179" i="46"/>
  <c r="D207" i="46"/>
  <c r="C215" i="46"/>
  <c r="D239" i="46"/>
  <c r="D238" i="46" s="1"/>
  <c r="E326" i="46"/>
  <c r="E325" i="46" s="1"/>
  <c r="D325" i="46"/>
  <c r="E331" i="46"/>
  <c r="D362" i="46"/>
  <c r="E383" i="46"/>
  <c r="E382" i="46" s="1"/>
  <c r="D382" i="46"/>
  <c r="E412" i="46"/>
  <c r="D445" i="46"/>
  <c r="E487" i="46"/>
  <c r="E486" i="46" s="1"/>
  <c r="D486" i="46"/>
  <c r="D497" i="46"/>
  <c r="E498" i="46"/>
  <c r="E497" i="46" s="1"/>
  <c r="E505" i="46"/>
  <c r="E504" i="46" s="1"/>
  <c r="D504" i="46"/>
  <c r="D514" i="46"/>
  <c r="D510" i="46" s="1"/>
  <c r="E515" i="46"/>
  <c r="E514" i="46" s="1"/>
  <c r="D553" i="46"/>
  <c r="E554" i="46"/>
  <c r="E553" i="46" s="1"/>
  <c r="E578" i="46"/>
  <c r="E601" i="46"/>
  <c r="E600" i="46" s="1"/>
  <c r="D600" i="46"/>
  <c r="D617" i="46"/>
  <c r="E618" i="46"/>
  <c r="E617" i="46" s="1"/>
  <c r="E774" i="46"/>
  <c r="E773" i="46" s="1"/>
  <c r="E772" i="46" s="1"/>
  <c r="D773" i="46"/>
  <c r="D772" i="46" s="1"/>
  <c r="E61" i="47"/>
  <c r="D143" i="47"/>
  <c r="E144" i="47"/>
  <c r="E143" i="47" s="1"/>
  <c r="C170" i="47"/>
  <c r="E175" i="47"/>
  <c r="E174" i="47" s="1"/>
  <c r="D174" i="47"/>
  <c r="E186" i="47"/>
  <c r="E185" i="47" s="1"/>
  <c r="E184" i="47" s="1"/>
  <c r="D185" i="47"/>
  <c r="D184" i="47" s="1"/>
  <c r="E202" i="47"/>
  <c r="E201" i="47" s="1"/>
  <c r="E200" i="47" s="1"/>
  <c r="D201" i="47"/>
  <c r="D200" i="47" s="1"/>
  <c r="D236" i="47"/>
  <c r="D235" i="47" s="1"/>
  <c r="E237" i="47"/>
  <c r="E236" i="47" s="1"/>
  <c r="E235" i="47" s="1"/>
  <c r="E244" i="47"/>
  <c r="E243" i="47" s="1"/>
  <c r="D265" i="47"/>
  <c r="E266" i="47"/>
  <c r="E265" i="47" s="1"/>
  <c r="E345" i="47"/>
  <c r="E344" i="47" s="1"/>
  <c r="D344" i="47"/>
  <c r="E389" i="47"/>
  <c r="E388" i="47" s="1"/>
  <c r="D388" i="47"/>
  <c r="D61" i="46"/>
  <c r="D244" i="46"/>
  <c r="D243" i="46" s="1"/>
  <c r="D662" i="46"/>
  <c r="D680" i="46"/>
  <c r="E129" i="47"/>
  <c r="C215" i="47"/>
  <c r="D429" i="47"/>
  <c r="E487" i="47"/>
  <c r="E486" i="47" s="1"/>
  <c r="D486" i="47"/>
  <c r="D523" i="47"/>
  <c r="D588" i="47"/>
  <c r="D629" i="47"/>
  <c r="E630" i="47"/>
  <c r="E647" i="47"/>
  <c r="E654" i="47"/>
  <c r="E775" i="47"/>
  <c r="E773" i="47" s="1"/>
  <c r="E772" i="47" s="1"/>
  <c r="D773" i="47"/>
  <c r="D772" i="47" s="1"/>
  <c r="E61" i="46"/>
  <c r="E143" i="46"/>
  <c r="E146" i="46"/>
  <c r="E164" i="46"/>
  <c r="D189" i="46"/>
  <c r="E204" i="46"/>
  <c r="E207" i="46"/>
  <c r="E244" i="46"/>
  <c r="E243" i="46" s="1"/>
  <c r="D298" i="46"/>
  <c r="D305" i="46"/>
  <c r="E362" i="46"/>
  <c r="E378" i="46"/>
  <c r="E404" i="46"/>
  <c r="E445" i="46"/>
  <c r="E463" i="46"/>
  <c r="E545" i="46"/>
  <c r="E539" i="46" s="1"/>
  <c r="E563" i="46"/>
  <c r="D570" i="46"/>
  <c r="D629" i="46"/>
  <c r="E643" i="46"/>
  <c r="E666" i="46"/>
  <c r="E684" i="46"/>
  <c r="E719" i="46"/>
  <c r="D723" i="46"/>
  <c r="E769" i="46"/>
  <c r="E768" i="46" s="1"/>
  <c r="D117" i="47"/>
  <c r="D328" i="47"/>
  <c r="D399" i="47"/>
  <c r="D445" i="47"/>
  <c r="E474" i="47"/>
  <c r="E477" i="47"/>
  <c r="E553" i="47"/>
  <c r="E743" i="47"/>
  <c r="E742" i="47" s="1"/>
  <c r="D742" i="47"/>
  <c r="E557" i="47"/>
  <c r="E588" i="47"/>
  <c r="E643" i="47"/>
  <c r="D662" i="47"/>
  <c r="D701" i="47"/>
  <c r="D728" i="47"/>
  <c r="D766" i="47"/>
  <c r="E504" i="47"/>
  <c r="D553" i="47"/>
  <c r="E563" i="47"/>
  <c r="E662" i="47"/>
  <c r="E666" i="47"/>
  <c r="E701" i="47"/>
  <c r="E728" i="47"/>
  <c r="E748" i="47"/>
  <c r="E747" i="47" s="1"/>
  <c r="E744" i="47" s="1"/>
  <c r="E757" i="47"/>
  <c r="E756" i="47" s="1"/>
  <c r="C4" i="34"/>
  <c r="E120" i="47"/>
  <c r="E123" i="47"/>
  <c r="E126" i="47"/>
  <c r="E132" i="47"/>
  <c r="E157" i="47"/>
  <c r="E164" i="47"/>
  <c r="E179" i="47"/>
  <c r="E189" i="47"/>
  <c r="E362" i="47"/>
  <c r="E395" i="47"/>
  <c r="E688" i="47"/>
  <c r="E429" i="47"/>
  <c r="C727" i="47"/>
  <c r="C726" i="47" s="1"/>
  <c r="E146" i="47"/>
  <c r="E204" i="47"/>
  <c r="E302" i="47"/>
  <c r="E305" i="47"/>
  <c r="E368" i="47"/>
  <c r="E378" i="47"/>
  <c r="E404" i="47"/>
  <c r="E412" i="47"/>
  <c r="E455" i="47"/>
  <c r="E514" i="47"/>
  <c r="E510" i="47" s="1"/>
  <c r="E523" i="47"/>
  <c r="E629" i="47"/>
  <c r="E672" i="47"/>
  <c r="E769" i="47"/>
  <c r="E768" i="47" s="1"/>
  <c r="E136" i="47"/>
  <c r="D149" i="47"/>
  <c r="D189" i="47"/>
  <c r="E194" i="47"/>
  <c r="E193" i="47" s="1"/>
  <c r="D220" i="47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E741" i="47"/>
  <c r="E740" i="47" s="1"/>
  <c r="D769" i="47"/>
  <c r="D768" i="47" s="1"/>
  <c r="E779" i="47"/>
  <c r="E778" i="47" s="1"/>
  <c r="D120" i="47"/>
  <c r="D132" i="47"/>
  <c r="D167" i="47"/>
  <c r="D163" i="47" s="1"/>
  <c r="D233" i="47"/>
  <c r="D392" i="47"/>
  <c r="D474" i="47"/>
  <c r="D563" i="47"/>
  <c r="D757" i="47"/>
  <c r="D756" i="47" s="1"/>
  <c r="D136" i="47"/>
  <c r="D157" i="47"/>
  <c r="D180" i="47"/>
  <c r="D182" i="47"/>
  <c r="D195" i="47"/>
  <c r="D204" i="47"/>
  <c r="D348" i="47"/>
  <c r="D357" i="47"/>
  <c r="D368" i="47"/>
  <c r="D422" i="47"/>
  <c r="D468" i="47"/>
  <c r="D477" i="47"/>
  <c r="D666" i="47"/>
  <c r="D643" i="47"/>
  <c r="E117" i="46"/>
  <c r="E120" i="46"/>
  <c r="E157" i="46"/>
  <c r="E160" i="46"/>
  <c r="E216" i="46"/>
  <c r="E328" i="46"/>
  <c r="E357" i="46"/>
  <c r="E639" i="46"/>
  <c r="E688" i="46"/>
  <c r="E735" i="46"/>
  <c r="E734" i="46" s="1"/>
  <c r="E757" i="46"/>
  <c r="E756" i="46" s="1"/>
  <c r="E38" i="46"/>
  <c r="E189" i="46"/>
  <c r="E239" i="46"/>
  <c r="E238" i="46" s="1"/>
  <c r="E399" i="46"/>
  <c r="E422" i="46"/>
  <c r="E450" i="46"/>
  <c r="E494" i="46"/>
  <c r="E570" i="46"/>
  <c r="E596" i="46"/>
  <c r="E629" i="46"/>
  <c r="E68" i="46"/>
  <c r="E429" i="46"/>
  <c r="E611" i="46"/>
  <c r="D68" i="46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E345" i="46"/>
  <c r="E344" i="46" s="1"/>
  <c r="E354" i="46"/>
  <c r="E353" i="46" s="1"/>
  <c r="E492" i="46"/>
  <c r="E491" i="46" s="1"/>
  <c r="D494" i="46"/>
  <c r="D545" i="46"/>
  <c r="D539" i="46" s="1"/>
  <c r="D557" i="46"/>
  <c r="D552" i="46" s="1"/>
  <c r="D551" i="46" s="1"/>
  <c r="E663" i="46"/>
  <c r="E662" i="46" s="1"/>
  <c r="E681" i="46"/>
  <c r="E680" i="46" s="1"/>
  <c r="D719" i="46"/>
  <c r="E724" i="46"/>
  <c r="E723" i="46" s="1"/>
  <c r="D769" i="46"/>
  <c r="D768" i="46" s="1"/>
  <c r="E779" i="46"/>
  <c r="E778" i="46" s="1"/>
  <c r="D132" i="46"/>
  <c r="D167" i="46"/>
  <c r="D213" i="46"/>
  <c r="D233" i="46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57" i="46"/>
  <c r="D195" i="46"/>
  <c r="D204" i="46"/>
  <c r="D211" i="46"/>
  <c r="D357" i="46"/>
  <c r="D388" i="46"/>
  <c r="D395" i="46"/>
  <c r="D404" i="46"/>
  <c r="D422" i="46"/>
  <c r="D450" i="46"/>
  <c r="D477" i="46"/>
  <c r="D745" i="46"/>
  <c r="D643" i="46"/>
  <c r="G4" i="35"/>
  <c r="H25" i="35"/>
  <c r="H4" i="35" s="1"/>
  <c r="G63" i="35"/>
  <c r="G32" i="35" s="1"/>
  <c r="E25" i="34"/>
  <c r="E4" i="34" s="1"/>
  <c r="I25" i="34"/>
  <c r="I4" i="34" s="1"/>
  <c r="G74" i="34"/>
  <c r="E74" i="34"/>
  <c r="F4" i="34"/>
  <c r="F74" i="34"/>
  <c r="I74" i="34" l="1"/>
  <c r="H74" i="34"/>
  <c r="F74" i="35"/>
  <c r="I74" i="35"/>
  <c r="E74" i="35"/>
  <c r="I4" i="35"/>
  <c r="C63" i="35"/>
  <c r="F32" i="35"/>
  <c r="C32" i="35" s="1"/>
  <c r="G74" i="35"/>
  <c r="C25" i="35"/>
  <c r="C4" i="35" s="1"/>
  <c r="C259" i="46"/>
  <c r="C178" i="46"/>
  <c r="C177" i="46" s="1"/>
  <c r="C152" i="46"/>
  <c r="E552" i="46"/>
  <c r="E551" i="46" s="1"/>
  <c r="C115" i="46"/>
  <c r="C483" i="46"/>
  <c r="D179" i="46"/>
  <c r="E215" i="46"/>
  <c r="D228" i="46"/>
  <c r="D67" i="46"/>
  <c r="C339" i="46"/>
  <c r="D718" i="46"/>
  <c r="D717" i="46" s="1"/>
  <c r="E163" i="46"/>
  <c r="D153" i="46"/>
  <c r="D314" i="46"/>
  <c r="E67" i="46"/>
  <c r="D188" i="46"/>
  <c r="E340" i="46"/>
  <c r="D744" i="46"/>
  <c r="D727" i="46" s="1"/>
  <c r="D726" i="46" s="1"/>
  <c r="E263" i="46"/>
  <c r="C561" i="46"/>
  <c r="C560" i="46" s="1"/>
  <c r="E718" i="46"/>
  <c r="E717" i="46" s="1"/>
  <c r="E484" i="46"/>
  <c r="D135" i="46"/>
  <c r="C2" i="46"/>
  <c r="E3" i="46"/>
  <c r="C115" i="47"/>
  <c r="D529" i="47"/>
  <c r="D215" i="47"/>
  <c r="E203" i="47"/>
  <c r="D203" i="47"/>
  <c r="D228" i="47"/>
  <c r="C152" i="47"/>
  <c r="D153" i="47"/>
  <c r="D152" i="47" s="1"/>
  <c r="D552" i="47"/>
  <c r="D551" i="47" s="1"/>
  <c r="D718" i="47"/>
  <c r="D717" i="47" s="1"/>
  <c r="E163" i="47"/>
  <c r="C483" i="47"/>
  <c r="D314" i="47"/>
  <c r="E444" i="47"/>
  <c r="C561" i="47"/>
  <c r="C560" i="47" s="1"/>
  <c r="C178" i="47"/>
  <c r="C177" i="47" s="1"/>
  <c r="E67" i="47"/>
  <c r="D67" i="47"/>
  <c r="E3" i="47"/>
  <c r="E484" i="47"/>
  <c r="E483" i="47" s="1"/>
  <c r="D529" i="46"/>
  <c r="D163" i="46"/>
  <c r="E444" i="46"/>
  <c r="E510" i="46"/>
  <c r="E153" i="46"/>
  <c r="D646" i="47"/>
  <c r="D116" i="47"/>
  <c r="D263" i="47"/>
  <c r="E562" i="47"/>
  <c r="E340" i="47"/>
  <c r="D484" i="47"/>
  <c r="D483" i="47" s="1"/>
  <c r="E170" i="47"/>
  <c r="D4" i="35"/>
  <c r="D3" i="46"/>
  <c r="E646" i="47"/>
  <c r="E135" i="46"/>
  <c r="H4" i="34"/>
  <c r="D340" i="46"/>
  <c r="D562" i="46"/>
  <c r="D444" i="46"/>
  <c r="E727" i="46"/>
  <c r="E726" i="46" s="1"/>
  <c r="D484" i="46"/>
  <c r="D263" i="46"/>
  <c r="E314" i="46"/>
  <c r="E562" i="46"/>
  <c r="E116" i="46"/>
  <c r="D444" i="47"/>
  <c r="D340" i="47"/>
  <c r="D179" i="47"/>
  <c r="D562" i="47"/>
  <c r="D727" i="47"/>
  <c r="D726" i="47" s="1"/>
  <c r="E116" i="47"/>
  <c r="E552" i="47"/>
  <c r="E551" i="47" s="1"/>
  <c r="E203" i="46"/>
  <c r="D646" i="46"/>
  <c r="C259" i="47"/>
  <c r="D3" i="47"/>
  <c r="D74" i="35"/>
  <c r="D74" i="34"/>
  <c r="E646" i="46"/>
  <c r="E314" i="47"/>
  <c r="E153" i="47"/>
  <c r="D215" i="46"/>
  <c r="E751" i="47"/>
  <c r="E727" i="47" s="1"/>
  <c r="E726" i="47" s="1"/>
  <c r="D170" i="47"/>
  <c r="E263" i="47"/>
  <c r="D135" i="47"/>
  <c r="D188" i="47"/>
  <c r="E135" i="47"/>
  <c r="E188" i="47"/>
  <c r="E188" i="46"/>
  <c r="E170" i="46"/>
  <c r="D203" i="46"/>
  <c r="D116" i="46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BA29" i="12"/>
  <c r="S29" i="12"/>
  <c r="BA28" i="12"/>
  <c r="S28" i="12"/>
  <c r="BA27" i="12"/>
  <c r="S27" i="12"/>
  <c r="BA26" i="12"/>
  <c r="S26" i="12"/>
  <c r="BA25" i="12"/>
  <c r="S25" i="12"/>
  <c r="BA24" i="12"/>
  <c r="S24" i="12"/>
  <c r="BA23" i="12"/>
  <c r="S23" i="12"/>
  <c r="BA22" i="12"/>
  <c r="S22" i="12"/>
  <c r="BA21" i="12"/>
  <c r="S21" i="12"/>
  <c r="BA20" i="12"/>
  <c r="M20" i="12"/>
  <c r="BA19" i="12"/>
  <c r="M19" i="12"/>
  <c r="BA18" i="12"/>
  <c r="M18" i="12"/>
  <c r="BA17" i="12"/>
  <c r="M17" i="12"/>
  <c r="BA16" i="12"/>
  <c r="M16" i="12"/>
  <c r="BA15" i="12"/>
  <c r="M15" i="12"/>
  <c r="BA14" i="12"/>
  <c r="M14" i="12"/>
  <c r="BA13" i="12"/>
  <c r="M13" i="12"/>
  <c r="BA12" i="12"/>
  <c r="M12" i="12"/>
  <c r="BA11" i="12"/>
  <c r="M11" i="12"/>
  <c r="BA10" i="12"/>
  <c r="M10" i="12"/>
  <c r="BA9" i="12"/>
  <c r="M9" i="12"/>
  <c r="BA8" i="12"/>
  <c r="M8" i="12"/>
  <c r="BA7" i="12"/>
  <c r="M7" i="12"/>
  <c r="BA6" i="12"/>
  <c r="M6" i="12"/>
  <c r="BA5" i="12"/>
  <c r="M5" i="12"/>
  <c r="BA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E419" i="26"/>
  <c r="D419" i="26"/>
  <c r="D418" i="26"/>
  <c r="E418" i="26" s="1"/>
  <c r="D417" i="26"/>
  <c r="E417" i="26" s="1"/>
  <c r="E415" i="26"/>
  <c r="D415" i="26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E313" i="26"/>
  <c r="D313" i="26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E192" i="26"/>
  <c r="D192" i="26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C74" i="35" l="1"/>
  <c r="D152" i="46"/>
  <c r="C114" i="46"/>
  <c r="E2" i="46"/>
  <c r="C258" i="46"/>
  <c r="C257" i="46" s="1"/>
  <c r="D483" i="46"/>
  <c r="D2" i="46"/>
  <c r="E339" i="46"/>
  <c r="E483" i="46"/>
  <c r="E561" i="46"/>
  <c r="E560" i="46" s="1"/>
  <c r="D115" i="46"/>
  <c r="E259" i="46"/>
  <c r="D259" i="46"/>
  <c r="D561" i="46"/>
  <c r="D560" i="46" s="1"/>
  <c r="D178" i="46"/>
  <c r="D177" i="46" s="1"/>
  <c r="E115" i="46"/>
  <c r="E178" i="47"/>
  <c r="E177" i="47" s="1"/>
  <c r="C258" i="47"/>
  <c r="C257" i="47" s="1"/>
  <c r="E339" i="47"/>
  <c r="D115" i="47"/>
  <c r="D114" i="47" s="1"/>
  <c r="C114" i="47"/>
  <c r="D2" i="47"/>
  <c r="D339" i="47"/>
  <c r="E561" i="47"/>
  <c r="E560" i="47" s="1"/>
  <c r="D259" i="47"/>
  <c r="E259" i="47"/>
  <c r="D561" i="47"/>
  <c r="D560" i="47" s="1"/>
  <c r="D178" i="47"/>
  <c r="D177" i="47" s="1"/>
  <c r="E152" i="47"/>
  <c r="E115" i="47"/>
  <c r="E2" i="47"/>
  <c r="D353" i="26"/>
  <c r="E178" i="46"/>
  <c r="E177" i="46" s="1"/>
  <c r="E183" i="26"/>
  <c r="E182" i="26" s="1"/>
  <c r="D339" i="46"/>
  <c r="E152" i="46"/>
  <c r="D588" i="26"/>
  <c r="D171" i="26"/>
  <c r="D404" i="26"/>
  <c r="E140" i="26"/>
  <c r="D179" i="26"/>
  <c r="D296" i="26"/>
  <c r="E378" i="26"/>
  <c r="D494" i="26"/>
  <c r="D315" i="26"/>
  <c r="E382" i="26"/>
  <c r="E405" i="26"/>
  <c r="E404" i="26" s="1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E315" i="26" s="1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D160" i="26"/>
  <c r="E168" i="26"/>
  <c r="D348" i="26"/>
  <c r="D474" i="26"/>
  <c r="E498" i="26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497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E11" i="26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D552" i="26" s="1"/>
  <c r="D551" i="26" s="1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D484" i="26" s="1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67" i="26" l="1"/>
  <c r="D258" i="46"/>
  <c r="D257" i="46" s="1"/>
  <c r="E258" i="46"/>
  <c r="E257" i="46" s="1"/>
  <c r="D114" i="46"/>
  <c r="E114" i="46"/>
  <c r="E258" i="47"/>
  <c r="E257" i="47" s="1"/>
  <c r="D258" i="47"/>
  <c r="D257" i="47" s="1"/>
  <c r="E114" i="47"/>
  <c r="D170" i="26"/>
  <c r="E203" i="26"/>
  <c r="E744" i="26"/>
  <c r="D529" i="26"/>
  <c r="D483" i="26" s="1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E152" i="26" s="1"/>
  <c r="D135" i="26"/>
  <c r="D562" i="26"/>
  <c r="D152" i="26"/>
  <c r="E340" i="26"/>
  <c r="D116" i="26"/>
  <c r="D115" i="26" s="1"/>
  <c r="D3" i="26"/>
  <c r="D2" i="26" s="1"/>
  <c r="E3" i="26"/>
  <c r="E67" i="26"/>
  <c r="E552" i="26"/>
  <c r="E551" i="26" s="1"/>
  <c r="D178" i="26"/>
  <c r="D177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339" i="26" s="1"/>
  <c r="E562" i="26"/>
  <c r="D646" i="26"/>
  <c r="D561" i="26" s="1"/>
  <c r="D259" i="26" l="1"/>
  <c r="D258" i="26" s="1"/>
  <c r="D257" i="26" s="1"/>
  <c r="D560" i="26"/>
  <c r="E114" i="26"/>
  <c r="D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 s="1"/>
  <c r="J67" i="26"/>
  <c r="J61" i="26"/>
  <c r="C61" i="26"/>
  <c r="J38" i="26"/>
  <c r="C38" i="26"/>
  <c r="J11" i="26"/>
  <c r="C11" i="26"/>
  <c r="J4" i="26"/>
  <c r="C4" i="26"/>
  <c r="J3" i="26"/>
  <c r="J2" i="26"/>
  <c r="J1" i="26"/>
  <c r="C744" i="26" l="1"/>
  <c r="C170" i="26"/>
  <c r="C228" i="26"/>
  <c r="C135" i="26"/>
  <c r="C163" i="26"/>
  <c r="C552" i="26"/>
  <c r="C551" i="26" s="1"/>
  <c r="C3" i="26"/>
  <c r="C2" i="26" s="1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727" i="26"/>
  <c r="C726" i="26" s="1"/>
  <c r="C9" i="4"/>
  <c r="C12" i="4"/>
  <c r="C19" i="4"/>
  <c r="C17" i="4"/>
  <c r="C15" i="4"/>
  <c r="C561" i="26" l="1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S360" i="12" l="1"/>
  <c r="S359" i="12"/>
  <c r="H63" i="16" l="1"/>
  <c r="I63" i="16" l="1"/>
  <c r="H38" i="16"/>
  <c r="G38" i="16"/>
  <c r="H35" i="16"/>
  <c r="G35" i="16"/>
  <c r="H2" i="16"/>
  <c r="G2" i="16"/>
  <c r="I35" i="16" l="1"/>
  <c r="I2" i="16"/>
  <c r="I38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<sst xmlns="http://schemas.openxmlformats.org/spreadsheetml/2006/main" count="6492" uniqueCount="1093">
  <si>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</si>
  <si>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</si>
  <si>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</si>
  <si>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</si>
  <si>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</si>
  <si>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</si>
  <si>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</si>
  <si>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</si>
  <si>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</si>
  <si>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</si>
  <si>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</si>
  <si>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</si>
  <si>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</si>
  <si>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</si>
  <si>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</si>
  <si>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</si>
  <si>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</si>
  <si>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</si>
  <si>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</si>
  <si>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</si>
  <si>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</si>
  <si>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</si>
  <si>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</si>
  <si>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</si>
  <si>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</si>
  <si>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</si>
  <si>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</si>
  <si>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</si>
  <si>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</si>
  <si>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</si>
  <si>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</si>
  <si>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</si>
  <si>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</si>
  <si>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</si>
  <si>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</si>
  <si>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</si>
  <si>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</si>
  <si>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</si>
  <si>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</si>
  <si>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</si>
  <si>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</si>
  <si>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</si>
  <si>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</si>
  <si>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</si>
  <si>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</si>
  <si>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</si>
  <si>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</si>
  <si>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</si>
  <si>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</si>
  <si>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</si>
  <si>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</si>
  <si>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</si>
  <si>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</si>
  <si>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</si>
  <si>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</si>
  <si>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</si>
  <si>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</si>
  <si>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</si>
  <si>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</si>
  <si>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</si>
  <si>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</si>
  <si>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</si>
  <si>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</si>
  <si>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</si>
  <si>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</si>
  <si>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</si>
  <si>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</si>
  <si>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</si>
  <si>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</si>
  <si>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</si>
  <si>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</si>
  <si>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</si>
  <si>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</si>
  <si>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</si>
  <si>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</si>
  <si>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</si>
  <si>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</si>
  <si>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</si>
  <si>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</si>
  <si>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</si>
  <si>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</si>
  <si>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</si>
  <si>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</si>
  <si>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</si>
  <si>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</si>
  <si>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</si>
  <si>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</si>
  <si>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</si>
  <si>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</si>
  <si>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</si>
  <si>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</si>
  <si>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</si>
  <si>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</si>
  <si>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</si>
  <si>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</si>
  <si>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</si>
  <si>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</si>
  <si>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</si>
  <si>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</si>
  <si>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</si>
  <si>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</si>
  <si>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</si>
  <si>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</si>
  <si>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</si>
  <si>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</si>
  <si>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</si>
  <si>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</si>
  <si>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</si>
  <si>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</si>
  <si>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</si>
  <si>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</si>
  <si>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</si>
  <si>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</si>
  <si>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</si>
  <si>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</si>
  <si>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</si>
  <si>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</si>
  <si>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</si>
  <si>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</si>
  <si>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</si>
  <si>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</si>
  <si>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</si>
  <si>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</si>
  <si>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</si>
  <si>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</si>
  <si>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</si>
  <si>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</si>
  <si>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</si>
  <si>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</si>
  <si>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</si>
  <si>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</si>
  <si>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</si>
  <si>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</si>
  <si>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</si>
  <si>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</si>
  <si>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</si>
  <si>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</si>
  <si>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</si>
  <si>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</si>
  <si>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</si>
  <si>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</si>
  <si>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</si>
  <si>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</si>
  <si>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</si>
  <si>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</si>
  <si>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</si>
  <si>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</si>
  <si>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</si>
  <si>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</si>
  <si>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</si>
  <si>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</si>
  <si>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</si>
  <si>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</si>
  <si>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</si>
  <si>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</si>
  <si>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</si>
  <si>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</si>
  <si>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</si>
  <si>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</si>
  <si>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</si>
  <si>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</si>
  <si>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</si>
  <si>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</si>
  <si>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</si>
  <si>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</si>
  <si>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</si>
  <si>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</si>
  <si>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</si>
  <si>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</si>
  <si>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</si>
  <si>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</si>
  <si>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</si>
  <si>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</si>
  <si>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</si>
  <si>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</si>
  <si>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</si>
  <si>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</si>
  <si>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</si>
  <si>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</si>
  <si>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</si>
  <si>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</si>
  <si>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</si>
  <si>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</si>
  <si>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</si>
  <si>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</si>
  <si>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</si>
  <si>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</si>
  <si>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</si>
  <si>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</si>
  <si>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</si>
  <si>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</si>
  <si>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</si>
  <si>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</si>
  <si>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</si>
  <si>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</si>
  <si>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</si>
  <si>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</si>
  <si>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</si>
  <si>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</si>
  <si>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</si>
  <si>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</si>
  <si>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</si>
  <si>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</si>
  <si>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</si>
  <si>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</si>
  <si>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</si>
  <si>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</si>
  <si>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</si>
  <si>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</si>
  <si>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</si>
  <si>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</si>
  <si>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</si>
  <si>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</si>
  <si>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</si>
  <si>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</si>
  <si>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</si>
  <si>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</si>
  <si>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</si>
  <si>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</si>
  <si>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</si>
  <si>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</si>
  <si>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</si>
  <si>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</si>
  <si>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</si>
  <si>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</si>
  <si>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</si>
  <si>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</si>
  <si>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</si>
  <si>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</si>
  <si>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</si>
  <si>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</si>
  <si>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</si>
  <si>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</si>
  <si>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</si>
  <si>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</si>
  <si>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</si>
  <si>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</si>
  <si>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</si>
  <si>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</si>
  <si>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</si>
  <si>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</si>
  <si>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</si>
  <si>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</si>
  <si>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</si>
  <si>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</si>
  <si>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</si>
  <si>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</si>
  <si>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</si>
  <si>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</si>
  <si>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</si>
  <si>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</si>
  <si>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</si>
  <si>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</si>
  <si>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</si>
  <si>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</si>
  <si>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</si>
  <si>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</si>
  <si>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</si>
  <si>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</si>
  <si>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</si>
  <si>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</si>
  <si>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</si>
  <si>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</si>
  <si>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</si>
  <si>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</si>
  <si>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</si>
  <si>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</si>
  <si>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</si>
  <si>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</si>
  <si>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</si>
  <si>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</si>
  <si>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</si>
  <si>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</si>
  <si>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</si>
  <si>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</si>
  <si>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</si>
  <si>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</si>
  <si>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</si>
  <si>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</si>
  <si>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</si>
  <si>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</si>
  <si>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</si>
  <si>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</si>
  <si>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</si>
  <si>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</si>
  <si>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</si>
  <si>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</si>
  <si>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</si>
  <si>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</si>
  <si>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</si>
  <si>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</si>
  <si>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</si>
  <si>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</si>
  <si>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</si>
  <si>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</si>
  <si>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</si>
  <si>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</si>
  <si>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</si>
  <si>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</si>
  <si>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</si>
  <si>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</si>
  <si>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</si>
  <si>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</si>
  <si>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</si>
  <si>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</si>
  <si>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</si>
  <si>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</si>
  <si>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</si>
  <si>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</si>
  <si>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</si>
  <si>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</si>
  <si>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</si>
  <si>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</si>
  <si>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</si>
  <si>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</si>
  <si>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</si>
  <si>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</si>
  <si>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</si>
  <si>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</si>
  <si>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</si>
  <si>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</si>
  <si>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</si>
  <si>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</si>
  <si>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</si>
  <si>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</si>
  <si>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</si>
  <si>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</si>
  <si>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</si>
  <si>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</si>
  <si>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</si>
  <si>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</si>
  <si>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</si>
  <si>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</si>
  <si>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</si>
  <si>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</si>
  <si>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</si>
  <si>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</si>
  <si>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</si>
  <si>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</si>
  <si>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</si>
  <si>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</si>
  <si>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</si>
  <si>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</si>
  <si>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</si>
  <si>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</si>
  <si>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</si>
  <si>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</si>
  <si>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</si>
  <si>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</si>
  <si>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</si>
  <si>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</si>
  <si>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</si>
  <si>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</si>
  <si>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</si>
  <si>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</si>
  <si>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</si>
  <si>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</si>
  <si>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</si>
  <si>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</si>
  <si>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</si>
  <si>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</si>
  <si>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</si>
  <si>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</si>
  <si>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</si>
  <si>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</si>
  <si>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</si>
  <si>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</si>
  <si>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</si>
  <si>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</si>
  <si>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</si>
  <si>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</si>
  <si>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</si>
  <si>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</si>
  <si>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</si>
  <si>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</si>
  <si>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</si>
  <si>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</si>
  <si>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</si>
  <si>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</si>
  <si>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</si>
  <si>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</si>
  <si>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</si>
  <si>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</si>
  <si>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</si>
  <si>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</si>
  <si>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</si>
  <si>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</si>
  <si>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</si>
  <si>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</si>
  <si>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</si>
  <si>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</si>
  <si>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</si>
  <si>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</si>
  <si>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</si>
  <si>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</si>
  <si>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</si>
  <si>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</si>
  <si>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</si>
  <si>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</si>
  <si>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</si>
  <si>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</si>
  <si>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</si>
  <si>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</si>
  <si>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</si>
  <si>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</si>
  <si>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</si>
  <si>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</si>
  <si>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</si>
  <si>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</si>
  <si>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</si>
  <si>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</si>
  <si>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</si>
  <si>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</si>
  <si>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</si>
  <si>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</si>
  <si>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</si>
  <si>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</si>
  <si>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</si>
  <si>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</si>
  <si>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</si>
  <si>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</si>
  <si>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</si>
  <si>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</si>
  <si>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</si>
  <si>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</si>
  <si>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</si>
  <si>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</si>
  <si>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</si>
  <si>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</si>
  <si>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</si>
  <si>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</si>
  <si>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</si>
  <si>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</si>
  <si>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</si>
  <si>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</si>
  <si>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</si>
  <si>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</si>
  <si>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</si>
  <si>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</si>
  <si>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</si>
  <si>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</si>
  <si>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</si>
  <si>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</si>
  <si>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</si>
  <si>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</si>
  <si>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</si>
  <si>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</si>
  <si>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</si>
  <si>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</si>
  <si>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</si>
  <si>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</si>
  <si>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</si>
  <si>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</si>
  <si>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</si>
  <si>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</si>
  <si>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</si>
  <si>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</si>
  <si>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</si>
  <si>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</si>
  <si>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</si>
  <si>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</si>
  <si>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</si>
  <si>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</si>
  <si>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</si>
  <si>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</si>
  <si>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</si>
  <si>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</si>
  <si>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</si>
  <si>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</si>
  <si>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</si>
  <si>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</si>
  <si>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</si>
  <si>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</si>
  <si>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</si>
  <si>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</si>
  <si>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</si>
  <si>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</si>
  <si>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</si>
  <si>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</si>
  <si>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</si>
  <si>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</si>
  <si>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</si>
  <si>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</si>
  <si>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</si>
  <si>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</si>
  <si>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</si>
  <si>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</si>
  <si>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</si>
  <si>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</si>
  <si>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</si>
  <si>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</si>
  <si>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</si>
  <si>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</si>
  <si>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</si>
  <si>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</si>
  <si>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</si>
  <si>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</si>
  <si>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</si>
  <si>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</si>
  <si>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</si>
  <si>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</si>
  <si>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</si>
  <si>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</si>
  <si>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</si>
  <si>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</si>
  <si>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</si>
  <si>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</si>
  <si>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</si>
  <si>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</si>
  <si>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</si>
  <si>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</si>
  <si>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</si>
  <si>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</si>
  <si>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</si>
  <si>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</si>
  <si>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</si>
  <si>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</si>
  <si>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</si>
  <si>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</si>
  <si>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</si>
  <si>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</si>
  <si>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</si>
  <si>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</si>
  <si>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</si>
  <si>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</si>
  <si>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</si>
  <si>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</si>
  <si>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</si>
  <si>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</si>
  <si>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</si>
  <si>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</si>
  <si>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</si>
  <si>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</si>
  <si>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</si>
  <si>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</si>
  <si>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</si>
  <si>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</si>
  <si>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</si>
  <si>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</si>
  <si>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</si>
  <si>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</si>
  <si>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</si>
  <si>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</si>
  <si>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</si>
  <si>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</si>
  <si>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</si>
  <si>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</si>
  <si>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</si>
  <si>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</si>
  <si>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</si>
  <si>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</si>
  <si>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</si>
  <si>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</si>
  <si>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</si>
  <si>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</si>
  <si>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</si>
  <si>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</si>
  <si>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</si>
  <si>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</si>
  <si>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</si>
  <si>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</si>
  <si>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</si>
  <si>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</si>
  <si>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</si>
  <si>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</si>
  <si>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</si>
  <si>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</si>
  <si>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</si>
  <si>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</si>
  <si>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</si>
  <si>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</si>
  <si>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</si>
  <si>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</si>
  <si>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</si>
  <si>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</si>
  <si>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</si>
  <si>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</si>
  <si>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</si>
  <si>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</si>
  <si>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</si>
  <si>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</si>
  <si>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</si>
  <si>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</si>
  <si>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</si>
  <si>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</si>
  <si>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</si>
  <si>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</si>
  <si>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</si>
  <si>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</si>
  <si>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</si>
  <si>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</si>
  <si>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</si>
  <si>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</si>
  <si>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</si>
  <si>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</si>
  <si>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</si>
  <si>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</si>
  <si>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</si>
  <si>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</si>
  <si>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</si>
  <si>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</si>
  <si>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</si>
  <si>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</si>
  <si>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</si>
  <si>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</si>
  <si>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</si>
  <si>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</si>
  <si>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</si>
  <si>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</si>
  <si>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</si>
  <si>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</si>
  <si>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</si>
  <si>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</si>
  <si>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</si>
  <si>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</si>
  <si>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</si>
  <si>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</si>
  <si>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</si>
  <si>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</si>
  <si>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</si>
  <si>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</si>
  <si>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</si>
  <si>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</si>
  <si>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</si>
  <si>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</si>
  <si>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</si>
  <si>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</si>
  <si>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</si>
  <si>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</si>
  <si>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</si>
  <si>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</si>
  <si>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</si>
  <si>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</si>
  <si>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</si>
  <si>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</si>
  <si>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</si>
  <si>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</si>
  <si>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</si>
  <si>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</si>
  <si>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</si>
  <si>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</si>
  <si>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</si>
  <si>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</si>
  <si>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</si>
  <si>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</si>
  <si>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</si>
  <si>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</si>
  <si>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</si>
  <si>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</si>
  <si>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</si>
  <si>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</si>
  <si>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</si>
  <si>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</si>
  <si>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</si>
  <si>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</si>
  <si>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</si>
  <si>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</si>
  <si>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</si>
  <si>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</si>
  <si>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</si>
  <si>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</si>
  <si>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</si>
  <si>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</si>
  <si>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</si>
  <si>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</si>
  <si>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</si>
  <si>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</si>
  <si>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</si>
  <si>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</si>
  <si>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</si>
  <si>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</si>
  <si>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</si>
  <si>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</si>
  <si>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</si>
  <si>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</si>
  <si>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</si>
  <si>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</si>
  <si>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</si>
  <si>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</si>
  <si>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</si>
  <si>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</si>
  <si>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</si>
  <si>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</si>
  <si>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</si>
  <si>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</si>
  <si>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</si>
  <si>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</si>
  <si>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</si>
  <si>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</si>
  <si>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</si>
  <si>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</si>
  <si>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</si>
  <si>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</si>
  <si>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</si>
  <si>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</si>
  <si>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</si>
  <si>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</si>
  <si>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</si>
  <si>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</si>
  <si>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</si>
  <si>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</si>
  <si>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</si>
  <si>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</si>
  <si>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</si>
  <si>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</si>
  <si>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</si>
  <si>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</si>
  <si>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</si>
  <si>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</si>
  <si>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</si>
  <si>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</si>
  <si>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</si>
  <si>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</si>
  <si>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</si>
  <si>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</si>
  <si>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</si>
  <si>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</si>
  <si>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</si>
  <si>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</si>
  <si>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</si>
  <si>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</si>
  <si>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</si>
  <si>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</si>
  <si>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</si>
  <si>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</si>
  <si>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</si>
  <si>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</si>
  <si>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</si>
  <si>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</si>
  <si>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</si>
  <si>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</si>
  <si>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</si>
  <si>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</si>
  <si>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</si>
  <si>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</si>
  <si>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</si>
  <si>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</si>
  <si>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</si>
  <si>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</si>
  <si>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</si>
  <si>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</si>
  <si>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</si>
  <si>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</si>
  <si>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</si>
  <si>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</si>
  <si>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</si>
  <si>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</si>
  <si>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</si>
  <si>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</si>
  <si>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</si>
  <si>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</si>
  <si>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</si>
  <si>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</si>
  <si>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</si>
  <si>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</si>
  <si>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</si>
  <si>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</si>
  <si>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</si>
  <si>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</si>
  <si>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</si>
  <si>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</si>
  <si>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</si>
  <si>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</si>
  <si>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</si>
  <si>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</si>
  <si>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</si>
  <si>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</si>
  <si>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</si>
  <si>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</si>
  <si>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</si>
  <si>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</si>
  <si>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</si>
  <si>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</si>
  <si>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</si>
  <si>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</si>
  <si>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</si>
  <si>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</si>
  <si>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</si>
  <si>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</si>
  <si>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</si>
  <si>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</si>
  <si>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</si>
  <si>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</si>
  <si>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</si>
  <si>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</si>
  <si>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</si>
  <si>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</si>
  <si>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</si>
  <si>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</si>
  <si>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</si>
  <si>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</si>
  <si>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</si>
  <si>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</si>
  <si>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</si>
  <si>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</si>
  <si>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</si>
  <si>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</si>
  <si>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</si>
  <si>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</si>
  <si>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</si>
  <si>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</si>
  <si>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</si>
  <si>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</si>
  <si>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</si>
  <si>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</si>
  <si>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</si>
  <si>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</si>
  <si>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</si>
  <si>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</si>
  <si>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</si>
  <si>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</si>
  <si>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</si>
  <si>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</si>
  <si>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</si>
  <si>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</si>
  <si>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</si>
  <si>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</si>
  <si>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</si>
  <si>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</si>
  <si>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</si>
  <si>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</si>
  <si>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</si>
  <si>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</si>
  <si>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</si>
  <si>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</si>
  <si>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</si>
  <si>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</si>
  <si>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</si>
  <si>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</si>
  <si>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</si>
  <si>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</si>
  <si>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</si>
  <si>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</si>
  <si>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</si>
  <si>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</si>
  <si>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</si>
  <si>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</si>
  <si>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</si>
  <si>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</si>
  <si>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</si>
  <si>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</si>
  <si>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</si>
  <si>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</si>
  <si>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</si>
  <si>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</si>
  <si>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</si>
  <si>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</si>
  <si>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</si>
  <si>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</si>
  <si>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</si>
  <si>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</si>
  <si>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</si>
  <si>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</si>
  <si>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</si>
  <si>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</si>
  <si>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</si>
  <si>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</si>
  <si>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</si>
  <si>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</si>
  <si>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</si>
  <si>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</si>
  <si>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</si>
  <si>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</si>
  <si>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</si>
  <si>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</si>
  <si>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</si>
  <si>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</si>
  <si>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</si>
  <si>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</si>
  <si>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</si>
  <si>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</si>
  <si>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</si>
  <si>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</si>
  <si>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</si>
  <si>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</si>
  <si>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</si>
  <si>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الكتابة العامة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</si>
  <si>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</si>
  <si>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</si>
  <si>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</si>
  <si>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</si>
  <si>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</si>
  <si>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</si>
  <si>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</si>
  <si>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</si>
  <si>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</si>
  <si>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</si>
  <si>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</si>
  <si>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</si>
  <si>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</si>
  <si>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</si>
  <si>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</si>
  <si>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</si>
  <si>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</si>
  <si>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</si>
  <si>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</si>
  <si>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</si>
  <si>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</si>
  <si>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</si>
  <si>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</si>
  <si>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</si>
  <si>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</si>
  <si>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</si>
  <si>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</si>
  <si>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</si>
  <si>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</si>
  <si>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</si>
  <si>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</si>
  <si>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</si>
  <si>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</si>
  <si>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</si>
  <si>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</si>
  <si>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</si>
  <si>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</si>
  <si>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</si>
  <si>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</si>
  <si>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</si>
  <si>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</si>
  <si>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</si>
  <si>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</si>
  <si>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</si>
  <si>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</si>
  <si>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</si>
  <si>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</si>
  <si>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</si>
  <si>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</si>
  <si>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</si>
  <si>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</si>
  <si>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</si>
  <si>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</si>
  <si>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</si>
  <si>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</si>
  <si>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</si>
  <si>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</si>
  <si>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</si>
  <si>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</si>
  <si>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</si>
  <si>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محمد علي والدي</t>
  </si>
  <si>
    <t>محممد المطماطي</t>
  </si>
  <si>
    <t>أماني ايمان حمدي</t>
  </si>
  <si>
    <t>علي الرقيق</t>
  </si>
  <si>
    <t>محمد والدي</t>
  </si>
  <si>
    <t>محمد بلعم</t>
  </si>
  <si>
    <t xml:space="preserve">يوسف الوسلاتي </t>
  </si>
  <si>
    <t>كمال الفرجاني</t>
  </si>
  <si>
    <t>محمد الصادق الذيب</t>
  </si>
  <si>
    <t>مصطفى النفاف</t>
  </si>
  <si>
    <t>أحمد الجزيري</t>
  </si>
  <si>
    <t>خالد الكواش</t>
  </si>
  <si>
    <t>علي الدردوري</t>
  </si>
  <si>
    <t>أحمد الدردوري</t>
  </si>
  <si>
    <t>نوفل والدي</t>
  </si>
  <si>
    <t>البشير الذيب</t>
  </si>
  <si>
    <t>صادق زروق</t>
  </si>
  <si>
    <t>حسان بن سليمان</t>
  </si>
  <si>
    <t>عبد العزيز الزين</t>
  </si>
  <si>
    <t>يس شيبوب</t>
  </si>
  <si>
    <t>عاطف الذيب</t>
  </si>
  <si>
    <t>علي الجندوبي</t>
  </si>
  <si>
    <t>عبد الرحمان الذوادي</t>
  </si>
  <si>
    <t>حسن الجزيري</t>
  </si>
  <si>
    <t xml:space="preserve">المكي الساحلي </t>
  </si>
  <si>
    <t>مراد بن فضل</t>
  </si>
  <si>
    <t>سلاح بن رمضان</t>
  </si>
  <si>
    <t>مراد الكواش</t>
  </si>
  <si>
    <t>محمد حليلة</t>
  </si>
  <si>
    <t>ملحق ادارة</t>
  </si>
  <si>
    <t xml:space="preserve">تعبيد الطرقات </t>
  </si>
  <si>
    <t xml:space="preserve">التنوير العمومي </t>
  </si>
  <si>
    <t xml:space="preserve">تجميل المدينة </t>
  </si>
  <si>
    <t>اقتناء معدات نظافة</t>
  </si>
  <si>
    <t>انجاز مشروع GRB</t>
  </si>
  <si>
    <t>تهيئة المستودع البلدي</t>
  </si>
  <si>
    <t>صيانة البناءات الادارية</t>
  </si>
  <si>
    <t>دراسة تعبيد الطرقات</t>
  </si>
  <si>
    <t>دراسة مشروع التطهير</t>
  </si>
  <si>
    <t>مثال التهيئة العمرانية</t>
  </si>
  <si>
    <t>التطهير</t>
  </si>
  <si>
    <t>13/14</t>
  </si>
  <si>
    <t>تم انجاز المشروع بالكامل</t>
  </si>
  <si>
    <t>تم نشر اعلان طلب عروض للمرة الخامسة وحدد يوم 22 ديسمبر اخر أجل لقبول العروض</t>
  </si>
  <si>
    <t>تم انجاز الدراسة</t>
  </si>
  <si>
    <t>تم الانطلاق في المرحلة الثانية من المشروع</t>
  </si>
  <si>
    <t xml:space="preserve">االتطهير وتصريف مياه الامطار </t>
  </si>
  <si>
    <t>الطرقات والارصفة</t>
  </si>
  <si>
    <t xml:space="preserve">اقتناء معدات اعلامية </t>
  </si>
  <si>
    <t xml:space="preserve">المستودع البلدي </t>
  </si>
  <si>
    <t>تعهد وصيانة المنشئات البلدية</t>
  </si>
  <si>
    <t>الجامع 2</t>
  </si>
  <si>
    <t xml:space="preserve">قطعة أرض بيضاء </t>
  </si>
  <si>
    <t xml:space="preserve">غير مسجلة </t>
  </si>
  <si>
    <t>أرض بيضاء تابعة للكنيسة دار القديس</t>
  </si>
  <si>
    <t>تقاسيم سلنية النيشان</t>
  </si>
  <si>
    <t>تحتوي على 16 مقسم اجتماعي</t>
  </si>
  <si>
    <t>تقاسيم حي الجامع</t>
  </si>
  <si>
    <t>تحتوي على 11 مقسم اجتماعي</t>
  </si>
  <si>
    <t>السوق البلدي</t>
  </si>
  <si>
    <t>يحتوي على 10 محلات تجارية</t>
  </si>
  <si>
    <t>دكاكين</t>
  </si>
  <si>
    <t>يحتوي على 08 محلات تجارية</t>
  </si>
  <si>
    <t>محل بلدي</t>
  </si>
  <si>
    <t>تجاري</t>
  </si>
  <si>
    <t>محل يعرف بمخزن الملح</t>
  </si>
  <si>
    <t xml:space="preserve">مستغل من طرف البلدية </t>
  </si>
  <si>
    <t>قصر البلدية القديم</t>
  </si>
  <si>
    <t>مسغل من طرف جمعية التنمية والجمعية المائية</t>
  </si>
  <si>
    <t>قصر البلدية الحالي</t>
  </si>
  <si>
    <t>الادارة البلدية</t>
  </si>
  <si>
    <t xml:space="preserve">دكان </t>
  </si>
  <si>
    <t>محل تجاري</t>
  </si>
  <si>
    <t>محلات بالاقواس الثرية</t>
  </si>
  <si>
    <t>تحتوي على 4 محلات مهنية</t>
  </si>
  <si>
    <t>محلات سكنية تعرف بدار البوليس</t>
  </si>
  <si>
    <t>تحتوي على 03 بيوت</t>
  </si>
  <si>
    <t xml:space="preserve">دكان العمدة </t>
  </si>
  <si>
    <t>مستغل من طرف عمدة غار الملح</t>
  </si>
  <si>
    <t>محل مقهى</t>
  </si>
  <si>
    <t>مستغل كمقهى</t>
  </si>
  <si>
    <t>قطعة أرض بالميناء القديم</t>
  </si>
  <si>
    <t>منزل كائن بالميناء القديم</t>
  </si>
  <si>
    <t>مسكن</t>
  </si>
  <si>
    <t>أرض رملية بشاطئ سيدي علي المكي</t>
  </si>
  <si>
    <t>غير مستغلة</t>
  </si>
  <si>
    <t>مقر الشعبة سابقا</t>
  </si>
  <si>
    <t>مجرورة حمولة خمسة أطنان</t>
  </si>
  <si>
    <t>مجرورة حمولة طنان</t>
  </si>
  <si>
    <t xml:space="preserve">جرار صغير </t>
  </si>
  <si>
    <t>كيبوتا</t>
  </si>
  <si>
    <t xml:space="preserve">لنديني </t>
  </si>
  <si>
    <t>ISUZU</t>
  </si>
  <si>
    <t>تراكتوبال</t>
  </si>
  <si>
    <t>جرار4*4</t>
  </si>
  <si>
    <t>مجرورة ضاغطة 5 اطنان</t>
  </si>
  <si>
    <t>فوتون</t>
  </si>
  <si>
    <t>02_207353</t>
  </si>
  <si>
    <t>02_207355</t>
  </si>
  <si>
    <t>02_207356</t>
  </si>
  <si>
    <t>02_209507</t>
  </si>
  <si>
    <t>02_209630</t>
  </si>
  <si>
    <t>02_209629</t>
  </si>
  <si>
    <t>02_209411</t>
  </si>
  <si>
    <t>02_212472</t>
  </si>
  <si>
    <t>02_214555</t>
  </si>
  <si>
    <t>02_215368</t>
  </si>
  <si>
    <t>02_215369</t>
  </si>
  <si>
    <t>02_216404</t>
  </si>
  <si>
    <t>معطب</t>
  </si>
  <si>
    <t>حسنة</t>
  </si>
  <si>
    <t>حي البساتين</t>
  </si>
  <si>
    <t>حي الهناء</t>
  </si>
  <si>
    <t>حي الرحبة</t>
  </si>
  <si>
    <t>حي الانس</t>
  </si>
  <si>
    <t>حي الصفاء</t>
  </si>
  <si>
    <t>حي الجامع الكبير</t>
  </si>
  <si>
    <t>حي مارينا</t>
  </si>
  <si>
    <t>الانارة العمومية</t>
  </si>
  <si>
    <t>التطهير العمومي</t>
  </si>
  <si>
    <t>لتهيئة والتجميل</t>
  </si>
  <si>
    <t>معدات نظافة وطرقات</t>
  </si>
  <si>
    <t>وسائل النقل</t>
  </si>
  <si>
    <t>دراسة مشروع تعبيد الطرقات</t>
  </si>
  <si>
    <t>تعبيد نهج الجامع الكبير</t>
  </si>
  <si>
    <t>دراسة مثال التهيئة العمرانية</t>
  </si>
  <si>
    <t>وزارة التجهيز</t>
  </si>
  <si>
    <t>محمد كمون</t>
  </si>
  <si>
    <t>محمد مهدي العلوي</t>
  </si>
  <si>
    <t>فائزة شعبان</t>
  </si>
  <si>
    <t>مصطفى بوبكر</t>
  </si>
  <si>
    <t>خالد الجلجلي</t>
  </si>
  <si>
    <t>عاتكة بن خليل</t>
  </si>
  <si>
    <t>حول ماوى السيارات بشاطئ غار الملح</t>
  </si>
  <si>
    <t>مكتب الضبط المركزي</t>
  </si>
  <si>
    <t>قسم الشرطة البلدية</t>
  </si>
  <si>
    <t>العلاقات الخارجية</t>
  </si>
  <si>
    <t>قسم التنظيم و الاعلامية</t>
  </si>
  <si>
    <t>قسم متابعة العمل الاداري</t>
  </si>
  <si>
    <t>قسم الاعلامية</t>
  </si>
  <si>
    <t>مصلحة الشؤون الادارية و المالية</t>
  </si>
  <si>
    <t>قسم الاعوان</t>
  </si>
  <si>
    <t>قسم النزاعات و الشؤون القانونية</t>
  </si>
  <si>
    <t>قسم الحالة المدنية</t>
  </si>
  <si>
    <t>قسم المالية</t>
  </si>
  <si>
    <t>قسم الحسابية</t>
  </si>
  <si>
    <t>قسم الاجور</t>
  </si>
  <si>
    <t>قسم الميزانية</t>
  </si>
  <si>
    <t>قسم التزود و الفوترة</t>
  </si>
  <si>
    <t>قسم الاداءات و الاستخلاصات</t>
  </si>
  <si>
    <t>قسم الاداءات</t>
  </si>
  <si>
    <t>قسم الاستخلاصات</t>
  </si>
  <si>
    <t>المصلحة الفنية</t>
  </si>
  <si>
    <t>قسم النظافة و المحيط</t>
  </si>
  <si>
    <t>قسم التهيشة و التراخيص</t>
  </si>
  <si>
    <t>قسم الاشغال و الطرقات و التنوير العمومي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</si>
</sst>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5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right" vertical="center" wrapText="1" readingOrder="2"/>
    </xf>
    <xf numFmtId="14" fontId="17" fillId="0" borderId="1" xfId="0" applyNumberFormat="1" applyFont="1" applyBorder="1" applyAlignment="1">
      <alignment horizontal="right" vertical="center" wrapText="1" readingOrder="2"/>
    </xf>
    <xf numFmtId="14" fontId="17" fillId="8" borderId="1" xfId="0" applyNumberFormat="1" applyFont="1" applyFill="1" applyBorder="1" applyAlignment="1">
      <alignment horizontal="right" vertical="center" wrapText="1" readingOrder="2"/>
    </xf>
    <xf numFmtId="14" fontId="17" fillId="0" borderId="1" xfId="0" applyNumberFormat="1" applyFont="1" applyFill="1" applyBorder="1" applyAlignment="1">
      <alignment horizontal="right" vertical="center" wrapText="1" readingOrder="2"/>
    </xf>
    <xf numFmtId="14" fontId="14" fillId="0" borderId="1" xfId="0" applyNumberFormat="1" applyFont="1" applyBorder="1" applyAlignment="1">
      <alignment horizontal="right" vertical="center" wrapText="1" readingOrder="2"/>
    </xf>
    <xf numFmtId="0" fontId="2" fillId="17" borderId="1" xfId="0" applyFont="1" applyFill="1" applyBorder="1"/>
    <xf numFmtId="0" fontId="0" fillId="11" borderId="1" xfId="0" applyFill="1" applyBorder="1"/>
    <xf numFmtId="0" fontId="2" fillId="25" borderId="1" xfId="0" applyFont="1" applyFill="1" applyBorder="1"/>
    <xf numFmtId="0" fontId="0" fillId="25" borderId="1" xfId="0" applyFill="1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7" t="s">
        <v>30</v>
      </c>
      <c r="B1" s="187"/>
      <c r="C1" s="187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5" t="s">
        <v>60</v>
      </c>
      <c r="B2" s="19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92" t="s">
        <v>578</v>
      </c>
      <c r="B3" s="19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8" t="s">
        <v>145</v>
      </c>
      <c r="B38" s="18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2" t="s">
        <v>579</v>
      </c>
      <c r="B67" s="19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3" t="s">
        <v>62</v>
      </c>
      <c r="B114" s="19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8" t="s">
        <v>202</v>
      </c>
      <c r="B135" s="18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0" t="s">
        <v>581</v>
      </c>
      <c r="B152" s="19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5" t="s">
        <v>843</v>
      </c>
      <c r="B197" s="18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87" t="s">
        <v>67</v>
      </c>
      <c r="B256" s="187"/>
      <c r="C256" s="187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7" t="s">
        <v>269</v>
      </c>
      <c r="B263" s="17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3" t="s">
        <v>270</v>
      </c>
      <c r="B339" s="17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7" t="s">
        <v>357</v>
      </c>
      <c r="B444" s="17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7" t="s">
        <v>936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7" t="s">
        <v>414</v>
      </c>
      <c r="B510" s="178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7" t="s">
        <v>432</v>
      </c>
      <c r="B529" s="178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7" t="s">
        <v>441</v>
      </c>
      <c r="B539" s="178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outlineLevel="1">
      <c r="A550" s="177" t="s">
        <v>451</v>
      </c>
      <c r="B550" s="178"/>
      <c r="C550" s="32">
        <v>0</v>
      </c>
      <c r="D550" s="32">
        <f>C550</f>
        <v>0</v>
      </c>
      <c r="E550" s="32">
        <f>D550</f>
        <v>0</v>
      </c>
    </row>
    <row r="551" spans="1:10">
      <c r="A551" s="175" t="s">
        <v>455</v>
      </c>
      <c r="B551" s="176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3" t="s">
        <v>456</v>
      </c>
      <c r="B552" s="174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7" t="s">
        <v>457</v>
      </c>
      <c r="B553" s="178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5" t="s">
        <v>464</v>
      </c>
      <c r="B561" s="176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3" t="s">
        <v>465</v>
      </c>
      <c r="B562" s="174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7" t="s">
        <v>466</v>
      </c>
      <c r="B563" s="178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7" t="s">
        <v>467</v>
      </c>
      <c r="B568" s="17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7" t="s">
        <v>473</v>
      </c>
      <c r="B570" s="178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7" t="s">
        <v>481</v>
      </c>
      <c r="B578" s="178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7" t="s">
        <v>485</v>
      </c>
      <c r="B582" s="178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7" t="s">
        <v>489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7" t="s">
        <v>491</v>
      </c>
      <c r="B588" s="178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7" t="s">
        <v>502</v>
      </c>
      <c r="B596" s="178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7" t="s">
        <v>503</v>
      </c>
      <c r="B600" s="178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7" t="s">
        <v>506</v>
      </c>
      <c r="B604" s="178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7" t="s">
        <v>513</v>
      </c>
      <c r="B611" s="178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7" t="s">
        <v>519</v>
      </c>
      <c r="B617" s="178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7" t="s">
        <v>531</v>
      </c>
      <c r="B629" s="178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3" t="s">
        <v>541</v>
      </c>
      <c r="B639" s="174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3" t="s">
        <v>545</v>
      </c>
      <c r="B643" s="174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7" t="s">
        <v>546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7" t="s">
        <v>547</v>
      </c>
      <c r="B645" s="178"/>
      <c r="C645" s="32">
        <v>0</v>
      </c>
      <c r="D645" s="32">
        <f>C645</f>
        <v>0</v>
      </c>
      <c r="E645" s="32">
        <f>D645</f>
        <v>0</v>
      </c>
    </row>
    <row r="646" spans="1:10">
      <c r="A646" s="173" t="s">
        <v>548</v>
      </c>
      <c r="B646" s="174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5" t="s">
        <v>570</v>
      </c>
      <c r="B717" s="176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3" t="s">
        <v>571</v>
      </c>
      <c r="B718" s="174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71" t="s">
        <v>851</v>
      </c>
      <c r="B719" s="172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71" t="s">
        <v>850</v>
      </c>
      <c r="B723" s="172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5" t="s">
        <v>577</v>
      </c>
      <c r="B726" s="176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3" t="s">
        <v>588</v>
      </c>
      <c r="B727" s="174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71" t="s">
        <v>849</v>
      </c>
      <c r="B728" s="172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71" t="s">
        <v>848</v>
      </c>
      <c r="B731" s="172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71" t="s">
        <v>846</v>
      </c>
      <c r="B734" s="172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71" t="s">
        <v>843</v>
      </c>
      <c r="B740" s="172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71" t="s">
        <v>842</v>
      </c>
      <c r="B742" s="172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71" t="s">
        <v>841</v>
      </c>
      <c r="B744" s="172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71" t="s">
        <v>836</v>
      </c>
      <c r="B751" s="172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71" t="s">
        <v>834</v>
      </c>
      <c r="B756" s="172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71" t="s">
        <v>830</v>
      </c>
      <c r="B761" s="172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71" t="s">
        <v>828</v>
      </c>
      <c r="B766" s="172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71" t="s">
        <v>826</v>
      </c>
      <c r="B768" s="172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71" t="s">
        <v>823</v>
      </c>
      <c r="B772" s="172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71" t="s">
        <v>817</v>
      </c>
      <c r="B778" s="172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4" sqref="D4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6" t="s">
        <v>913</v>
      </c>
      <c r="B1" s="146" t="s">
        <v>914</v>
      </c>
      <c r="C1" s="146" t="s">
        <v>935</v>
      </c>
      <c r="D1" s="146" t="s">
        <v>915</v>
      </c>
      <c r="E1" s="146" t="s">
        <v>916</v>
      </c>
    </row>
    <row r="2" spans="1:5">
      <c r="A2" s="206" t="s">
        <v>917</v>
      </c>
      <c r="B2" s="147">
        <v>2011</v>
      </c>
      <c r="C2" s="148"/>
      <c r="D2" s="148"/>
      <c r="E2" s="148"/>
    </row>
    <row r="3" spans="1:5">
      <c r="A3" s="207"/>
      <c r="B3" s="147">
        <v>2012</v>
      </c>
      <c r="C3" s="148"/>
      <c r="D3" s="148"/>
      <c r="E3" s="148"/>
    </row>
    <row r="4" spans="1:5">
      <c r="A4" s="207"/>
      <c r="B4" s="147">
        <v>2013</v>
      </c>
      <c r="C4" s="148"/>
      <c r="D4" s="148"/>
      <c r="E4" s="148"/>
    </row>
    <row r="5" spans="1:5">
      <c r="A5" s="207"/>
      <c r="B5" s="147">
        <v>2014</v>
      </c>
      <c r="C5" s="148"/>
      <c r="D5" s="148"/>
      <c r="E5" s="148"/>
    </row>
    <row r="6" spans="1:5">
      <c r="A6" s="207"/>
      <c r="B6" s="147">
        <v>2015</v>
      </c>
      <c r="C6" s="148"/>
      <c r="D6" s="148"/>
      <c r="E6" s="148"/>
    </row>
    <row r="7" spans="1:5">
      <c r="A7" s="208"/>
      <c r="B7" s="147">
        <v>2016</v>
      </c>
      <c r="C7" s="148"/>
      <c r="D7" s="148"/>
      <c r="E7" s="148"/>
    </row>
    <row r="8" spans="1:5">
      <c r="A8" s="209" t="s">
        <v>918</v>
      </c>
      <c r="B8" s="149">
        <v>2011</v>
      </c>
      <c r="C8" s="150"/>
      <c r="D8" s="150"/>
      <c r="E8" s="150"/>
    </row>
    <row r="9" spans="1:5">
      <c r="A9" s="210"/>
      <c r="B9" s="149">
        <v>2012</v>
      </c>
      <c r="C9" s="150"/>
      <c r="D9" s="150"/>
      <c r="E9" s="150"/>
    </row>
    <row r="10" spans="1:5">
      <c r="A10" s="210"/>
      <c r="B10" s="149">
        <v>2013</v>
      </c>
      <c r="C10" s="150"/>
      <c r="D10" s="150"/>
      <c r="E10" s="150"/>
    </row>
    <row r="11" spans="1:5">
      <c r="A11" s="210"/>
      <c r="B11" s="149">
        <v>2014</v>
      </c>
      <c r="C11" s="150"/>
      <c r="D11" s="150"/>
      <c r="E11" s="150"/>
    </row>
    <row r="12" spans="1:5">
      <c r="A12" s="210"/>
      <c r="B12" s="149">
        <v>2015</v>
      </c>
      <c r="C12" s="150"/>
      <c r="D12" s="150"/>
      <c r="E12" s="150"/>
    </row>
    <row r="13" spans="1:5">
      <c r="A13" s="211"/>
      <c r="B13" s="149">
        <v>2016</v>
      </c>
      <c r="C13" s="150"/>
      <c r="D13" s="150"/>
      <c r="E13" s="150"/>
    </row>
    <row r="14" spans="1:5">
      <c r="A14" s="206" t="s">
        <v>123</v>
      </c>
      <c r="B14" s="147">
        <v>2011</v>
      </c>
      <c r="C14" s="148"/>
      <c r="D14" s="148"/>
      <c r="E14" s="148"/>
    </row>
    <row r="15" spans="1:5">
      <c r="A15" s="207"/>
      <c r="B15" s="147">
        <v>2012</v>
      </c>
      <c r="C15" s="148"/>
      <c r="D15" s="148"/>
      <c r="E15" s="148"/>
    </row>
    <row r="16" spans="1:5">
      <c r="A16" s="207"/>
      <c r="B16" s="147">
        <v>2013</v>
      </c>
      <c r="C16" s="148"/>
      <c r="D16" s="148"/>
      <c r="E16" s="148"/>
    </row>
    <row r="17" spans="1:5">
      <c r="A17" s="207"/>
      <c r="B17" s="147">
        <v>2014</v>
      </c>
      <c r="C17" s="148"/>
      <c r="D17" s="148"/>
      <c r="E17" s="148"/>
    </row>
    <row r="18" spans="1:5">
      <c r="A18" s="207"/>
      <c r="B18" s="147">
        <v>2015</v>
      </c>
      <c r="C18" s="148"/>
      <c r="D18" s="148"/>
      <c r="E18" s="148"/>
    </row>
    <row r="19" spans="1:5">
      <c r="A19" s="208"/>
      <c r="B19" s="147">
        <v>2016</v>
      </c>
      <c r="C19" s="148"/>
      <c r="D19" s="148"/>
      <c r="E19" s="148"/>
    </row>
    <row r="20" spans="1:5">
      <c r="A20" s="212" t="s">
        <v>919</v>
      </c>
      <c r="B20" s="149">
        <v>2011</v>
      </c>
      <c r="C20" s="150"/>
      <c r="D20" s="150"/>
      <c r="E20" s="150"/>
    </row>
    <row r="21" spans="1:5">
      <c r="A21" s="213"/>
      <c r="B21" s="149">
        <v>2012</v>
      </c>
      <c r="C21" s="150"/>
      <c r="D21" s="150"/>
      <c r="E21" s="150"/>
    </row>
    <row r="22" spans="1:5">
      <c r="A22" s="213"/>
      <c r="B22" s="149">
        <v>2013</v>
      </c>
      <c r="C22" s="150"/>
      <c r="D22" s="150"/>
      <c r="E22" s="150"/>
    </row>
    <row r="23" spans="1:5">
      <c r="A23" s="213"/>
      <c r="B23" s="149">
        <v>2014</v>
      </c>
      <c r="C23" s="150"/>
      <c r="D23" s="150"/>
      <c r="E23" s="150"/>
    </row>
    <row r="24" spans="1:5">
      <c r="A24" s="213"/>
      <c r="B24" s="149">
        <v>2015</v>
      </c>
      <c r="C24" s="150"/>
      <c r="D24" s="150"/>
      <c r="E24" s="150"/>
    </row>
    <row r="25" spans="1:5">
      <c r="A25" s="214"/>
      <c r="B25" s="149">
        <v>2016</v>
      </c>
      <c r="C25" s="150"/>
      <c r="D25" s="150"/>
      <c r="E25" s="150"/>
    </row>
    <row r="26" spans="1:5">
      <c r="A26" s="215" t="s">
        <v>920</v>
      </c>
      <c r="B26" s="147">
        <v>2011</v>
      </c>
      <c r="C26" s="148">
        <f>C20+C14+C8+C2</f>
        <v>0</v>
      </c>
      <c r="D26" s="148">
        <f>D20+D14+D8+D2</f>
        <v>0</v>
      </c>
      <c r="E26" s="148">
        <f>E20+E14+E8+E2</f>
        <v>0</v>
      </c>
    </row>
    <row r="27" spans="1:5">
      <c r="A27" s="216"/>
      <c r="B27" s="147">
        <v>2012</v>
      </c>
      <c r="C27" s="148">
        <f>C21+C26+C15+C9+C3</f>
        <v>0</v>
      </c>
      <c r="D27" s="148">
        <f t="shared" ref="D27:E31" si="0">D21+D15+D9+D3</f>
        <v>0</v>
      </c>
      <c r="E27" s="148">
        <f t="shared" si="0"/>
        <v>0</v>
      </c>
    </row>
    <row r="28" spans="1:5">
      <c r="A28" s="216"/>
      <c r="B28" s="147">
        <v>2013</v>
      </c>
      <c r="C28" s="148">
        <f>C22+C16+C10+C4</f>
        <v>0</v>
      </c>
      <c r="D28" s="148">
        <f t="shared" si="0"/>
        <v>0</v>
      </c>
      <c r="E28" s="148">
        <f t="shared" si="0"/>
        <v>0</v>
      </c>
    </row>
    <row r="29" spans="1:5">
      <c r="A29" s="216"/>
      <c r="B29" s="147">
        <v>2014</v>
      </c>
      <c r="C29" s="148">
        <f>C23+C17+C11+C5</f>
        <v>0</v>
      </c>
      <c r="D29" s="148">
        <f t="shared" si="0"/>
        <v>0</v>
      </c>
      <c r="E29" s="148">
        <f t="shared" si="0"/>
        <v>0</v>
      </c>
    </row>
    <row r="30" spans="1:5">
      <c r="A30" s="216"/>
      <c r="B30" s="147">
        <v>2015</v>
      </c>
      <c r="C30" s="148">
        <f>C24+C18+C12+C6</f>
        <v>0</v>
      </c>
      <c r="D30" s="148">
        <f t="shared" si="0"/>
        <v>0</v>
      </c>
      <c r="E30" s="148">
        <f t="shared" si="0"/>
        <v>0</v>
      </c>
    </row>
    <row r="31" spans="1:5">
      <c r="A31" s="217"/>
      <c r="B31" s="147">
        <v>2016</v>
      </c>
      <c r="C31" s="148">
        <f>C25+C19+C13+C7</f>
        <v>0</v>
      </c>
      <c r="D31" s="148">
        <f t="shared" si="0"/>
        <v>0</v>
      </c>
      <c r="E31" s="148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rightToLeft="1" workbookViewId="0">
      <selection activeCell="B19" sqref="B19"/>
    </sheetView>
  </sheetViews>
  <sheetFormatPr defaultColWidth="9.1796875" defaultRowHeight="14.5"/>
  <cols>
    <col min="1" max="1" width="28" style="117" customWidth="1"/>
    <col min="2" max="2" width="34.7265625" style="117" customWidth="1"/>
    <col min="3" max="3" width="24.453125" style="117" customWidth="1"/>
    <col min="4" max="4" width="15.26953125" style="117" customWidth="1"/>
    <col min="5" max="25" width="9.1796875" style="117"/>
  </cols>
  <sheetData>
    <row r="1" spans="1:4" customFormat="1">
      <c r="A1" s="161" t="s">
        <v>788</v>
      </c>
      <c r="B1" s="161" t="s">
        <v>789</v>
      </c>
      <c r="C1" s="161" t="s">
        <v>790</v>
      </c>
      <c r="D1" s="161" t="s">
        <v>791</v>
      </c>
    </row>
    <row r="2" spans="1:4" customFormat="1">
      <c r="A2" s="102" t="s">
        <v>876</v>
      </c>
      <c r="B2" s="96" t="s">
        <v>1071</v>
      </c>
      <c r="C2" s="96"/>
      <c r="D2" s="96"/>
    </row>
    <row r="3" spans="1:4" customFormat="1">
      <c r="A3" s="102"/>
      <c r="B3" s="96" t="s">
        <v>1072</v>
      </c>
      <c r="C3" s="96"/>
      <c r="D3" s="96"/>
    </row>
    <row r="4" spans="1:4" customFormat="1">
      <c r="A4" s="102"/>
      <c r="B4" s="96" t="s">
        <v>1073</v>
      </c>
      <c r="C4" s="96"/>
      <c r="D4" s="96"/>
    </row>
    <row r="5" spans="1:4" customFormat="1">
      <c r="A5" s="105"/>
      <c r="B5" s="96" t="s">
        <v>1074</v>
      </c>
      <c r="C5" s="105" t="s">
        <v>1075</v>
      </c>
      <c r="D5" s="105"/>
    </row>
    <row r="6" spans="1:4" customFormat="1">
      <c r="A6" s="105"/>
      <c r="B6" s="106"/>
      <c r="C6" s="96" t="s">
        <v>1076</v>
      </c>
      <c r="D6" s="96"/>
    </row>
    <row r="7" spans="1:4" customFormat="1">
      <c r="A7" s="105"/>
      <c r="B7" s="102"/>
      <c r="C7" s="96"/>
      <c r="D7" s="96"/>
    </row>
    <row r="8" spans="1:4" customFormat="1">
      <c r="A8" s="102" t="s">
        <v>1077</v>
      </c>
      <c r="B8" s="102" t="s">
        <v>1078</v>
      </c>
      <c r="C8" s="96"/>
      <c r="D8" s="96"/>
    </row>
    <row r="9" spans="1:4" customFormat="1">
      <c r="A9" s="102"/>
      <c r="B9" s="102" t="s">
        <v>1079</v>
      </c>
      <c r="C9" s="105"/>
      <c r="D9" s="96"/>
    </row>
    <row r="10" spans="1:4" customFormat="1">
      <c r="A10" s="105"/>
      <c r="B10" s="105" t="s">
        <v>1080</v>
      </c>
      <c r="C10" s="96"/>
      <c r="D10" s="96"/>
    </row>
    <row r="11" spans="1:4" customFormat="1">
      <c r="A11" s="105"/>
      <c r="B11" s="102" t="s">
        <v>1081</v>
      </c>
      <c r="C11" s="96" t="s">
        <v>1082</v>
      </c>
      <c r="D11" s="96"/>
    </row>
    <row r="12" spans="1:4" customFormat="1">
      <c r="A12" s="105"/>
      <c r="B12" s="105"/>
      <c r="C12" s="96" t="s">
        <v>1083</v>
      </c>
      <c r="D12" s="96"/>
    </row>
    <row r="13" spans="1:4" customFormat="1">
      <c r="A13" s="105"/>
      <c r="B13" s="102"/>
      <c r="C13" s="96" t="s">
        <v>1084</v>
      </c>
      <c r="D13" s="96"/>
    </row>
    <row r="14" spans="1:4" customFormat="1">
      <c r="A14" s="102"/>
      <c r="B14" s="105"/>
      <c r="C14" s="96" t="s">
        <v>1085</v>
      </c>
      <c r="D14" s="96"/>
    </row>
    <row r="15" spans="1:4" customFormat="1">
      <c r="A15" s="105"/>
      <c r="B15" s="102" t="s">
        <v>1086</v>
      </c>
      <c r="C15" s="96" t="s">
        <v>1087</v>
      </c>
      <c r="D15" s="96"/>
    </row>
    <row r="16" spans="1:4" customFormat="1">
      <c r="A16" s="105"/>
      <c r="B16" s="105"/>
      <c r="C16" s="96" t="s">
        <v>1088</v>
      </c>
      <c r="D16" s="96"/>
    </row>
    <row r="17" spans="1:4" customFormat="1">
      <c r="A17" s="105" t="s">
        <v>1089</v>
      </c>
      <c r="B17" s="105" t="s">
        <v>1090</v>
      </c>
      <c r="C17" s="96"/>
      <c r="D17" s="96"/>
    </row>
    <row r="18" spans="1:4" customFormat="1">
      <c r="A18" s="105"/>
      <c r="B18" s="105" t="s">
        <v>1091</v>
      </c>
      <c r="C18" s="96"/>
      <c r="D18" s="96"/>
    </row>
    <row r="19" spans="1:4" customFormat="1">
      <c r="A19" s="105"/>
      <c r="B19" s="105" t="s">
        <v>1092</v>
      </c>
      <c r="C19" s="96"/>
      <c r="D19" s="96"/>
    </row>
    <row r="20" spans="1:4" customFormat="1">
      <c r="A20" s="105"/>
      <c r="B20" s="105"/>
      <c r="C20" s="96"/>
      <c r="D20" s="96"/>
    </row>
    <row r="21" spans="1:4" customFormat="1">
      <c r="A21" s="105"/>
      <c r="B21" s="105"/>
      <c r="C21" s="96"/>
      <c r="D21" s="96"/>
    </row>
    <row r="22" spans="1:4" customFormat="1"/>
    <row r="23" spans="1:4" customFormat="1"/>
    <row r="24" spans="1:4" customFormat="1"/>
    <row r="25" spans="1:4" customFormat="1"/>
  </sheetData>
  <protectedRanges>
    <protectedRange password="CC3D" sqref="A2:D21" name="Range1"/>
  </protectedRanges>
  <conditionalFormatting sqref="A2:D21">
    <cfRule type="cellIs" dxfId="6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rightToLeft="1" workbookViewId="0">
      <selection activeCell="D12" sqref="D12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8" t="s">
        <v>921</v>
      </c>
      <c r="B1" s="219"/>
      <c r="C1" s="219"/>
      <c r="D1" s="220"/>
    </row>
    <row r="2" spans="1:4">
      <c r="A2" s="221"/>
      <c r="B2" s="222"/>
      <c r="C2" s="222"/>
      <c r="D2" s="223"/>
    </row>
    <row r="3" spans="1:4">
      <c r="A3" s="151"/>
      <c r="B3" s="152" t="s">
        <v>922</v>
      </c>
      <c r="C3" s="153" t="s">
        <v>923</v>
      </c>
      <c r="D3" s="224" t="s">
        <v>924</v>
      </c>
    </row>
    <row r="4" spans="1:4">
      <c r="A4" s="154" t="s">
        <v>925</v>
      </c>
      <c r="B4" s="146" t="s">
        <v>926</v>
      </c>
      <c r="C4" s="146" t="s">
        <v>927</v>
      </c>
      <c r="D4" s="225"/>
    </row>
    <row r="5" spans="1:4">
      <c r="A5" s="146" t="s">
        <v>928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5" t="s">
        <v>929</v>
      </c>
      <c r="B6" s="10"/>
      <c r="C6" s="10"/>
      <c r="D6" s="10"/>
    </row>
    <row r="7" spans="1:4">
      <c r="A7" s="146" t="s">
        <v>930</v>
      </c>
      <c r="B7" s="28">
        <v>144249.098</v>
      </c>
      <c r="C7" s="28">
        <v>83273.948000000004</v>
      </c>
      <c r="D7" s="28">
        <v>60975.15</v>
      </c>
    </row>
    <row r="8" spans="1:4">
      <c r="A8" s="155" t="s">
        <v>931</v>
      </c>
      <c r="B8" s="10"/>
      <c r="C8" s="10"/>
      <c r="D8" s="10"/>
    </row>
    <row r="9" spans="1:4">
      <c r="A9" s="146" t="s">
        <v>932</v>
      </c>
      <c r="B9" s="156">
        <f>B8+B6</f>
        <v>0</v>
      </c>
      <c r="C9" s="156">
        <f>C8+C6</f>
        <v>0</v>
      </c>
      <c r="D9" s="156">
        <f>D8+D6</f>
        <v>0</v>
      </c>
    </row>
    <row r="10" spans="1:4">
      <c r="A10" s="155" t="s">
        <v>933</v>
      </c>
      <c r="B10" s="10"/>
      <c r="C10" s="10"/>
      <c r="D10" s="10"/>
    </row>
    <row r="11" spans="1:4">
      <c r="A11" s="146" t="s">
        <v>934</v>
      </c>
      <c r="B11" s="28">
        <f>B5+B7+B9</f>
        <v>144249.098</v>
      </c>
      <c r="C11" s="28">
        <f>C5+C7+C9</f>
        <v>83273.948000000004</v>
      </c>
      <c r="D11" s="28">
        <f>D5+D7+D9</f>
        <v>60975.15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sqref="A1:A2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26" t="s">
        <v>68</v>
      </c>
      <c r="B1" s="226" t="s">
        <v>793</v>
      </c>
      <c r="C1" s="226" t="s">
        <v>794</v>
      </c>
      <c r="D1" s="227" t="s">
        <v>792</v>
      </c>
      <c r="E1" s="226" t="s">
        <v>739</v>
      </c>
      <c r="F1" s="226"/>
      <c r="G1" s="226"/>
      <c r="H1" s="226"/>
      <c r="I1" s="226" t="s">
        <v>799</v>
      </c>
    </row>
    <row r="2" spans="1:9" s="113" customFormat="1" ht="23.25" customHeight="1">
      <c r="A2" s="226"/>
      <c r="B2" s="226"/>
      <c r="C2" s="226"/>
      <c r="D2" s="228"/>
      <c r="E2" s="114" t="s">
        <v>788</v>
      </c>
      <c r="F2" s="114" t="s">
        <v>789</v>
      </c>
      <c r="G2" s="114" t="s">
        <v>790</v>
      </c>
      <c r="H2" s="114" t="s">
        <v>791</v>
      </c>
      <c r="I2" s="226"/>
    </row>
    <row r="3" spans="1:9" s="113" customFormat="1">
      <c r="A3" s="135" t="s">
        <v>937</v>
      </c>
      <c r="B3" s="101" t="s">
        <v>966</v>
      </c>
      <c r="C3" s="101"/>
      <c r="D3" s="162">
        <v>30448</v>
      </c>
      <c r="E3" s="102"/>
      <c r="F3" s="96"/>
      <c r="G3" s="96"/>
      <c r="H3" s="96"/>
      <c r="I3" s="101"/>
    </row>
    <row r="4" spans="1:9" s="113" customFormat="1">
      <c r="A4" s="103" t="s">
        <v>938</v>
      </c>
      <c r="B4" s="103" t="s">
        <v>704</v>
      </c>
      <c r="C4" s="103"/>
      <c r="D4" s="163">
        <v>37043</v>
      </c>
      <c r="E4" s="102"/>
      <c r="F4" s="96"/>
      <c r="G4" s="96"/>
      <c r="H4" s="96"/>
      <c r="I4" s="103"/>
    </row>
    <row r="5" spans="1:9" s="113" customFormat="1">
      <c r="A5" s="103" t="s">
        <v>939</v>
      </c>
      <c r="B5" s="103" t="s">
        <v>674</v>
      </c>
      <c r="C5" s="103"/>
      <c r="D5" s="163">
        <v>38961</v>
      </c>
      <c r="E5" s="102"/>
      <c r="F5" s="96"/>
      <c r="G5" s="96"/>
      <c r="H5" s="96"/>
      <c r="I5" s="103"/>
    </row>
    <row r="6" spans="1:9" s="113" customFormat="1">
      <c r="A6" s="104" t="s">
        <v>940</v>
      </c>
      <c r="B6" s="104">
        <v>6</v>
      </c>
      <c r="C6" s="104"/>
      <c r="D6" s="164">
        <v>29403</v>
      </c>
      <c r="E6" s="105"/>
      <c r="F6" s="96"/>
      <c r="G6" s="105"/>
      <c r="H6" s="105"/>
      <c r="I6" s="104"/>
    </row>
    <row r="7" spans="1:9" s="113" customFormat="1">
      <c r="A7" s="104" t="s">
        <v>941</v>
      </c>
      <c r="B7" s="104">
        <v>9</v>
      </c>
      <c r="C7" s="104"/>
      <c r="D7" s="164">
        <v>30804</v>
      </c>
      <c r="E7" s="105"/>
      <c r="F7" s="106"/>
      <c r="G7" s="96"/>
      <c r="H7" s="96"/>
      <c r="I7" s="104"/>
    </row>
    <row r="8" spans="1:9" s="113" customFormat="1">
      <c r="A8" s="103" t="s">
        <v>942</v>
      </c>
      <c r="B8" s="103">
        <v>5</v>
      </c>
      <c r="C8" s="103"/>
      <c r="D8" s="163">
        <v>32964</v>
      </c>
      <c r="E8" s="105"/>
      <c r="F8" s="102"/>
      <c r="G8" s="96"/>
      <c r="H8" s="96"/>
      <c r="I8" s="103"/>
    </row>
    <row r="9" spans="1:9" s="113" customFormat="1">
      <c r="A9" s="103" t="s">
        <v>943</v>
      </c>
      <c r="B9" s="103">
        <v>6</v>
      </c>
      <c r="C9" s="103"/>
      <c r="D9" s="163">
        <v>32964</v>
      </c>
      <c r="E9" s="102"/>
      <c r="F9" s="102"/>
      <c r="G9" s="96"/>
      <c r="H9" s="96"/>
      <c r="I9" s="103"/>
    </row>
    <row r="10" spans="1:9" s="113" customFormat="1">
      <c r="A10" s="103" t="s">
        <v>944</v>
      </c>
      <c r="B10" s="103">
        <v>8</v>
      </c>
      <c r="C10" s="103"/>
      <c r="D10" s="163">
        <v>34790</v>
      </c>
      <c r="E10" s="102"/>
      <c r="F10" s="102"/>
      <c r="G10" s="105"/>
      <c r="H10" s="96"/>
      <c r="I10" s="103"/>
    </row>
    <row r="11" spans="1:9" s="113" customFormat="1">
      <c r="A11" s="103" t="s">
        <v>945</v>
      </c>
      <c r="B11" s="103">
        <v>7</v>
      </c>
      <c r="C11" s="103"/>
      <c r="D11" s="163">
        <v>36434</v>
      </c>
      <c r="E11" s="105"/>
      <c r="F11" s="105"/>
      <c r="G11" s="96"/>
      <c r="H11" s="96"/>
      <c r="I11" s="103"/>
    </row>
    <row r="12" spans="1:9" s="113" customFormat="1">
      <c r="A12" s="103" t="s">
        <v>946</v>
      </c>
      <c r="B12" s="103">
        <v>5</v>
      </c>
      <c r="C12" s="103"/>
      <c r="D12" s="163">
        <v>38808</v>
      </c>
      <c r="E12" s="105"/>
      <c r="F12" s="102"/>
      <c r="G12" s="96"/>
      <c r="H12" s="96"/>
      <c r="I12" s="103"/>
    </row>
    <row r="13" spans="1:9" s="113" customFormat="1">
      <c r="A13" s="103" t="s">
        <v>947</v>
      </c>
      <c r="B13" s="103">
        <v>4</v>
      </c>
      <c r="C13" s="103"/>
      <c r="D13" s="163">
        <v>38808</v>
      </c>
      <c r="E13" s="105"/>
      <c r="F13" s="105"/>
      <c r="G13" s="96"/>
      <c r="H13" s="96"/>
      <c r="I13" s="103"/>
    </row>
    <row r="14" spans="1:9" s="113" customFormat="1">
      <c r="A14" s="103" t="s">
        <v>948</v>
      </c>
      <c r="B14" s="103">
        <v>3</v>
      </c>
      <c r="C14" s="103"/>
      <c r="D14" s="163">
        <v>39722</v>
      </c>
      <c r="E14" s="105"/>
      <c r="F14" s="102"/>
      <c r="G14" s="96"/>
      <c r="H14" s="96"/>
      <c r="I14" s="103"/>
    </row>
    <row r="15" spans="1:9" s="113" customFormat="1">
      <c r="A15" s="103" t="s">
        <v>949</v>
      </c>
      <c r="B15" s="103">
        <v>3</v>
      </c>
      <c r="C15" s="103"/>
      <c r="D15" s="163">
        <v>39722</v>
      </c>
      <c r="E15" s="102"/>
      <c r="F15" s="105"/>
      <c r="G15" s="96"/>
      <c r="H15" s="96"/>
      <c r="I15" s="103"/>
    </row>
    <row r="16" spans="1:9" s="113" customFormat="1">
      <c r="A16" s="103" t="s">
        <v>950</v>
      </c>
      <c r="B16" s="103">
        <v>3</v>
      </c>
      <c r="C16" s="103"/>
      <c r="D16" s="163">
        <v>39722</v>
      </c>
      <c r="E16" s="105"/>
      <c r="F16" s="102"/>
      <c r="G16" s="96"/>
      <c r="H16" s="96"/>
      <c r="I16" s="103"/>
    </row>
    <row r="17" spans="1:9" s="113" customFormat="1">
      <c r="A17" s="103" t="s">
        <v>951</v>
      </c>
      <c r="B17" s="103">
        <v>3</v>
      </c>
      <c r="C17" s="103"/>
      <c r="D17" s="163">
        <v>40210</v>
      </c>
      <c r="E17" s="105"/>
      <c r="F17" s="105"/>
      <c r="G17" s="96"/>
      <c r="H17" s="96"/>
      <c r="I17" s="103"/>
    </row>
    <row r="18" spans="1:9" s="113" customFormat="1">
      <c r="A18" s="103" t="s">
        <v>952</v>
      </c>
      <c r="B18" s="103">
        <v>3</v>
      </c>
      <c r="C18" s="103"/>
      <c r="D18" s="163">
        <v>40210</v>
      </c>
      <c r="E18" s="105"/>
      <c r="F18" s="105"/>
      <c r="G18" s="96"/>
      <c r="H18" s="96"/>
      <c r="I18" s="103"/>
    </row>
    <row r="19" spans="1:9" s="113" customFormat="1">
      <c r="A19" s="103" t="s">
        <v>953</v>
      </c>
      <c r="B19" s="103">
        <v>3</v>
      </c>
      <c r="C19" s="103"/>
      <c r="D19" s="163">
        <v>40210</v>
      </c>
      <c r="E19" s="105"/>
      <c r="F19" s="105"/>
      <c r="G19" s="96"/>
      <c r="H19" s="96"/>
      <c r="I19" s="103"/>
    </row>
    <row r="20" spans="1:9" s="113" customFormat="1">
      <c r="A20" s="103" t="s">
        <v>954</v>
      </c>
      <c r="B20" s="103">
        <v>4</v>
      </c>
      <c r="C20" s="103"/>
      <c r="D20" s="163">
        <v>40603</v>
      </c>
      <c r="E20" s="105"/>
      <c r="F20" s="105"/>
      <c r="G20" s="96"/>
      <c r="H20" s="96"/>
      <c r="I20" s="103"/>
    </row>
    <row r="21" spans="1:9" s="113" customFormat="1">
      <c r="A21" s="103" t="s">
        <v>955</v>
      </c>
      <c r="B21" s="103">
        <v>3</v>
      </c>
      <c r="C21" s="103"/>
      <c r="D21" s="163">
        <v>40756</v>
      </c>
      <c r="E21" s="105"/>
      <c r="F21" s="105"/>
      <c r="G21" s="96"/>
      <c r="H21" s="96"/>
      <c r="I21" s="103"/>
    </row>
    <row r="22" spans="1:9" s="113" customFormat="1">
      <c r="A22" s="103" t="s">
        <v>956</v>
      </c>
      <c r="B22" s="103">
        <v>3</v>
      </c>
      <c r="C22" s="103"/>
      <c r="D22" s="163">
        <v>40756</v>
      </c>
      <c r="E22" s="105"/>
      <c r="F22" s="105"/>
      <c r="G22" s="96"/>
      <c r="H22" s="96"/>
      <c r="I22" s="103"/>
    </row>
    <row r="23" spans="1:9" s="113" customFormat="1">
      <c r="A23" s="103" t="s">
        <v>957</v>
      </c>
      <c r="B23" s="103">
        <v>3</v>
      </c>
      <c r="C23" s="103"/>
      <c r="D23" s="163">
        <v>40756</v>
      </c>
      <c r="E23" s="105"/>
      <c r="F23" s="105"/>
      <c r="G23" s="96"/>
      <c r="H23" s="96"/>
      <c r="I23" s="103"/>
    </row>
    <row r="24" spans="1:9" s="113" customFormat="1">
      <c r="A24" s="103" t="s">
        <v>958</v>
      </c>
      <c r="B24" s="103">
        <v>3</v>
      </c>
      <c r="C24" s="103"/>
      <c r="D24" s="163">
        <v>40756</v>
      </c>
      <c r="E24" s="102"/>
      <c r="F24" s="96"/>
      <c r="G24" s="96"/>
      <c r="H24" s="96"/>
      <c r="I24" s="103"/>
    </row>
    <row r="25" spans="1:9" s="113" customFormat="1">
      <c r="A25" s="103" t="s">
        <v>959</v>
      </c>
      <c r="B25" s="103">
        <v>3</v>
      </c>
      <c r="C25" s="103"/>
      <c r="D25" s="163">
        <v>40756</v>
      </c>
      <c r="E25" s="102"/>
      <c r="F25" s="96"/>
      <c r="G25" s="96"/>
      <c r="H25" s="96"/>
      <c r="I25" s="103"/>
    </row>
    <row r="26" spans="1:9" s="113" customFormat="1">
      <c r="A26" s="103" t="s">
        <v>960</v>
      </c>
      <c r="B26" s="103">
        <v>3</v>
      </c>
      <c r="C26" s="103"/>
      <c r="D26" s="163">
        <v>40756</v>
      </c>
      <c r="E26" s="102"/>
      <c r="F26" s="96"/>
      <c r="G26" s="96"/>
      <c r="H26" s="96"/>
      <c r="I26" s="103"/>
    </row>
    <row r="27" spans="1:9" s="113" customFormat="1">
      <c r="A27" s="107" t="s">
        <v>961</v>
      </c>
      <c r="B27" s="107">
        <v>3</v>
      </c>
      <c r="C27" s="107"/>
      <c r="D27" s="165">
        <v>40756</v>
      </c>
      <c r="E27" s="102"/>
      <c r="F27" s="96"/>
      <c r="G27" s="96"/>
      <c r="H27" s="96"/>
      <c r="I27" s="107"/>
    </row>
    <row r="28" spans="1:9" s="113" customFormat="1">
      <c r="A28" s="99" t="s">
        <v>962</v>
      </c>
      <c r="B28" s="100">
        <v>3</v>
      </c>
      <c r="C28" s="100"/>
      <c r="D28" s="166">
        <v>40756</v>
      </c>
      <c r="E28" s="105"/>
      <c r="F28" s="96"/>
      <c r="G28" s="96"/>
      <c r="H28" s="96"/>
      <c r="I28" s="100"/>
    </row>
    <row r="29" spans="1:9" s="113" customFormat="1">
      <c r="A29" s="99" t="s">
        <v>963</v>
      </c>
      <c r="B29" s="100">
        <v>3</v>
      </c>
      <c r="C29" s="100"/>
      <c r="D29" s="166">
        <v>40756</v>
      </c>
      <c r="E29" s="102"/>
      <c r="F29" s="96"/>
      <c r="G29" s="96"/>
      <c r="H29" s="96"/>
      <c r="I29" s="100"/>
    </row>
    <row r="30" spans="1:9" s="113" customFormat="1">
      <c r="A30" s="99" t="s">
        <v>964</v>
      </c>
      <c r="B30" s="100">
        <v>3</v>
      </c>
      <c r="C30" s="100"/>
      <c r="D30" s="166">
        <v>41913</v>
      </c>
      <c r="E30" s="105"/>
      <c r="F30" s="96"/>
      <c r="G30" s="96"/>
      <c r="H30" s="96"/>
      <c r="I30" s="100"/>
    </row>
    <row r="31" spans="1:9" s="113" customFormat="1">
      <c r="A31" s="99" t="s">
        <v>965</v>
      </c>
      <c r="B31" s="100"/>
      <c r="C31" s="100"/>
      <c r="D31" s="166">
        <v>41913</v>
      </c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5">
    <dataValidation type="date" allowBlank="1" showInputMessage="1" showErrorMessage="1" sqref="D1:D1048576" xr:uid="{00000000-0002-0000-0D00-000000000000}">
      <formula1>1</formula1>
      <formula2>54789</formula2>
    </dataValidation>
    <dataValidation type="list" allowBlank="1" showInputMessage="1" showErrorMessage="1" sqref="E3:E1048576" xr:uid="{00000000-0002-0000-0D00-000001000000}">
      <formula1>#REF!</formula1>
    </dataValidation>
    <dataValidation type="list" allowBlank="1" showInputMessage="1" showErrorMessage="1" sqref="F3:F1048576" xr:uid="{00000000-0002-0000-0D00-000002000000}">
      <formula1>#REF!</formula1>
    </dataValidation>
    <dataValidation type="list" allowBlank="1" showInputMessage="1" showErrorMessage="1" sqref="G3:G1048576" xr:uid="{00000000-0002-0000-0D00-000003000000}">
      <formula1>#REF!</formula1>
    </dataValidation>
    <dataValidation type="list" allowBlank="1" showInputMessage="1" showErrorMessage="1" sqref="H3:H1048576" xr:uid="{00000000-0002-0000-0D00-000004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5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26" t="s">
        <v>68</v>
      </c>
      <c r="B1" s="226" t="s">
        <v>793</v>
      </c>
      <c r="C1" s="226" t="s">
        <v>795</v>
      </c>
      <c r="D1" s="226" t="s">
        <v>799</v>
      </c>
    </row>
    <row r="2" spans="1:10" s="113" customFormat="1" ht="23.25" customHeight="1">
      <c r="A2" s="226"/>
      <c r="B2" s="226"/>
      <c r="C2" s="226"/>
      <c r="D2" s="226"/>
    </row>
    <row r="3" spans="1:10" s="113" customFormat="1">
      <c r="A3" s="135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6"/>
      <c r="B50" s="96"/>
      <c r="C50" s="96"/>
      <c r="D50" s="96"/>
    </row>
    <row r="51" spans="1:4" s="113" customFormat="1">
      <c r="A51" s="136"/>
      <c r="B51" s="96"/>
      <c r="C51" s="96"/>
      <c r="D51" s="96"/>
    </row>
    <row r="52" spans="1:4" s="113" customFormat="1">
      <c r="A52" s="136"/>
      <c r="B52" s="96"/>
      <c r="C52" s="96"/>
      <c r="D52" s="96"/>
    </row>
    <row r="53" spans="1:4" s="113" customFormat="1">
      <c r="A53" s="136"/>
      <c r="B53" s="96"/>
      <c r="C53" s="96"/>
      <c r="D53" s="96"/>
    </row>
    <row r="54" spans="1:4" s="113" customFormat="1">
      <c r="A54" s="136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31" t="s">
        <v>82</v>
      </c>
      <c r="B1" s="231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32" t="s">
        <v>780</v>
      </c>
      <c r="B6" s="232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9" t="s">
        <v>749</v>
      </c>
      <c r="B9" s="230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9" t="s">
        <v>73</v>
      </c>
      <c r="B12" s="230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9" t="s">
        <v>76</v>
      </c>
      <c r="B15" s="230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9" t="s">
        <v>78</v>
      </c>
      <c r="B17" s="230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9" t="s">
        <v>747</v>
      </c>
      <c r="B19" s="230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9" t="s">
        <v>784</v>
      </c>
      <c r="B21" s="230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activeCell="B13" sqref="B1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33" t="s">
        <v>83</v>
      </c>
      <c r="B1" s="233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31" t="s">
        <v>85</v>
      </c>
      <c r="B5" s="234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 t="s">
        <v>1067</v>
      </c>
      <c r="G7" s="117" t="s">
        <v>802</v>
      </c>
    </row>
    <row r="8" spans="1:7">
      <c r="A8" s="88" t="s">
        <v>86</v>
      </c>
      <c r="B8" s="10" t="s">
        <v>1064</v>
      </c>
      <c r="G8" s="117" t="s">
        <v>803</v>
      </c>
    </row>
    <row r="9" spans="1:7">
      <c r="A9" s="88" t="s">
        <v>86</v>
      </c>
      <c r="B9" s="10" t="s">
        <v>1065</v>
      </c>
    </row>
    <row r="10" spans="1:7">
      <c r="A10" s="88" t="s">
        <v>86</v>
      </c>
      <c r="B10" s="10" t="s">
        <v>1066</v>
      </c>
    </row>
    <row r="11" spans="1:7">
      <c r="A11" s="88" t="s">
        <v>86</v>
      </c>
      <c r="B11" s="10" t="s">
        <v>1068</v>
      </c>
    </row>
    <row r="12" spans="1:7">
      <c r="A12" s="88" t="s">
        <v>86</v>
      </c>
      <c r="B12" s="10" t="s">
        <v>1069</v>
      </c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6" sqref="B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41844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7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7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B61" zoomScale="130" zoomScaleNormal="130" workbookViewId="0">
      <selection activeCell="D114" sqref="D114"/>
    </sheetView>
  </sheetViews>
  <sheetFormatPr defaultColWidth="9.1796875" defaultRowHeight="14.5" outlineLevelRow="3"/>
  <cols>
    <col min="1" max="1" width="7" bestFit="1" customWidth="1"/>
    <col min="2" max="2" width="45.81640625" customWidth="1"/>
    <col min="3" max="3" width="26.4531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7" t="s">
        <v>30</v>
      </c>
      <c r="B1" s="187"/>
      <c r="C1" s="187"/>
      <c r="D1" s="160" t="s">
        <v>853</v>
      </c>
      <c r="E1" s="160" t="s">
        <v>852</v>
      </c>
      <c r="G1" s="43" t="s">
        <v>31</v>
      </c>
      <c r="H1" s="44">
        <f>H2+H114</f>
        <v>732891.56799999997</v>
      </c>
      <c r="I1" s="45"/>
      <c r="J1" s="46" t="b">
        <f>AND(H1=I1)</f>
        <v>0</v>
      </c>
    </row>
    <row r="2" spans="1:14">
      <c r="A2" s="195" t="s">
        <v>60</v>
      </c>
      <c r="B2" s="195"/>
      <c r="C2" s="26">
        <f>C3+C67</f>
        <v>420000</v>
      </c>
      <c r="D2" s="26"/>
      <c r="E2" s="26"/>
      <c r="G2" s="39" t="s">
        <v>60</v>
      </c>
      <c r="H2" s="41">
        <f>C2</f>
        <v>420000</v>
      </c>
      <c r="I2" s="42"/>
      <c r="J2" s="40" t="b">
        <f>AND(H2=I2)</f>
        <v>0</v>
      </c>
    </row>
    <row r="3" spans="1:14">
      <c r="A3" s="192" t="s">
        <v>578</v>
      </c>
      <c r="B3" s="192"/>
      <c r="C3" s="23">
        <f>C4+C11+C38+C61</f>
        <v>177450</v>
      </c>
      <c r="D3" s="23"/>
      <c r="E3" s="23"/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30700</v>
      </c>
      <c r="D4" s="21"/>
      <c r="E4" s="21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9500</v>
      </c>
      <c r="D7" s="2">
        <f t="shared" si="0"/>
        <v>9500</v>
      </c>
      <c r="E7" s="2">
        <f t="shared" si="0"/>
        <v>9500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8" t="s">
        <v>125</v>
      </c>
      <c r="B11" s="189"/>
      <c r="C11" s="21">
        <f>SUM(C12:C37)</f>
        <v>76450</v>
      </c>
      <c r="D11" s="21"/>
      <c r="E11" s="21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6250</v>
      </c>
      <c r="D12" s="2">
        <f>C12</f>
        <v>6250</v>
      </c>
      <c r="E12" s="2">
        <f>D12</f>
        <v>6250</v>
      </c>
    </row>
    <row r="13" spans="1:14" hidden="1" outlineLevel="1">
      <c r="A13" s="3">
        <v>2102</v>
      </c>
      <c r="B13" s="1" t="s">
        <v>126</v>
      </c>
      <c r="C13" s="2">
        <v>53200</v>
      </c>
      <c r="D13" s="2">
        <f t="shared" ref="D13:E28" si="1">C13</f>
        <v>53200</v>
      </c>
      <c r="E13" s="2">
        <f t="shared" si="1"/>
        <v>53200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>
        <v>2000</v>
      </c>
      <c r="D15" s="2">
        <f t="shared" si="1"/>
        <v>2000</v>
      </c>
      <c r="E15" s="2">
        <f t="shared" si="1"/>
        <v>2000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4000</v>
      </c>
      <c r="D32" s="2">
        <f t="shared" si="2"/>
        <v>4000</v>
      </c>
      <c r="E32" s="2">
        <f t="shared" si="2"/>
        <v>4000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6000</v>
      </c>
      <c r="D34" s="2">
        <f t="shared" si="2"/>
        <v>6000</v>
      </c>
      <c r="E34" s="2">
        <f t="shared" si="2"/>
        <v>6000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 collapsed="1">
      <c r="A38" s="188" t="s">
        <v>145</v>
      </c>
      <c r="B38" s="189"/>
      <c r="C38" s="21">
        <f>SUM(C39:C60)</f>
        <v>24300</v>
      </c>
      <c r="D38" s="21"/>
      <c r="E38" s="21"/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2500</v>
      </c>
      <c r="D39" s="2">
        <f>C39</f>
        <v>2500</v>
      </c>
      <c r="E39" s="2">
        <f>D39</f>
        <v>2500</v>
      </c>
    </row>
    <row r="40" spans="1:10" hidden="1" outlineLevel="1">
      <c r="A40" s="20">
        <v>3102</v>
      </c>
      <c r="B40" s="20" t="s">
        <v>12</v>
      </c>
      <c r="C40" s="2">
        <v>800</v>
      </c>
      <c r="D40" s="2">
        <f t="shared" ref="D40:E55" si="3">C40</f>
        <v>800</v>
      </c>
      <c r="E40" s="2">
        <f t="shared" si="3"/>
        <v>800</v>
      </c>
    </row>
    <row r="41" spans="1:10" hidden="1" outlineLevel="1">
      <c r="A41" s="20">
        <v>3103</v>
      </c>
      <c r="B41" s="20" t="s">
        <v>13</v>
      </c>
      <c r="C41" s="2">
        <v>1500</v>
      </c>
      <c r="D41" s="2">
        <f t="shared" si="3"/>
        <v>1500</v>
      </c>
      <c r="E41" s="2">
        <f t="shared" si="3"/>
        <v>1500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 hidden="1" outlineLevel="1">
      <c r="A51" s="20">
        <v>3209</v>
      </c>
      <c r="B51" s="20" t="s">
        <v>151</v>
      </c>
      <c r="C51" s="2">
        <v>600</v>
      </c>
      <c r="D51" s="2">
        <f t="shared" si="3"/>
        <v>600</v>
      </c>
      <c r="E51" s="2">
        <f t="shared" si="3"/>
        <v>600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hidden="1" outlineLevel="1">
      <c r="A55" s="20">
        <v>3303</v>
      </c>
      <c r="B55" s="20" t="s">
        <v>153</v>
      </c>
      <c r="C55" s="2">
        <v>12000</v>
      </c>
      <c r="D55" s="2">
        <f t="shared" si="3"/>
        <v>12000</v>
      </c>
      <c r="E55" s="2">
        <f t="shared" si="3"/>
        <v>12000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2000</v>
      </c>
      <c r="D60" s="2">
        <f t="shared" si="4"/>
        <v>2000</v>
      </c>
      <c r="E60" s="2">
        <f t="shared" si="4"/>
        <v>2000</v>
      </c>
    </row>
    <row r="61" spans="1:10" collapsed="1">
      <c r="A61" s="188" t="s">
        <v>158</v>
      </c>
      <c r="B61" s="189"/>
      <c r="C61" s="22">
        <f>SUM(C62:C66)</f>
        <v>46000</v>
      </c>
      <c r="D61" s="22"/>
      <c r="E61" s="22"/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>
        <v>45500</v>
      </c>
      <c r="D62" s="2">
        <f>C62</f>
        <v>45500</v>
      </c>
      <c r="E62" s="2">
        <f>D62</f>
        <v>45500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>
        <v>500</v>
      </c>
      <c r="D66" s="2">
        <f t="shared" si="5"/>
        <v>500</v>
      </c>
      <c r="E66" s="2">
        <f t="shared" si="5"/>
        <v>500</v>
      </c>
    </row>
    <row r="67" spans="1:10" collapsed="1">
      <c r="A67" s="192" t="s">
        <v>579</v>
      </c>
      <c r="B67" s="192"/>
      <c r="C67" s="25">
        <f>C97+C68</f>
        <v>242550</v>
      </c>
      <c r="D67" s="25"/>
      <c r="E67" s="25"/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14000</v>
      </c>
      <c r="D68" s="21"/>
      <c r="E68" s="21"/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7000</v>
      </c>
      <c r="D79" s="2">
        <f t="shared" si="6"/>
        <v>7000</v>
      </c>
      <c r="E79" s="2">
        <f t="shared" si="6"/>
        <v>7000</v>
      </c>
    </row>
    <row r="80" spans="1:10" ht="15" hidden="1" customHeight="1" outlineLevel="1">
      <c r="A80" s="3">
        <v>5202</v>
      </c>
      <c r="B80" s="2" t="s">
        <v>172</v>
      </c>
      <c r="C80" s="2">
        <v>6000</v>
      </c>
      <c r="D80" s="2">
        <f t="shared" si="6"/>
        <v>6000</v>
      </c>
      <c r="E80" s="2">
        <f t="shared" si="6"/>
        <v>6000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1000</v>
      </c>
      <c r="D83" s="2">
        <f t="shared" si="6"/>
        <v>1000</v>
      </c>
      <c r="E83" s="2">
        <f t="shared" si="6"/>
        <v>1000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228550</v>
      </c>
      <c r="D97" s="21"/>
      <c r="E97" s="21"/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160000</v>
      </c>
      <c r="D98" s="2">
        <f>C98</f>
        <v>160000</v>
      </c>
      <c r="E98" s="2">
        <f>D98</f>
        <v>160000</v>
      </c>
    </row>
    <row r="99" spans="1:10" ht="15" hidden="1" customHeight="1" outlineLevel="1">
      <c r="A99" s="3">
        <v>6002</v>
      </c>
      <c r="B99" s="1" t="s">
        <v>185</v>
      </c>
      <c r="C99" s="2">
        <v>14550</v>
      </c>
      <c r="D99" s="2">
        <f t="shared" ref="D99:E113" si="8">C99</f>
        <v>14550</v>
      </c>
      <c r="E99" s="2">
        <f t="shared" si="8"/>
        <v>14550</v>
      </c>
    </row>
    <row r="100" spans="1:10" ht="15" hidden="1" customHeight="1" outlineLevel="1">
      <c r="A100" s="3">
        <v>6003</v>
      </c>
      <c r="B100" s="1" t="s">
        <v>186</v>
      </c>
      <c r="C100" s="2">
        <v>54000</v>
      </c>
      <c r="D100" s="2">
        <f t="shared" si="8"/>
        <v>54000</v>
      </c>
      <c r="E100" s="2">
        <f t="shared" si="8"/>
        <v>54000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93" t="s">
        <v>62</v>
      </c>
      <c r="B114" s="194"/>
      <c r="C114" s="26">
        <f>C115+C152+C177</f>
        <v>312891.56799999997</v>
      </c>
      <c r="D114" s="26"/>
      <c r="E114" s="26"/>
      <c r="G114" s="39" t="s">
        <v>62</v>
      </c>
      <c r="H114" s="41">
        <f>C114</f>
        <v>312891.56799999997</v>
      </c>
      <c r="I114" s="42"/>
      <c r="J114" s="40" t="b">
        <f>AND(H114=I114)</f>
        <v>0</v>
      </c>
    </row>
    <row r="115" spans="1:10">
      <c r="A115" s="190" t="s">
        <v>580</v>
      </c>
      <c r="B115" s="191"/>
      <c r="C115" s="23">
        <f>C116+C135</f>
        <v>312891.56799999997</v>
      </c>
      <c r="D115" s="23"/>
      <c r="E115" s="23"/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290495.59999999998</v>
      </c>
      <c r="D116" s="21"/>
      <c r="E116" s="21"/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283495.59999999998</v>
      </c>
      <c r="D117" s="2">
        <f>D118+D119</f>
        <v>283495.59999999998</v>
      </c>
      <c r="E117" s="2">
        <f>E118+E119</f>
        <v>283495.59999999998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>
        <v>283495.59999999998</v>
      </c>
      <c r="D119" s="129">
        <f>C119</f>
        <v>283495.59999999998</v>
      </c>
      <c r="E119" s="129">
        <f>D119</f>
        <v>283495.59999999998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7000</v>
      </c>
      <c r="D126" s="2">
        <f>D127+D128</f>
        <v>7000</v>
      </c>
      <c r="E126" s="2">
        <f>E127+E128</f>
        <v>7000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>
        <v>7000</v>
      </c>
      <c r="D128" s="129">
        <f>C128</f>
        <v>7000</v>
      </c>
      <c r="E128" s="129">
        <f>D128</f>
        <v>7000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8" t="s">
        <v>202</v>
      </c>
      <c r="B135" s="189"/>
      <c r="C135" s="21">
        <f>C136+C140+C143+C146+C149</f>
        <v>22395.968000000001</v>
      </c>
      <c r="D135" s="21"/>
      <c r="E135" s="21"/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22395.968000000001</v>
      </c>
      <c r="D136" s="2">
        <f>D137+D138+D139</f>
        <v>22395.968000000001</v>
      </c>
      <c r="E136" s="2">
        <f>E137+E138+E139</f>
        <v>22395.968000000001</v>
      </c>
    </row>
    <row r="137" spans="1:10" ht="15" hidden="1" customHeight="1" outlineLevel="2">
      <c r="A137" s="131"/>
      <c r="B137" s="130" t="s">
        <v>855</v>
      </c>
      <c r="C137" s="129">
        <v>14007.179</v>
      </c>
      <c r="D137" s="129">
        <f>C137</f>
        <v>14007.179</v>
      </c>
      <c r="E137" s="129">
        <f>D137</f>
        <v>14007.179</v>
      </c>
    </row>
    <row r="138" spans="1:10" ht="15" hidden="1" customHeight="1" outlineLevel="2">
      <c r="A138" s="131"/>
      <c r="B138" s="130" t="s">
        <v>862</v>
      </c>
      <c r="C138" s="129">
        <v>6320.3379999999997</v>
      </c>
      <c r="D138" s="129">
        <f t="shared" ref="D138:E139" si="9">C138</f>
        <v>6320.3379999999997</v>
      </c>
      <c r="E138" s="129">
        <f t="shared" si="9"/>
        <v>6320.3379999999997</v>
      </c>
    </row>
    <row r="139" spans="1:10" ht="15" hidden="1" customHeight="1" outlineLevel="2">
      <c r="A139" s="131"/>
      <c r="B139" s="130" t="s">
        <v>861</v>
      </c>
      <c r="C139" s="129">
        <v>2068.451</v>
      </c>
      <c r="D139" s="129">
        <f t="shared" si="9"/>
        <v>2068.451</v>
      </c>
      <c r="E139" s="129">
        <f t="shared" si="9"/>
        <v>2068.451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90" t="s">
        <v>581</v>
      </c>
      <c r="B152" s="191"/>
      <c r="C152" s="23">
        <f>C153+C163+C170</f>
        <v>0</v>
      </c>
      <c r="D152" s="23"/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5" t="s">
        <v>843</v>
      </c>
      <c r="B197" s="18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87" t="s">
        <v>67</v>
      </c>
      <c r="B256" s="187"/>
      <c r="C256" s="187"/>
      <c r="D256" s="160" t="s">
        <v>853</v>
      </c>
      <c r="E256" s="160" t="s">
        <v>852</v>
      </c>
      <c r="G256" s="47" t="s">
        <v>589</v>
      </c>
      <c r="H256" s="48">
        <f>H257+H559</f>
        <v>732891.56799999997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395960</v>
      </c>
      <c r="D257" s="37">
        <f>D258+D550</f>
        <v>240636.674</v>
      </c>
      <c r="E257" s="37">
        <f>E258+E550</f>
        <v>240636.674</v>
      </c>
      <c r="G257" s="39" t="s">
        <v>60</v>
      </c>
      <c r="H257" s="41">
        <f>C257</f>
        <v>395960</v>
      </c>
      <c r="I257" s="42"/>
      <c r="J257" s="40" t="b">
        <f>AND(H257=I257)</f>
        <v>0</v>
      </c>
    </row>
    <row r="258" spans="1:10">
      <c r="A258" s="175" t="s">
        <v>266</v>
      </c>
      <c r="B258" s="176"/>
      <c r="C258" s="36">
        <f>C259+C339+C483+C547</f>
        <v>395960</v>
      </c>
      <c r="D258" s="36">
        <f>D259+D339+D483+D547</f>
        <v>240636.674</v>
      </c>
      <c r="E258" s="36">
        <f>E259+E339+E483+E547</f>
        <v>240636.674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268143.326</v>
      </c>
      <c r="D259" s="33">
        <f>D260+D263+D314</f>
        <v>112820</v>
      </c>
      <c r="E259" s="33">
        <f>E260+E263+E314</f>
        <v>112820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7" t="s">
        <v>268</v>
      </c>
      <c r="B260" s="178"/>
      <c r="C260" s="32">
        <f>SUM(C261:C262)</f>
        <v>1944</v>
      </c>
      <c r="D260" s="32">
        <f>SUM(D261:D262)</f>
        <v>1944</v>
      </c>
      <c r="E260" s="32">
        <f>SUM(E261:E262)</f>
        <v>1944</v>
      </c>
    </row>
    <row r="261" spans="1:10" hidden="1" outlineLevel="2">
      <c r="A261" s="7">
        <v>1100</v>
      </c>
      <c r="B261" s="4" t="s">
        <v>32</v>
      </c>
      <c r="C261" s="5">
        <v>1080</v>
      </c>
      <c r="D261" s="5">
        <f>C261</f>
        <v>1080</v>
      </c>
      <c r="E261" s="5">
        <f>D261</f>
        <v>1080</v>
      </c>
    </row>
    <row r="262" spans="1:10" hidden="1" outlineLevel="2">
      <c r="A262" s="6">
        <v>1100</v>
      </c>
      <c r="B262" s="4" t="s">
        <v>33</v>
      </c>
      <c r="C262" s="5">
        <v>864</v>
      </c>
      <c r="D262" s="5">
        <f>C262</f>
        <v>864</v>
      </c>
      <c r="E262" s="5">
        <f>D262</f>
        <v>864</v>
      </c>
    </row>
    <row r="263" spans="1:10" hidden="1" outlineLevel="1">
      <c r="A263" s="177" t="s">
        <v>269</v>
      </c>
      <c r="B263" s="178"/>
      <c r="C263" s="32">
        <f>C264+C265+C289+C296+C298+C302+C305+C308+C313</f>
        <v>262799.326</v>
      </c>
      <c r="D263" s="32">
        <f>D264+D265+D289+D296+D298+D302+D305+D308+D313</f>
        <v>110876</v>
      </c>
      <c r="E263" s="32">
        <f>E264+E265+E289+E296+E298+E302+E305+E308+E313</f>
        <v>110876</v>
      </c>
    </row>
    <row r="264" spans="1:10" hidden="1" outlineLevel="2">
      <c r="A264" s="6">
        <v>1101</v>
      </c>
      <c r="B264" s="4" t="s">
        <v>34</v>
      </c>
      <c r="C264" s="5">
        <v>110876</v>
      </c>
      <c r="D264" s="5">
        <f>C264</f>
        <v>110876</v>
      </c>
      <c r="E264" s="5">
        <f>D264</f>
        <v>110876</v>
      </c>
    </row>
    <row r="265" spans="1:10" hidden="1" outlineLevel="2">
      <c r="A265" s="6">
        <v>1101</v>
      </c>
      <c r="B265" s="4" t="s">
        <v>35</v>
      </c>
      <c r="C265" s="5">
        <v>96114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7320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v>4940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3718.8760000000002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38530.449999999997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7" t="s">
        <v>601</v>
      </c>
      <c r="B314" s="178"/>
      <c r="C314" s="32">
        <f>C315+C325+C331+C336+C337+C338+C328</f>
        <v>3400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v>3400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3" t="s">
        <v>270</v>
      </c>
      <c r="B339" s="174"/>
      <c r="C339" s="33">
        <f>C340+C444+C482</f>
        <v>127816.674</v>
      </c>
      <c r="D339" s="33">
        <f>D340+D444+D482</f>
        <v>127816.674</v>
      </c>
      <c r="E339" s="33">
        <f>E340+E444+E482</f>
        <v>127816.674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7" t="s">
        <v>271</v>
      </c>
      <c r="B340" s="178"/>
      <c r="C340" s="32">
        <f>C341+C342+C343+C344+C347+C348+C353+C356+C357+C362+C367+BG290668+C371+C372+C373+C376+C377+C378+C382+C388+C391+C392+C395+C398+C399+C404+C407+C408+C409+C412+C415+C416+C419+C420+C421+C422+C429+C443</f>
        <v>123216.674</v>
      </c>
      <c r="D340" s="32">
        <f>D341+D342+D343+D344+D347+D348+D353+D356+D357+D362+D367+BH290668+D371+D372+D373+D376+D377+D378+D382+D388+D391+D392+D395+D398+D399+D404+D407+D408+D409+D412+D415+D416+D419+D420+D421+D422+D429+D443</f>
        <v>123216.674</v>
      </c>
      <c r="E340" s="32">
        <f>E341+E342+E343+E344+E347+E348+E353+E356+E357+E362+E367+BI290668+E371+E372+E373+E376+E377+E378+E382+E388+E391+E392+E395+E398+E399+E404+E407+E408+E409+E412+E415+E416+E419+E420+E421+E422+E429+E443</f>
        <v>123216.674</v>
      </c>
    </row>
    <row r="341" spans="1:10" hidden="1" outlineLevel="2">
      <c r="A341" s="6">
        <v>2201</v>
      </c>
      <c r="B341" s="34" t="s">
        <v>272</v>
      </c>
      <c r="C341" s="5">
        <v>1100</v>
      </c>
      <c r="D341" s="5">
        <f>C341</f>
        <v>1100</v>
      </c>
      <c r="E341" s="5">
        <f>D341</f>
        <v>1100</v>
      </c>
    </row>
    <row r="342" spans="1:10" hidden="1" outlineLevel="2">
      <c r="A342" s="6">
        <v>2201</v>
      </c>
      <c r="B342" s="4" t="s">
        <v>40</v>
      </c>
      <c r="C342" s="5">
        <v>1000</v>
      </c>
      <c r="D342" s="5">
        <f t="shared" ref="D342:E343" si="26">C342</f>
        <v>1000</v>
      </c>
      <c r="E342" s="5">
        <f t="shared" si="26"/>
        <v>1000</v>
      </c>
    </row>
    <row r="343" spans="1:10" hidden="1" outlineLevel="2">
      <c r="A343" s="6">
        <v>2201</v>
      </c>
      <c r="B343" s="4" t="s">
        <v>41</v>
      </c>
      <c r="C343" s="5">
        <v>20000</v>
      </c>
      <c r="D343" s="5">
        <f t="shared" si="26"/>
        <v>20000</v>
      </c>
      <c r="E343" s="5">
        <f t="shared" si="26"/>
        <v>20000</v>
      </c>
    </row>
    <row r="344" spans="1:10" hidden="1" outlineLevel="2">
      <c r="A344" s="6">
        <v>2201</v>
      </c>
      <c r="B344" s="4" t="s">
        <v>273</v>
      </c>
      <c r="C344" s="5">
        <f>SUM(C345:C346)</f>
        <v>200</v>
      </c>
      <c r="D344" s="5">
        <f>SUM(D345:D346)</f>
        <v>200</v>
      </c>
      <c r="E344" s="5">
        <f>SUM(E345:E346)</f>
        <v>200</v>
      </c>
    </row>
    <row r="345" spans="1:10" hidden="1" outlineLevel="3">
      <c r="A345" s="29"/>
      <c r="B345" s="28" t="s">
        <v>274</v>
      </c>
      <c r="C345" s="30">
        <v>200</v>
      </c>
      <c r="D345" s="30">
        <f t="shared" ref="D345:E347" si="27">C345</f>
        <v>200</v>
      </c>
      <c r="E345" s="30">
        <f t="shared" si="27"/>
        <v>200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16000</v>
      </c>
      <c r="D348" s="5">
        <f>SUM(D349:D352)</f>
        <v>16000</v>
      </c>
      <c r="E348" s="5">
        <f>SUM(E349:E352)</f>
        <v>16000</v>
      </c>
    </row>
    <row r="349" spans="1:10" hidden="1" outlineLevel="3">
      <c r="A349" s="29"/>
      <c r="B349" s="28" t="s">
        <v>278</v>
      </c>
      <c r="C349" s="30">
        <v>16000</v>
      </c>
      <c r="D349" s="30">
        <f>C349</f>
        <v>16000</v>
      </c>
      <c r="E349" s="30">
        <f>D349</f>
        <v>16000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hidden="1" outlineLevel="3">
      <c r="A354" s="29"/>
      <c r="B354" s="28" t="s">
        <v>42</v>
      </c>
      <c r="C354" s="30">
        <v>150</v>
      </c>
      <c r="D354" s="30">
        <f t="shared" ref="D354:E356" si="29">C354</f>
        <v>150</v>
      </c>
      <c r="E354" s="30">
        <f t="shared" si="29"/>
        <v>150</v>
      </c>
    </row>
    <row r="355" spans="1:5" hidden="1" outlineLevel="3">
      <c r="A355" s="29"/>
      <c r="B355" s="28" t="s">
        <v>283</v>
      </c>
      <c r="C355" s="30">
        <v>50</v>
      </c>
      <c r="D355" s="30">
        <f t="shared" si="29"/>
        <v>50</v>
      </c>
      <c r="E355" s="30">
        <f t="shared" si="29"/>
        <v>50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</row>
    <row r="358" spans="1:5" hidden="1" outlineLevel="3">
      <c r="A358" s="29"/>
      <c r="B358" s="28" t="s">
        <v>286</v>
      </c>
      <c r="C358" s="30">
        <v>2433.5</v>
      </c>
      <c r="D358" s="30">
        <f>C358</f>
        <v>2433.5</v>
      </c>
      <c r="E358" s="30">
        <f>D358</f>
        <v>2433.5</v>
      </c>
    </row>
    <row r="359" spans="1:5" hidden="1" outlineLevel="3">
      <c r="A359" s="29"/>
      <c r="B359" s="28" t="s">
        <v>287</v>
      </c>
      <c r="C359" s="30">
        <v>566.5</v>
      </c>
      <c r="D359" s="30">
        <f t="shared" ref="D359:E361" si="30">C359</f>
        <v>566.5</v>
      </c>
      <c r="E359" s="30">
        <f t="shared" si="30"/>
        <v>566.5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3000</v>
      </c>
      <c r="D362" s="5">
        <f>SUM(D363:D366)</f>
        <v>3000</v>
      </c>
      <c r="E362" s="5">
        <f>SUM(E363:E366)</f>
        <v>3000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>
        <v>3000</v>
      </c>
      <c r="D364" s="30">
        <f t="shared" ref="D364:E366" si="31">C364</f>
        <v>3000</v>
      </c>
      <c r="E364" s="30">
        <f t="shared" si="31"/>
        <v>3000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150</v>
      </c>
      <c r="D367" s="5">
        <f>C367</f>
        <v>150</v>
      </c>
      <c r="E367" s="5">
        <f>D367</f>
        <v>150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800</v>
      </c>
      <c r="D371" s="5">
        <f t="shared" si="32"/>
        <v>800</v>
      </c>
      <c r="E371" s="5">
        <f t="shared" si="32"/>
        <v>800</v>
      </c>
    </row>
    <row r="372" spans="1:5" hidden="1" outlineLevel="2">
      <c r="A372" s="6">
        <v>2201</v>
      </c>
      <c r="B372" s="4" t="s">
        <v>45</v>
      </c>
      <c r="C372" s="5">
        <v>500</v>
      </c>
      <c r="D372" s="5">
        <f t="shared" si="32"/>
        <v>500</v>
      </c>
      <c r="E372" s="5">
        <f t="shared" si="32"/>
        <v>500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700</v>
      </c>
      <c r="D377" s="5">
        <f t="shared" si="33"/>
        <v>700</v>
      </c>
      <c r="E377" s="5">
        <f t="shared" si="33"/>
        <v>700</v>
      </c>
    </row>
    <row r="378" spans="1:5" hidden="1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</row>
    <row r="379" spans="1:5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800</v>
      </c>
      <c r="D382" s="5">
        <f>SUM(D383:D387)</f>
        <v>800</v>
      </c>
      <c r="E382" s="5">
        <f>SUM(E383:E387)</f>
        <v>800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800</v>
      </c>
      <c r="D386" s="30">
        <f t="shared" si="35"/>
        <v>800</v>
      </c>
      <c r="E386" s="30">
        <f t="shared" si="35"/>
        <v>800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</row>
    <row r="389" spans="1:5" hidden="1" outlineLevel="3">
      <c r="A389" s="29"/>
      <c r="B389" s="28" t="s">
        <v>48</v>
      </c>
      <c r="C389" s="30">
        <v>100</v>
      </c>
      <c r="D389" s="30">
        <f t="shared" ref="D389:E391" si="36">C389</f>
        <v>100</v>
      </c>
      <c r="E389" s="30">
        <f t="shared" si="36"/>
        <v>100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4500</v>
      </c>
      <c r="D392" s="5">
        <f>SUM(D393:D394)</f>
        <v>4500</v>
      </c>
      <c r="E392" s="5">
        <f>SUM(E393:E394)</f>
        <v>4500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4500</v>
      </c>
      <c r="D394" s="30">
        <f>C394</f>
        <v>4500</v>
      </c>
      <c r="E394" s="30">
        <f>D394</f>
        <v>4500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70166.673999999999</v>
      </c>
      <c r="D429" s="5">
        <f>SUM(D430:D442)</f>
        <v>70166.673999999999</v>
      </c>
      <c r="E429" s="5">
        <f>SUM(E430:E442)</f>
        <v>70166.673999999999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9787.3330000000005</v>
      </c>
      <c r="D431" s="30">
        <f t="shared" ref="D431:E442" si="43">C431</f>
        <v>9787.3330000000005</v>
      </c>
      <c r="E431" s="30">
        <f t="shared" si="43"/>
        <v>9787.3330000000005</v>
      </c>
    </row>
    <row r="432" spans="1:5" hidden="1" outlineLevel="3">
      <c r="A432" s="29"/>
      <c r="B432" s="28" t="s">
        <v>345</v>
      </c>
      <c r="C432" s="30">
        <v>3423.1</v>
      </c>
      <c r="D432" s="30">
        <f t="shared" si="43"/>
        <v>3423.1</v>
      </c>
      <c r="E432" s="30">
        <f t="shared" si="43"/>
        <v>3423.1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>
        <v>2310.4659999999999</v>
      </c>
      <c r="D434" s="30">
        <f t="shared" si="43"/>
        <v>2310.4659999999999</v>
      </c>
      <c r="E434" s="30">
        <f t="shared" si="43"/>
        <v>2310.4659999999999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3192.57</v>
      </c>
      <c r="D439" s="30">
        <f t="shared" si="43"/>
        <v>3192.57</v>
      </c>
      <c r="E439" s="30">
        <f t="shared" si="43"/>
        <v>3192.57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5252</v>
      </c>
      <c r="D441" s="30">
        <f t="shared" si="43"/>
        <v>5252</v>
      </c>
      <c r="E441" s="30">
        <f t="shared" si="43"/>
        <v>5252</v>
      </c>
    </row>
    <row r="442" spans="1:5" hidden="1" outlineLevel="3">
      <c r="A442" s="29"/>
      <c r="B442" s="28" t="s">
        <v>355</v>
      </c>
      <c r="C442" s="30">
        <v>46201.205000000002</v>
      </c>
      <c r="D442" s="30">
        <f t="shared" si="43"/>
        <v>46201.205000000002</v>
      </c>
      <c r="E442" s="30">
        <f t="shared" si="43"/>
        <v>46201.205000000002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7" t="s">
        <v>357</v>
      </c>
      <c r="B444" s="178"/>
      <c r="C444" s="32">
        <f>C445+C454+C455+C459+C462+C463+C468+C474+C477+C480+C481+C450</f>
        <v>4600</v>
      </c>
      <c r="D444" s="32">
        <f>D445+D454+D455+D459+D462+D463+D468+D474+D477+D480+D481+D450</f>
        <v>4600</v>
      </c>
      <c r="E444" s="32">
        <f>E445+E454+E455+E459+E462+E463+E468+E474+E477+E480+E481+E450</f>
        <v>4600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4000</v>
      </c>
      <c r="D449" s="30">
        <f t="shared" si="44"/>
        <v>4000</v>
      </c>
      <c r="E449" s="30">
        <f t="shared" si="44"/>
        <v>4000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600</v>
      </c>
      <c r="D454" s="5">
        <f>C454</f>
        <v>600</v>
      </c>
      <c r="E454" s="5">
        <f>D454</f>
        <v>600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7" t="s">
        <v>414</v>
      </c>
      <c r="B509" s="17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7" t="s">
        <v>441</v>
      </c>
      <c r="B538" s="178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1" t="s">
        <v>449</v>
      </c>
      <c r="B547" s="18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7" t="s">
        <v>450</v>
      </c>
      <c r="B548" s="178"/>
      <c r="C548" s="32"/>
      <c r="D548" s="32">
        <f>C548</f>
        <v>0</v>
      </c>
      <c r="E548" s="32">
        <f>D548</f>
        <v>0</v>
      </c>
    </row>
    <row r="549" spans="1:10" hidden="1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75" t="s">
        <v>455</v>
      </c>
      <c r="B550" s="17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3" t="s">
        <v>456</v>
      </c>
      <c r="B551" s="17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7" t="s">
        <v>457</v>
      </c>
      <c r="B552" s="178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9" t="s">
        <v>62</v>
      </c>
      <c r="B559" s="180"/>
      <c r="C559" s="37">
        <f>C560+C716+C725</f>
        <v>336931.56800000003</v>
      </c>
      <c r="D559" s="37">
        <f>D560+D716+D725</f>
        <v>336931.56800000003</v>
      </c>
      <c r="E559" s="37">
        <f>E560+E716+E725</f>
        <v>336931.56800000003</v>
      </c>
      <c r="G559" s="39" t="s">
        <v>62</v>
      </c>
      <c r="H559" s="41">
        <f xml:space="preserve"> C559</f>
        <v>336931.56800000003</v>
      </c>
      <c r="I559" s="42"/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312891.56800000003</v>
      </c>
      <c r="D560" s="36">
        <f>D561+D638+D642+D645</f>
        <v>312891.56800000003</v>
      </c>
      <c r="E560" s="36">
        <f>E561+E638+E642+E645</f>
        <v>312891.56800000003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312891.56800000003</v>
      </c>
      <c r="D561" s="38">
        <f>D562+D567+D568+D569+D576+D577+D581+D584+D585+D586+D587+D592+D595+D599+D603+D610+D616+D628</f>
        <v>312891.56800000003</v>
      </c>
      <c r="E561" s="38">
        <f>E562+E567+E568+E569+E576+E577+E581+E584+E585+E586+E587+E592+E595+E599+E603+E610+E616+E628</f>
        <v>312891.56800000003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7" t="s">
        <v>466</v>
      </c>
      <c r="B562" s="178"/>
      <c r="C562" s="32">
        <f>SUM(C563:C566)</f>
        <v>14760</v>
      </c>
      <c r="D562" s="32">
        <f>SUM(D563:D566)</f>
        <v>14760</v>
      </c>
      <c r="E562" s="32">
        <f>SUM(E563:E566)</f>
        <v>14760</v>
      </c>
    </row>
    <row r="563" spans="1:10" hidden="1" outlineLevel="2">
      <c r="A563" s="7">
        <v>6600</v>
      </c>
      <c r="B563" s="4" t="s">
        <v>468</v>
      </c>
      <c r="C563" s="5">
        <v>11032</v>
      </c>
      <c r="D563" s="5">
        <f>C563</f>
        <v>11032</v>
      </c>
      <c r="E563" s="5">
        <f>D563</f>
        <v>11032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3728</v>
      </c>
      <c r="D566" s="5">
        <f t="shared" si="60"/>
        <v>3728</v>
      </c>
      <c r="E566" s="5">
        <f t="shared" si="60"/>
        <v>3728</v>
      </c>
    </row>
    <row r="567" spans="1:10" hidden="1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7" t="s">
        <v>473</v>
      </c>
      <c r="B569" s="178"/>
      <c r="C569" s="32">
        <f>SUM(C570:C575)</f>
        <v>50000</v>
      </c>
      <c r="D569" s="32">
        <f>SUM(D570:D575)</f>
        <v>50000</v>
      </c>
      <c r="E569" s="32">
        <f>SUM(E570:E575)</f>
        <v>50000</v>
      </c>
    </row>
    <row r="570" spans="1:10" hidden="1" outlineLevel="2">
      <c r="A570" s="7">
        <v>6603</v>
      </c>
      <c r="B570" s="4" t="s">
        <v>474</v>
      </c>
      <c r="C570" s="5">
        <v>20000</v>
      </c>
      <c r="D570" s="5">
        <f>C570</f>
        <v>20000</v>
      </c>
      <c r="E570" s="5">
        <f>D570</f>
        <v>20000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30000</v>
      </c>
      <c r="D572" s="5">
        <f t="shared" si="61"/>
        <v>30000</v>
      </c>
      <c r="E572" s="5">
        <f t="shared" si="61"/>
        <v>30000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7" t="s">
        <v>480</v>
      </c>
      <c r="B576" s="178"/>
      <c r="C576" s="32">
        <v>6636</v>
      </c>
      <c r="D576" s="32">
        <f>C576</f>
        <v>6636</v>
      </c>
      <c r="E576" s="32">
        <f>D576</f>
        <v>6636</v>
      </c>
    </row>
    <row r="577" spans="1:5" hidden="1" outlineLevel="1">
      <c r="A577" s="177" t="s">
        <v>481</v>
      </c>
      <c r="B577" s="178"/>
      <c r="C577" s="32">
        <f>SUM(C578:C580)</f>
        <v>15000</v>
      </c>
      <c r="D577" s="32">
        <f>SUM(D578:D580)</f>
        <v>15000</v>
      </c>
      <c r="E577" s="32">
        <f>SUM(E578:E580)</f>
        <v>15000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15000</v>
      </c>
      <c r="D580" s="5">
        <f t="shared" si="62"/>
        <v>15000</v>
      </c>
      <c r="E580" s="5">
        <f t="shared" si="62"/>
        <v>15000</v>
      </c>
    </row>
    <row r="581" spans="1:5" hidden="1" outlineLevel="1">
      <c r="A581" s="177" t="s">
        <v>485</v>
      </c>
      <c r="B581" s="178"/>
      <c r="C581" s="32">
        <f>SUM(C582:C583)</f>
        <v>60003</v>
      </c>
      <c r="D581" s="32">
        <f>SUM(D582:D583)</f>
        <v>60003</v>
      </c>
      <c r="E581" s="32">
        <f>SUM(E582:E583)</f>
        <v>60003</v>
      </c>
    </row>
    <row r="582" spans="1:5" hidden="1" outlineLevel="2">
      <c r="A582" s="7">
        <v>6606</v>
      </c>
      <c r="B582" s="4" t="s">
        <v>486</v>
      </c>
      <c r="C582" s="5">
        <v>60003</v>
      </c>
      <c r="D582" s="5">
        <f t="shared" ref="D582:E586" si="63">C582</f>
        <v>60003</v>
      </c>
      <c r="E582" s="5">
        <f t="shared" si="63"/>
        <v>60003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7" t="s">
        <v>488</v>
      </c>
      <c r="B584" s="178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7" t="s">
        <v>489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7" t="s">
        <v>490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7" t="s">
        <v>491</v>
      </c>
      <c r="B587" s="178"/>
      <c r="C587" s="32">
        <f>SUM(C588:C591)</f>
        <v>62208.646000000001</v>
      </c>
      <c r="D587" s="32">
        <f>SUM(D588:D591)</f>
        <v>62208.646000000001</v>
      </c>
      <c r="E587" s="32">
        <f>SUM(E588:E591)</f>
        <v>62208.646000000001</v>
      </c>
    </row>
    <row r="588" spans="1:5" hidden="1" outlineLevel="2">
      <c r="A588" s="7">
        <v>6610</v>
      </c>
      <c r="B588" s="4" t="s">
        <v>492</v>
      </c>
      <c r="C588" s="5">
        <v>12208.646000000001</v>
      </c>
      <c r="D588" s="5">
        <f>C588</f>
        <v>12208.646000000001</v>
      </c>
      <c r="E588" s="5">
        <f>D588</f>
        <v>12208.646000000001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50000</v>
      </c>
      <c r="D591" s="5">
        <f t="shared" si="64"/>
        <v>50000</v>
      </c>
      <c r="E591" s="5">
        <f t="shared" si="64"/>
        <v>50000</v>
      </c>
    </row>
    <row r="592" spans="1:5" hidden="1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7" t="s">
        <v>503</v>
      </c>
      <c r="B599" s="178"/>
      <c r="C599" s="32">
        <f>SUM(C600:C602)</f>
        <v>64283.921999999999</v>
      </c>
      <c r="D599" s="32">
        <f>SUM(D600:D602)</f>
        <v>64283.921999999999</v>
      </c>
      <c r="E599" s="32">
        <f>SUM(E600:E602)</f>
        <v>64283.921999999999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62440.133000000002</v>
      </c>
      <c r="D601" s="5">
        <f t="shared" si="66"/>
        <v>62440.133000000002</v>
      </c>
      <c r="E601" s="5">
        <f t="shared" si="66"/>
        <v>62440.133000000002</v>
      </c>
    </row>
    <row r="602" spans="1:5" hidden="1" outlineLevel="2">
      <c r="A602" s="7">
        <v>6613</v>
      </c>
      <c r="B602" s="4" t="s">
        <v>501</v>
      </c>
      <c r="C602" s="5">
        <v>1843.789</v>
      </c>
      <c r="D602" s="5">
        <f t="shared" si="66"/>
        <v>1843.789</v>
      </c>
      <c r="E602" s="5">
        <f t="shared" si="66"/>
        <v>1843.789</v>
      </c>
    </row>
    <row r="603" spans="1:5" hidden="1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7" t="s">
        <v>513</v>
      </c>
      <c r="B610" s="178"/>
      <c r="C610" s="32">
        <f>SUM(C611:C615)</f>
        <v>40000</v>
      </c>
      <c r="D610" s="32">
        <f>SUM(D611:D615)</f>
        <v>40000</v>
      </c>
      <c r="E610" s="32">
        <f>SUM(E611:E615)</f>
        <v>40000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40000</v>
      </c>
      <c r="D615" s="5">
        <f t="shared" si="68"/>
        <v>40000</v>
      </c>
      <c r="E615" s="5">
        <f t="shared" si="68"/>
        <v>40000</v>
      </c>
    </row>
    <row r="616" spans="1:5" hidden="1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7" t="s">
        <v>531</v>
      </c>
      <c r="B628" s="178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7" t="s">
        <v>542</v>
      </c>
      <c r="B639" s="178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7" t="s">
        <v>543</v>
      </c>
      <c r="B640" s="178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7" t="s">
        <v>544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7" t="s">
        <v>556</v>
      </c>
      <c r="B668" s="178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7" t="s">
        <v>557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7" t="s">
        <v>558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7" t="s">
        <v>567</v>
      </c>
      <c r="B713" s="178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7" t="s">
        <v>568</v>
      </c>
      <c r="B714" s="178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7" t="s">
        <v>569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75" t="s">
        <v>570</v>
      </c>
      <c r="B716" s="176"/>
      <c r="C716" s="36">
        <f>C717</f>
        <v>24040</v>
      </c>
      <c r="D716" s="36">
        <f>D717</f>
        <v>24040</v>
      </c>
      <c r="E716" s="36">
        <f>E717</f>
        <v>24040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3" t="s">
        <v>571</v>
      </c>
      <c r="B717" s="174"/>
      <c r="C717" s="33">
        <f>C718+C722</f>
        <v>24040</v>
      </c>
      <c r="D717" s="33">
        <f>D718+D722</f>
        <v>24040</v>
      </c>
      <c r="E717" s="33">
        <f>E718+E722</f>
        <v>24040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71" t="s">
        <v>851</v>
      </c>
      <c r="B718" s="172"/>
      <c r="C718" s="31">
        <f>SUM(C719:C721)</f>
        <v>24040</v>
      </c>
      <c r="D718" s="31">
        <f>SUM(D719:D721)</f>
        <v>24040</v>
      </c>
      <c r="E718" s="31">
        <f>SUM(E719:E721)</f>
        <v>24040</v>
      </c>
    </row>
    <row r="719" spans="1:10" ht="15" hidden="1" customHeight="1" outlineLevel="2">
      <c r="A719" s="6">
        <v>10950</v>
      </c>
      <c r="B719" s="4" t="s">
        <v>572</v>
      </c>
      <c r="C719" s="5">
        <v>24040</v>
      </c>
      <c r="D719" s="5">
        <f>C719</f>
        <v>24040</v>
      </c>
      <c r="E719" s="5">
        <f>D719</f>
        <v>24040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1" t="s">
        <v>848</v>
      </c>
      <c r="B730" s="172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67:J68 J61 J38" xr:uid="{00000000-0002-0000-0100-000006000000}">
      <formula1>C39+C261</formula1>
    </dataValidation>
    <dataValidation type="custom" allowBlank="1" showInputMessage="1" showErrorMessage="1" sqref="J638 J725:J726 J645 J716:J717 J642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47 J339 J560:J561 J550:J551" xr:uid="{00000000-0002-0000-01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8" sqref="B8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42699</v>
      </c>
    </row>
    <row r="6" spans="1:2">
      <c r="A6" s="111" t="s">
        <v>101</v>
      </c>
      <c r="B6" s="157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42487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7" t="s">
        <v>763</v>
      </c>
    </row>
    <row r="12" spans="1:2">
      <c r="A12" s="10" t="s">
        <v>1070</v>
      </c>
      <c r="B12" s="12">
        <v>42494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42788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7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7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D7" sqref="D7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 t="s">
        <v>989</v>
      </c>
      <c r="D2" s="10" t="s">
        <v>990</v>
      </c>
    </row>
    <row r="3" spans="1:12" ht="15.5">
      <c r="A3" s="13" t="s">
        <v>989</v>
      </c>
      <c r="D3" s="10" t="s">
        <v>990</v>
      </c>
      <c r="K3" s="117" t="s">
        <v>756</v>
      </c>
      <c r="L3" s="117" t="s">
        <v>758</v>
      </c>
    </row>
    <row r="4" spans="1:12" ht="15.5">
      <c r="A4" s="13" t="s">
        <v>991</v>
      </c>
      <c r="D4" s="10" t="s">
        <v>990</v>
      </c>
      <c r="K4" s="117" t="s">
        <v>757</v>
      </c>
      <c r="L4" s="117" t="s">
        <v>759</v>
      </c>
    </row>
    <row r="5" spans="1:12" ht="15.5">
      <c r="A5" s="13" t="s">
        <v>992</v>
      </c>
      <c r="D5" s="10" t="s">
        <v>993</v>
      </c>
      <c r="L5" s="117" t="s">
        <v>760</v>
      </c>
    </row>
    <row r="6" spans="1:12" ht="15.5">
      <c r="A6" s="13" t="s">
        <v>994</v>
      </c>
      <c r="D6" s="10" t="s">
        <v>995</v>
      </c>
      <c r="L6" s="117" t="s">
        <v>761</v>
      </c>
    </row>
    <row r="7" spans="1:12" ht="15.5">
      <c r="A7" s="13" t="s">
        <v>996</v>
      </c>
      <c r="D7" s="10" t="s">
        <v>997</v>
      </c>
    </row>
    <row r="8" spans="1:12" ht="15.5">
      <c r="A8" s="13" t="s">
        <v>998</v>
      </c>
      <c r="D8" s="10" t="s">
        <v>999</v>
      </c>
    </row>
    <row r="9" spans="1:12" ht="15.5">
      <c r="A9" s="13" t="s">
        <v>1000</v>
      </c>
      <c r="D9" s="110" t="s">
        <v>1001</v>
      </c>
    </row>
    <row r="10" spans="1:12" ht="15.5">
      <c r="A10" s="13" t="s">
        <v>1002</v>
      </c>
      <c r="D10" s="110" t="s">
        <v>1003</v>
      </c>
    </row>
    <row r="11" spans="1:12" ht="15.5">
      <c r="A11" s="13" t="s">
        <v>1004</v>
      </c>
      <c r="D11" s="110" t="s">
        <v>1005</v>
      </c>
    </row>
    <row r="12" spans="1:12" ht="15.5">
      <c r="A12" s="13" t="s">
        <v>1006</v>
      </c>
      <c r="D12" s="110" t="s">
        <v>1007</v>
      </c>
    </row>
    <row r="13" spans="1:12" ht="15.5">
      <c r="A13" s="13" t="s">
        <v>1008</v>
      </c>
      <c r="D13" s="110" t="s">
        <v>1009</v>
      </c>
    </row>
    <row r="14" spans="1:12" ht="15.5">
      <c r="A14" s="13" t="s">
        <v>1010</v>
      </c>
      <c r="D14" s="110" t="s">
        <v>1011</v>
      </c>
    </row>
    <row r="15" spans="1:12" ht="15.5">
      <c r="A15" s="13" t="s">
        <v>1012</v>
      </c>
      <c r="D15" s="110" t="s">
        <v>1013</v>
      </c>
    </row>
    <row r="16" spans="1:12" ht="15.5">
      <c r="A16" s="13" t="s">
        <v>1008</v>
      </c>
      <c r="D16" s="110" t="s">
        <v>1009</v>
      </c>
    </row>
    <row r="17" spans="1:4" ht="15.5">
      <c r="A17" s="13" t="s">
        <v>1014</v>
      </c>
      <c r="D17" s="110" t="s">
        <v>1015</v>
      </c>
    </row>
    <row r="18" spans="1:4" ht="15.5">
      <c r="A18" s="13" t="s">
        <v>1016</v>
      </c>
      <c r="D18" s="110" t="s">
        <v>1017</v>
      </c>
    </row>
    <row r="19" spans="1:4" ht="15.5">
      <c r="A19" s="13" t="s">
        <v>1018</v>
      </c>
      <c r="D19" s="110" t="s">
        <v>1017</v>
      </c>
    </row>
    <row r="20" spans="1:4" ht="15.5">
      <c r="A20" s="13" t="s">
        <v>1019</v>
      </c>
      <c r="D20" s="110" t="s">
        <v>1020</v>
      </c>
    </row>
    <row r="21" spans="1:4" ht="15.5">
      <c r="A21" s="13" t="s">
        <v>1021</v>
      </c>
      <c r="D21" s="110" t="s">
        <v>1022</v>
      </c>
    </row>
    <row r="22" spans="1:4" ht="15.5">
      <c r="A22" s="13" t="s">
        <v>1023</v>
      </c>
      <c r="D22" s="110" t="s">
        <v>759</v>
      </c>
    </row>
    <row r="23" spans="1:4" ht="15.5">
      <c r="A23" s="13"/>
    </row>
    <row r="24" spans="1:4" ht="15.5">
      <c r="A24" s="13"/>
    </row>
    <row r="25" spans="1:4" ht="15.5">
      <c r="A25" s="13"/>
    </row>
    <row r="26" spans="1:4" ht="15.5">
      <c r="A26" s="13"/>
    </row>
    <row r="27" spans="1:4" ht="15.5">
      <c r="A27" s="13"/>
    </row>
    <row r="28" spans="1:4" ht="15.5">
      <c r="A28" s="13"/>
    </row>
    <row r="29" spans="1:4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7"/>
  <sheetViews>
    <sheetView rightToLeft="1" workbookViewId="0">
      <selection activeCell="A8" sqref="A8"/>
    </sheetView>
  </sheetViews>
  <sheetFormatPr defaultColWidth="9.1796875" defaultRowHeight="14.5"/>
  <cols>
    <col min="1" max="1" width="38.453125" style="10" customWidth="1"/>
    <col min="2" max="28" width="9.1796875" style="117"/>
  </cols>
  <sheetData>
    <row r="1" spans="1:1">
      <c r="A1" s="10" t="s">
        <v>1048</v>
      </c>
    </row>
    <row r="2" spans="1:1">
      <c r="A2" s="10" t="s">
        <v>1049</v>
      </c>
    </row>
    <row r="3" spans="1:1">
      <c r="A3" s="10" t="s">
        <v>1050</v>
      </c>
    </row>
    <row r="4" spans="1:1">
      <c r="A4" s="10" t="s">
        <v>1051</v>
      </c>
    </row>
    <row r="5" spans="1:1">
      <c r="A5" s="10" t="s">
        <v>1052</v>
      </c>
    </row>
    <row r="6" spans="1:1">
      <c r="A6" s="10" t="s">
        <v>1053</v>
      </c>
    </row>
    <row r="7" spans="1:1">
      <c r="A7" s="10" t="s">
        <v>1054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84"/>
  <sheetViews>
    <sheetView rightToLeft="1" topLeftCell="K16" zoomScale="70" zoomScaleNormal="70" workbookViewId="0">
      <selection activeCell="Z21" sqref="Z21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37" t="s">
        <v>602</v>
      </c>
      <c r="C1" s="239" t="s">
        <v>603</v>
      </c>
      <c r="D1" s="239" t="s">
        <v>604</v>
      </c>
      <c r="E1" s="239" t="s">
        <v>605</v>
      </c>
      <c r="F1" s="239" t="s">
        <v>606</v>
      </c>
      <c r="G1" s="239" t="s">
        <v>607</v>
      </c>
      <c r="H1" s="239" t="s">
        <v>608</v>
      </c>
      <c r="I1" s="239" t="s">
        <v>609</v>
      </c>
      <c r="J1" s="239" t="s">
        <v>610</v>
      </c>
      <c r="K1" s="239" t="s">
        <v>611</v>
      </c>
      <c r="L1" s="239" t="s">
        <v>612</v>
      </c>
      <c r="M1" s="235" t="s">
        <v>737</v>
      </c>
      <c r="N1" s="243" t="s">
        <v>613</v>
      </c>
      <c r="O1" s="243"/>
      <c r="P1" s="243"/>
      <c r="Q1" s="243"/>
      <c r="R1" s="243"/>
      <c r="S1" s="235" t="s">
        <v>738</v>
      </c>
      <c r="T1" s="243" t="s">
        <v>613</v>
      </c>
      <c r="U1" s="243"/>
      <c r="V1" s="243"/>
      <c r="W1" s="243"/>
      <c r="X1" s="243"/>
      <c r="Y1" s="244" t="s">
        <v>614</v>
      </c>
      <c r="Z1" s="244" t="s">
        <v>615</v>
      </c>
      <c r="AA1" s="244" t="s">
        <v>616</v>
      </c>
      <c r="AB1" s="244" t="s">
        <v>617</v>
      </c>
      <c r="AC1" s="244" t="s">
        <v>618</v>
      </c>
      <c r="AD1" s="244" t="s">
        <v>619</v>
      </c>
      <c r="AE1" s="246" t="s">
        <v>620</v>
      </c>
      <c r="AF1" s="248" t="s">
        <v>621</v>
      </c>
      <c r="AG1" s="250" t="s">
        <v>622</v>
      </c>
      <c r="AH1" s="252" t="s">
        <v>623</v>
      </c>
      <c r="AI1" s="24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8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3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5"/>
      <c r="Z2" s="245"/>
      <c r="AA2" s="245"/>
      <c r="AB2" s="245"/>
      <c r="AC2" s="245"/>
      <c r="AD2" s="245"/>
      <c r="AE2" s="247"/>
      <c r="AF2" s="249"/>
      <c r="AG2" s="251"/>
      <c r="AH2" s="253"/>
      <c r="AI2" s="24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967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19.809999999999999</v>
      </c>
      <c r="N3" s="74"/>
      <c r="O3" s="74"/>
      <c r="P3" s="74">
        <v>19.809999999999999</v>
      </c>
      <c r="Q3" s="74"/>
      <c r="R3" s="74"/>
      <c r="S3" s="66">
        <v>19.809999999999999</v>
      </c>
      <c r="T3" s="74"/>
      <c r="U3" s="74"/>
      <c r="V3" s="74"/>
      <c r="W3" s="74"/>
      <c r="X3" s="74"/>
      <c r="Y3" s="75"/>
      <c r="Z3" s="75">
        <v>40119</v>
      </c>
      <c r="AA3" s="75"/>
      <c r="AB3" s="75">
        <v>40267</v>
      </c>
      <c r="AC3" s="75"/>
      <c r="AD3" s="75"/>
      <c r="AE3" s="76">
        <v>2010</v>
      </c>
      <c r="AF3" s="76"/>
      <c r="AG3" s="77">
        <v>1</v>
      </c>
      <c r="AH3" s="78"/>
      <c r="AI3" s="78" t="s">
        <v>979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72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58.908999999999999</v>
      </c>
      <c r="N4" s="67"/>
      <c r="O4" s="67"/>
      <c r="P4" s="66">
        <v>58.908999999999999</v>
      </c>
      <c r="Q4" s="66"/>
      <c r="R4" s="66"/>
      <c r="S4" s="66">
        <v>58.908999999999999</v>
      </c>
      <c r="T4" s="67"/>
      <c r="U4" s="67"/>
      <c r="V4" s="66"/>
      <c r="W4" s="66"/>
      <c r="X4" s="66"/>
      <c r="Y4" s="12"/>
      <c r="Z4" s="12">
        <v>40497</v>
      </c>
      <c r="AA4" s="12"/>
      <c r="AB4" s="12">
        <v>40798</v>
      </c>
      <c r="AC4" s="12"/>
      <c r="AD4" s="12"/>
      <c r="AE4" s="10">
        <v>2011</v>
      </c>
      <c r="AF4" s="10"/>
      <c r="AG4" s="68">
        <v>1</v>
      </c>
      <c r="AH4" s="12"/>
      <c r="AI4" s="10" t="s">
        <v>979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72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340</v>
      </c>
      <c r="N5" s="67"/>
      <c r="O5" s="67"/>
      <c r="P5" s="66">
        <v>340</v>
      </c>
      <c r="Q5" s="66"/>
      <c r="R5" s="66"/>
      <c r="S5" s="66">
        <v>340</v>
      </c>
      <c r="T5" s="67"/>
      <c r="U5" s="67"/>
      <c r="V5" s="66"/>
      <c r="W5" s="66"/>
      <c r="X5" s="66"/>
      <c r="Y5" s="79"/>
      <c r="Z5" s="79">
        <v>41659</v>
      </c>
      <c r="AA5" s="79"/>
      <c r="AB5" s="79">
        <v>41793</v>
      </c>
      <c r="AC5" s="12"/>
      <c r="AD5" s="12"/>
      <c r="AE5" s="10" t="s">
        <v>978</v>
      </c>
      <c r="AF5" s="10"/>
      <c r="AG5" s="68">
        <v>1</v>
      </c>
      <c r="AH5" s="12"/>
      <c r="AI5" s="10" t="s">
        <v>979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968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60.134999999999998</v>
      </c>
      <c r="N6" s="67"/>
      <c r="O6" s="67"/>
      <c r="P6" s="67">
        <v>60.134999999999998</v>
      </c>
      <c r="Q6" s="67"/>
      <c r="R6" s="67"/>
      <c r="S6" s="66">
        <v>60.134999999999998</v>
      </c>
      <c r="T6" s="67"/>
      <c r="U6" s="67"/>
      <c r="V6" s="67"/>
      <c r="W6" s="67"/>
      <c r="X6" s="67"/>
      <c r="Y6" s="12"/>
      <c r="Z6" s="12">
        <v>40497</v>
      </c>
      <c r="AA6" s="12"/>
      <c r="AB6" s="12">
        <v>40798</v>
      </c>
      <c r="AC6" s="12"/>
      <c r="AD6" s="12"/>
      <c r="AE6" s="10">
        <v>2011</v>
      </c>
      <c r="AF6" s="10"/>
      <c r="AG6" s="68">
        <v>1</v>
      </c>
      <c r="AH6" s="12"/>
      <c r="AI6" s="10" t="s">
        <v>979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65" t="s">
        <v>977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80</v>
      </c>
      <c r="N7" s="67"/>
      <c r="O7" s="67"/>
      <c r="P7" s="67">
        <v>80</v>
      </c>
      <c r="Q7" s="67"/>
      <c r="R7" s="67"/>
      <c r="S7" s="66">
        <v>80</v>
      </c>
      <c r="T7" s="67"/>
      <c r="U7" s="67"/>
      <c r="V7" s="67"/>
      <c r="W7" s="67"/>
      <c r="X7" s="67"/>
      <c r="Y7" s="12"/>
      <c r="Z7" s="12">
        <v>41547</v>
      </c>
      <c r="AA7" s="12"/>
      <c r="AB7" s="12">
        <v>41694</v>
      </c>
      <c r="AC7" s="12"/>
      <c r="AD7" s="12"/>
      <c r="AE7" s="10">
        <v>2012</v>
      </c>
      <c r="AF7" s="10"/>
      <c r="AG7" s="68">
        <v>1</v>
      </c>
      <c r="AH7" s="12"/>
      <c r="AI7" s="10" t="s">
        <v>979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969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10</v>
      </c>
      <c r="N8" s="67"/>
      <c r="O8" s="67"/>
      <c r="P8" s="67">
        <v>10</v>
      </c>
      <c r="Q8" s="67"/>
      <c r="R8" s="67"/>
      <c r="S8" s="66">
        <v>10</v>
      </c>
      <c r="T8" s="67"/>
      <c r="U8" s="67"/>
      <c r="V8" s="67"/>
      <c r="W8" s="67"/>
      <c r="X8" s="67"/>
      <c r="Y8" s="79"/>
      <c r="Z8" s="79">
        <v>41708</v>
      </c>
      <c r="AA8" s="79"/>
      <c r="AB8" s="79">
        <v>41793</v>
      </c>
      <c r="AC8" s="79"/>
      <c r="AD8" s="12"/>
      <c r="AE8" s="10">
        <v>2012</v>
      </c>
      <c r="AF8" s="10"/>
      <c r="AG8" s="68">
        <v>1</v>
      </c>
      <c r="AH8" s="12"/>
      <c r="AI8" s="10" t="s">
        <v>979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970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56.366</v>
      </c>
      <c r="N9" s="67"/>
      <c r="O9" s="67"/>
      <c r="P9" s="67">
        <v>56.366</v>
      </c>
      <c r="Q9" s="67"/>
      <c r="R9" s="67"/>
      <c r="S9" s="66">
        <v>56.366</v>
      </c>
      <c r="T9" s="67"/>
      <c r="U9" s="67"/>
      <c r="V9" s="67"/>
      <c r="W9" s="67"/>
      <c r="X9" s="67"/>
      <c r="Y9" s="79"/>
      <c r="Z9" s="79">
        <v>40987</v>
      </c>
      <c r="AA9" s="79"/>
      <c r="AB9" s="79">
        <v>41116</v>
      </c>
      <c r="AC9" s="79"/>
      <c r="AD9" s="12"/>
      <c r="AE9" s="10">
        <v>2012</v>
      </c>
      <c r="AF9" s="10"/>
      <c r="AG9" s="68">
        <v>1</v>
      </c>
      <c r="AH9" s="12"/>
      <c r="AI9" s="10" t="s">
        <v>979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35</v>
      </c>
      <c r="N10" s="67"/>
      <c r="O10" s="67"/>
      <c r="P10" s="67"/>
      <c r="Q10" s="67">
        <v>35</v>
      </c>
      <c r="R10" s="67"/>
      <c r="S10" s="66">
        <v>35</v>
      </c>
      <c r="T10" s="67"/>
      <c r="U10" s="67"/>
      <c r="V10" s="67"/>
      <c r="W10" s="67"/>
      <c r="X10" s="67"/>
      <c r="Y10" s="12"/>
      <c r="Z10" s="12">
        <v>41267</v>
      </c>
      <c r="AA10" s="12"/>
      <c r="AB10" s="12">
        <v>41267</v>
      </c>
      <c r="AC10" s="12"/>
      <c r="AD10" s="12"/>
      <c r="AE10" s="10">
        <v>2012</v>
      </c>
      <c r="AF10" s="10"/>
      <c r="AG10" s="68">
        <v>1</v>
      </c>
      <c r="AH10" s="12"/>
      <c r="AI10" s="10" t="s">
        <v>979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43.787999999999997</v>
      </c>
      <c r="N11" s="67"/>
      <c r="O11" s="67"/>
      <c r="P11" s="67">
        <v>43.787999999999997</v>
      </c>
      <c r="Q11" s="67"/>
      <c r="R11" s="67"/>
      <c r="S11" s="66">
        <v>43.787999999999997</v>
      </c>
      <c r="T11" s="67"/>
      <c r="U11" s="67"/>
      <c r="V11" s="67"/>
      <c r="W11" s="67"/>
      <c r="X11" s="67"/>
      <c r="Y11" s="12"/>
      <c r="Z11" s="12">
        <v>41584</v>
      </c>
      <c r="AA11" s="12"/>
      <c r="AB11" s="12"/>
      <c r="AC11" s="12"/>
      <c r="AD11" s="12"/>
      <c r="AE11" s="10">
        <v>2013</v>
      </c>
      <c r="AF11" s="10"/>
      <c r="AG11" s="68"/>
      <c r="AH11" s="12"/>
      <c r="AI11" s="10" t="s">
        <v>980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80" t="s">
        <v>904</v>
      </c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5.6479999999999997</v>
      </c>
      <c r="N12" s="67"/>
      <c r="O12" s="67"/>
      <c r="P12" s="67">
        <v>5.6479999999999997</v>
      </c>
      <c r="Q12" s="67"/>
      <c r="R12" s="67"/>
      <c r="S12" s="66">
        <v>5.6479999999999997</v>
      </c>
      <c r="T12" s="67"/>
      <c r="U12" s="67"/>
      <c r="V12" s="67"/>
      <c r="W12" s="67"/>
      <c r="X12" s="67"/>
      <c r="Y12" s="12"/>
      <c r="Z12" s="12">
        <v>41183</v>
      </c>
      <c r="AA12" s="12"/>
      <c r="AB12" s="12">
        <v>41260</v>
      </c>
      <c r="AC12" s="12"/>
      <c r="AD12" s="12"/>
      <c r="AE12" s="10">
        <v>2012</v>
      </c>
      <c r="AF12" s="10"/>
      <c r="AG12" s="68">
        <v>1</v>
      </c>
      <c r="AH12" s="12"/>
      <c r="AI12" s="10" t="s">
        <v>979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80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9.2010000000000005</v>
      </c>
      <c r="N13" s="67"/>
      <c r="O13" s="67"/>
      <c r="P13" s="67">
        <v>9.2010000000000005</v>
      </c>
      <c r="Q13" s="67"/>
      <c r="R13" s="67"/>
      <c r="S13" s="66">
        <v>9.2010000000000005</v>
      </c>
      <c r="T13" s="67"/>
      <c r="U13" s="67"/>
      <c r="V13" s="67"/>
      <c r="W13" s="67"/>
      <c r="X13" s="67"/>
      <c r="Y13" s="12"/>
      <c r="Z13" s="12">
        <v>41491</v>
      </c>
      <c r="AA13" s="12"/>
      <c r="AB13" s="12">
        <v>41584</v>
      </c>
      <c r="AC13" s="12"/>
      <c r="AD13" s="12"/>
      <c r="AE13" s="10">
        <v>2012</v>
      </c>
      <c r="AF13" s="10"/>
      <c r="AG13" s="68">
        <v>1</v>
      </c>
      <c r="AH13" s="12"/>
      <c r="AI13" s="10" t="s">
        <v>979</v>
      </c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971</v>
      </c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151</v>
      </c>
      <c r="N14" s="67"/>
      <c r="O14" s="67"/>
      <c r="P14" s="67">
        <v>151</v>
      </c>
      <c r="Q14" s="67"/>
      <c r="R14" s="67"/>
      <c r="S14" s="66">
        <v>4.524</v>
      </c>
      <c r="T14" s="67"/>
      <c r="U14" s="67"/>
      <c r="V14" s="67"/>
      <c r="W14" s="67"/>
      <c r="X14" s="67"/>
      <c r="Y14" s="12"/>
      <c r="Z14" s="12">
        <v>40224</v>
      </c>
      <c r="AA14" s="12"/>
      <c r="AB14" s="12">
        <v>40267</v>
      </c>
      <c r="AC14" s="12"/>
      <c r="AD14" s="12"/>
      <c r="AE14" s="10">
        <v>2010</v>
      </c>
      <c r="AF14" s="10"/>
      <c r="AG14" s="68">
        <v>1</v>
      </c>
      <c r="AH14" s="12"/>
      <c r="AI14" s="10" t="s">
        <v>979</v>
      </c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 t="s">
        <v>972</v>
      </c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50</v>
      </c>
      <c r="N15" s="67"/>
      <c r="O15" s="67"/>
      <c r="P15" s="67">
        <v>50</v>
      </c>
      <c r="Q15" s="67"/>
      <c r="R15" s="67"/>
      <c r="S15" s="66">
        <v>50</v>
      </c>
      <c r="T15" s="67"/>
      <c r="U15" s="67"/>
      <c r="V15" s="67"/>
      <c r="W15" s="67"/>
      <c r="X15" s="67"/>
      <c r="Y15" s="12"/>
      <c r="Z15" s="12">
        <v>41169</v>
      </c>
      <c r="AA15" s="12"/>
      <c r="AB15" s="12">
        <v>41365</v>
      </c>
      <c r="AC15" s="12"/>
      <c r="AD15" s="12"/>
      <c r="AE15" s="10">
        <v>2012</v>
      </c>
      <c r="AF15" s="10"/>
      <c r="AG15" s="68">
        <v>1</v>
      </c>
      <c r="AH15" s="12"/>
      <c r="AI15" s="10" t="s">
        <v>979</v>
      </c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65" t="s">
        <v>973</v>
      </c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20</v>
      </c>
      <c r="N16" s="67"/>
      <c r="O16" s="67"/>
      <c r="P16" s="67">
        <v>20</v>
      </c>
      <c r="Q16" s="67"/>
      <c r="R16" s="67"/>
      <c r="S16" s="66">
        <v>20</v>
      </c>
      <c r="T16" s="67"/>
      <c r="U16" s="67"/>
      <c r="V16" s="67"/>
      <c r="W16" s="67"/>
      <c r="X16" s="67"/>
      <c r="Y16" s="12"/>
      <c r="Z16" s="12">
        <v>41491</v>
      </c>
      <c r="AA16" s="12"/>
      <c r="AB16" s="12">
        <v>41645</v>
      </c>
      <c r="AC16" s="12"/>
      <c r="AD16" s="12"/>
      <c r="AE16" s="10">
        <v>2014</v>
      </c>
      <c r="AF16" s="10"/>
      <c r="AG16" s="68">
        <v>1</v>
      </c>
      <c r="AH16" s="12"/>
      <c r="AI16" s="10" t="s">
        <v>979</v>
      </c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65" t="s">
        <v>974</v>
      </c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3.2480000000000002</v>
      </c>
      <c r="N17" s="67"/>
      <c r="O17" s="67"/>
      <c r="P17" s="67">
        <v>3.2480000000000002</v>
      </c>
      <c r="Q17" s="67"/>
      <c r="R17" s="67"/>
      <c r="S17" s="66">
        <v>3.2480000000000002</v>
      </c>
      <c r="T17" s="67"/>
      <c r="U17" s="67"/>
      <c r="V17" s="67"/>
      <c r="W17" s="67"/>
      <c r="X17" s="67"/>
      <c r="Y17" s="12"/>
      <c r="Z17" s="12">
        <v>40119</v>
      </c>
      <c r="AA17" s="12"/>
      <c r="AB17" s="12">
        <v>40267</v>
      </c>
      <c r="AC17" s="12"/>
      <c r="AD17" s="12"/>
      <c r="AE17" s="10">
        <v>2011</v>
      </c>
      <c r="AF17" s="10"/>
      <c r="AG17" s="68">
        <v>1</v>
      </c>
      <c r="AH17" s="12"/>
      <c r="AI17" s="10" t="s">
        <v>981</v>
      </c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65" t="s">
        <v>974</v>
      </c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5.7119999999999997</v>
      </c>
      <c r="N18" s="67"/>
      <c r="O18" s="67"/>
      <c r="P18" s="67">
        <v>5.7119999999999997</v>
      </c>
      <c r="Q18" s="67"/>
      <c r="R18" s="67"/>
      <c r="S18" s="66">
        <v>5.7119999999999997</v>
      </c>
      <c r="T18" s="67"/>
      <c r="U18" s="67"/>
      <c r="V18" s="67"/>
      <c r="W18" s="67"/>
      <c r="X18" s="67"/>
      <c r="Y18" s="12"/>
      <c r="Z18" s="12">
        <v>41281</v>
      </c>
      <c r="AA18" s="12"/>
      <c r="AB18" s="12">
        <v>41386</v>
      </c>
      <c r="AC18" s="12"/>
      <c r="AD18" s="12"/>
      <c r="AE18" s="10" t="s">
        <v>978</v>
      </c>
      <c r="AF18" s="10"/>
      <c r="AG18" s="68">
        <v>1</v>
      </c>
      <c r="AH18" s="12"/>
      <c r="AI18" s="10" t="s">
        <v>981</v>
      </c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65" t="s">
        <v>975</v>
      </c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2.8559999999999999</v>
      </c>
      <c r="N19" s="67"/>
      <c r="O19" s="67"/>
      <c r="P19" s="67">
        <v>2.8559999999999999</v>
      </c>
      <c r="Q19" s="67"/>
      <c r="R19" s="67"/>
      <c r="S19" s="66">
        <v>2.8559999999999999</v>
      </c>
      <c r="T19" s="67"/>
      <c r="U19" s="67"/>
      <c r="V19" s="67"/>
      <c r="W19" s="67"/>
      <c r="X19" s="67"/>
      <c r="Y19" s="12"/>
      <c r="Z19" s="12">
        <v>40987</v>
      </c>
      <c r="AA19" s="12"/>
      <c r="AB19" s="12">
        <v>41078</v>
      </c>
      <c r="AC19" s="12"/>
      <c r="AD19" s="12"/>
      <c r="AE19" s="10">
        <v>2012</v>
      </c>
      <c r="AF19" s="10"/>
      <c r="AG19" s="68">
        <v>1</v>
      </c>
      <c r="AH19" s="12"/>
      <c r="AI19" s="10" t="s">
        <v>981</v>
      </c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1"/>
        <v>18</v>
      </c>
      <c r="B20" s="65" t="s">
        <v>976</v>
      </c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6.72</v>
      </c>
      <c r="N20" s="59"/>
      <c r="O20" s="59"/>
      <c r="P20" s="59">
        <v>6.72</v>
      </c>
      <c r="Q20" s="59"/>
      <c r="R20" s="59"/>
      <c r="S20" s="66">
        <v>13.72</v>
      </c>
      <c r="T20" s="59"/>
      <c r="U20" s="59"/>
      <c r="V20" s="59"/>
      <c r="W20" s="59"/>
      <c r="X20" s="59"/>
      <c r="Y20" s="57"/>
      <c r="Z20" s="57">
        <v>40337</v>
      </c>
      <c r="AA20" s="57"/>
      <c r="AB20" s="57">
        <v>40645</v>
      </c>
      <c r="AC20" s="57"/>
      <c r="AD20" s="57"/>
      <c r="AE20" s="58">
        <v>2010</v>
      </c>
      <c r="AF20" s="58"/>
      <c r="AG20" s="60">
        <v>0.3</v>
      </c>
      <c r="AH20" s="57"/>
      <c r="AI20" s="64" t="s">
        <v>982</v>
      </c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1"/>
        <v>19</v>
      </c>
      <c r="B21" s="65" t="s">
        <v>983</v>
      </c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v>80</v>
      </c>
      <c r="N21" s="59"/>
      <c r="O21" s="59"/>
      <c r="P21" s="59">
        <v>80</v>
      </c>
      <c r="Q21" s="59"/>
      <c r="R21" s="59"/>
      <c r="S21" s="66">
        <f t="shared" ref="S21:S66" si="2">T21+U21+V21+W21+X21</f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1"/>
        <v>20</v>
      </c>
      <c r="B22" s="10" t="s">
        <v>968</v>
      </c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v>60.134999999999998</v>
      </c>
      <c r="N22" s="59"/>
      <c r="O22" s="59"/>
      <c r="P22" s="59">
        <v>60.134999999999998</v>
      </c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B23" s="10" t="s">
        <v>984</v>
      </c>
      <c r="H23" s="65"/>
      <c r="I23" s="65"/>
      <c r="J23" s="65"/>
      <c r="K23" s="65"/>
      <c r="L23" s="65"/>
      <c r="M23" s="66">
        <v>418.90899999999999</v>
      </c>
      <c r="P23" s="67">
        <v>418.90899999999999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B24" s="10" t="s">
        <v>969</v>
      </c>
      <c r="H24" s="65"/>
      <c r="I24" s="65"/>
      <c r="J24" s="65"/>
      <c r="K24" s="65"/>
      <c r="L24" s="65"/>
      <c r="M24" s="66">
        <v>10</v>
      </c>
      <c r="P24" s="67">
        <v>10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B25" s="10" t="s">
        <v>641</v>
      </c>
      <c r="H25" s="65"/>
      <c r="I25" s="65"/>
      <c r="J25" s="65"/>
      <c r="K25" s="65"/>
      <c r="L25" s="65"/>
      <c r="M25" s="66">
        <v>100.154</v>
      </c>
      <c r="P25" s="67">
        <v>100.154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 ht="21">
      <c r="A26" s="71">
        <f t="shared" si="1"/>
        <v>24</v>
      </c>
      <c r="B26" s="58" t="s">
        <v>985</v>
      </c>
      <c r="H26" s="65"/>
      <c r="I26" s="65"/>
      <c r="J26" s="65"/>
      <c r="K26" s="65"/>
      <c r="L26" s="65"/>
      <c r="M26" s="66">
        <v>15</v>
      </c>
      <c r="P26" s="67">
        <v>15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 ht="21">
      <c r="A27" s="71">
        <f t="shared" si="1"/>
        <v>25</v>
      </c>
      <c r="B27" s="58" t="s">
        <v>986</v>
      </c>
      <c r="H27" s="65"/>
      <c r="I27" s="65"/>
      <c r="J27" s="65"/>
      <c r="K27" s="65"/>
      <c r="L27" s="65"/>
      <c r="M27" s="66">
        <v>50</v>
      </c>
      <c r="P27" s="67">
        <v>50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 ht="21">
      <c r="A28" s="71">
        <f t="shared" si="1"/>
        <v>26</v>
      </c>
      <c r="B28" s="58" t="s">
        <v>987</v>
      </c>
      <c r="H28" s="65"/>
      <c r="I28" s="65"/>
      <c r="J28" s="65"/>
      <c r="K28" s="65"/>
      <c r="L28" s="65"/>
      <c r="M28" s="66">
        <v>20</v>
      </c>
      <c r="P28" s="67">
        <v>20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B29" s="10" t="s">
        <v>647</v>
      </c>
      <c r="H29" s="65"/>
      <c r="I29" s="65"/>
      <c r="J29" s="65"/>
      <c r="K29" s="65"/>
      <c r="L29" s="65"/>
      <c r="M29" s="66">
        <v>22.972000000000001</v>
      </c>
      <c r="P29" s="67">
        <v>22.972000000000001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B30" s="10" t="s">
        <v>988</v>
      </c>
      <c r="H30" s="65"/>
      <c r="I30" s="65"/>
      <c r="J30" s="65"/>
      <c r="K30" s="65"/>
      <c r="L30" s="65"/>
      <c r="M30" s="66">
        <v>350</v>
      </c>
      <c r="P30" s="67">
        <v>350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2:35" customFormat="1">
      <c r="B369" s="10"/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2:35" customFormat="1">
      <c r="B370" s="10"/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2:35" customFormat="1">
      <c r="B371" s="10"/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2:35" customFormat="1">
      <c r="B372" s="10"/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2:35" customFormat="1">
      <c r="B373" s="10"/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2:35" customFormat="1">
      <c r="B374" s="10"/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2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2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2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2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2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2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2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2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2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2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2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2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2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2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2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2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2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2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2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2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2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2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2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2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2:35">
      <c r="B479"/>
    </row>
    <row r="480" spans="2:35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:XFD1048576">
    <cfRule type="cellIs" dxfId="2" priority="2" operator="equal">
      <formula>0</formula>
    </cfRule>
  </conditionalFormatting>
  <conditionalFormatting sqref="B1:XFD2">
    <cfRule type="cellIs" dxfId="1" priority="1" operator="equal">
      <formula>0</formula>
    </cfRule>
  </conditionalFormatting>
  <dataValidations count="4">
    <dataValidation type="list" allowBlank="1" showInputMessage="1" showErrorMessage="1" sqref="F1:F358" xr:uid="{00000000-0002-0000-1800-000000000000}">
      <formula1>$AQ$3:$AQ$4</formula1>
    </dataValidation>
    <dataValidation type="list" allowBlank="1" showInputMessage="1" showErrorMessage="1" sqref="E1:E358" xr:uid="{00000000-0002-0000-1800-000001000000}">
      <formula1>$AU$3:$AU$7</formula1>
    </dataValidation>
    <dataValidation type="list" allowBlank="1" showInputMessage="1" showErrorMessage="1" sqref="D1:D358" xr:uid="{00000000-0002-0000-1800-000002000000}">
      <formula1>$AT$3:$AT$5</formula1>
    </dataValidation>
    <dataValidation type="list" allowBlank="1" showInputMessage="1" showErrorMessage="1" sqref="H1:L358" xr:uid="{00000000-0002-0000-1800-000003000000}">
      <formula1>$BA:$BA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F2" sqref="F2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1024</v>
      </c>
      <c r="C2" s="10" t="s">
        <v>1034</v>
      </c>
      <c r="D2" s="12">
        <v>35359</v>
      </c>
      <c r="F2" s="10" t="s">
        <v>775</v>
      </c>
    </row>
    <row r="3" spans="1:13">
      <c r="A3" s="10" t="s">
        <v>1024</v>
      </c>
      <c r="C3" s="10" t="s">
        <v>1035</v>
      </c>
      <c r="D3" s="12">
        <v>35359</v>
      </c>
      <c r="F3" s="10" t="s">
        <v>773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1025</v>
      </c>
      <c r="C4" s="10" t="s">
        <v>1036</v>
      </c>
      <c r="D4" s="12">
        <v>35359</v>
      </c>
      <c r="F4" s="10" t="s">
        <v>775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1026</v>
      </c>
      <c r="B5" s="10" t="s">
        <v>1027</v>
      </c>
      <c r="C5" s="10" t="s">
        <v>1037</v>
      </c>
      <c r="D5" s="12">
        <v>36500</v>
      </c>
      <c r="F5" s="10" t="s">
        <v>1046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1024</v>
      </c>
      <c r="C6" s="10" t="s">
        <v>1038</v>
      </c>
      <c r="D6" s="12">
        <v>36587</v>
      </c>
      <c r="F6" s="10" t="s">
        <v>775</v>
      </c>
      <c r="K6" s="117" t="s">
        <v>767</v>
      </c>
      <c r="L6" s="117" t="s">
        <v>775</v>
      </c>
    </row>
    <row r="7" spans="1:13">
      <c r="A7" s="10" t="s">
        <v>764</v>
      </c>
      <c r="B7" s="10" t="s">
        <v>1028</v>
      </c>
      <c r="C7" s="10" t="s">
        <v>1039</v>
      </c>
      <c r="D7" s="12">
        <v>36587</v>
      </c>
      <c r="F7" s="10" t="s">
        <v>1046</v>
      </c>
      <c r="K7" s="117" t="s">
        <v>768</v>
      </c>
      <c r="L7" s="117" t="s">
        <v>776</v>
      </c>
    </row>
    <row r="8" spans="1:13">
      <c r="A8" s="10" t="s">
        <v>765</v>
      </c>
      <c r="B8" s="10" t="s">
        <v>1029</v>
      </c>
      <c r="C8" s="10" t="s">
        <v>1040</v>
      </c>
      <c r="D8" s="12">
        <v>36414</v>
      </c>
      <c r="F8" s="10" t="s">
        <v>775</v>
      </c>
      <c r="K8" s="117" t="s">
        <v>769</v>
      </c>
    </row>
    <row r="9" spans="1:13">
      <c r="A9" s="10" t="s">
        <v>764</v>
      </c>
      <c r="B9" s="10" t="s">
        <v>1028</v>
      </c>
      <c r="C9" s="10" t="s">
        <v>1041</v>
      </c>
      <c r="D9" s="12">
        <v>38397</v>
      </c>
      <c r="F9" s="10" t="s">
        <v>775</v>
      </c>
      <c r="K9" s="117" t="s">
        <v>770</v>
      </c>
    </row>
    <row r="10" spans="1:13">
      <c r="A10" s="10" t="s">
        <v>1030</v>
      </c>
      <c r="C10" s="10" t="s">
        <v>1042</v>
      </c>
      <c r="D10" s="12">
        <v>40218</v>
      </c>
      <c r="F10" s="10" t="s">
        <v>1047</v>
      </c>
      <c r="K10" s="117" t="s">
        <v>771</v>
      </c>
    </row>
    <row r="11" spans="1:13">
      <c r="A11" s="10" t="s">
        <v>1031</v>
      </c>
      <c r="B11" s="10" t="s">
        <v>1028</v>
      </c>
      <c r="C11" s="10" t="s">
        <v>1043</v>
      </c>
      <c r="D11" s="12">
        <v>41173</v>
      </c>
      <c r="F11" s="10" t="s">
        <v>1047</v>
      </c>
    </row>
    <row r="12" spans="1:13">
      <c r="A12" s="10" t="s">
        <v>1032</v>
      </c>
      <c r="C12" s="10" t="s">
        <v>1044</v>
      </c>
      <c r="D12" s="12">
        <v>41173</v>
      </c>
      <c r="F12" s="10" t="s">
        <v>1047</v>
      </c>
      <c r="K12" s="117" t="s">
        <v>770</v>
      </c>
    </row>
    <row r="13" spans="1:13">
      <c r="A13" s="10" t="s">
        <v>764</v>
      </c>
      <c r="B13" s="10" t="s">
        <v>1033</v>
      </c>
      <c r="C13" s="10" t="s">
        <v>1045</v>
      </c>
      <c r="D13" s="12">
        <v>41593</v>
      </c>
      <c r="F13" s="10" t="s">
        <v>1047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1">
    <dataValidation type="list" allowBlank="1" showInputMessage="1" showErrorMessage="1" sqref="G2:G1048576" xr:uid="{00000000-0002-0000-1900-000000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54" t="s">
        <v>815</v>
      </c>
      <c r="B1" s="254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D71" sqref="D71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/>
      <c r="H9" s="10"/>
      <c r="I9" s="10"/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1</v>
      </c>
      <c r="F13" s="10">
        <v>1</v>
      </c>
      <c r="G13" s="10"/>
      <c r="H13" s="10">
        <f>E13</f>
        <v>1</v>
      </c>
      <c r="I13" s="10">
        <f>F13</f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>
        <v>0</v>
      </c>
      <c r="F14" s="10">
        <v>2</v>
      </c>
      <c r="G14" s="10"/>
      <c r="H14" s="10">
        <f>E14</f>
        <v>0</v>
      </c>
      <c r="I14" s="10">
        <f>F14</f>
        <v>2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3</v>
      </c>
      <c r="E17" s="10">
        <v>1</v>
      </c>
      <c r="F17" s="10">
        <v>2</v>
      </c>
      <c r="G17" s="10"/>
      <c r="H17" s="10">
        <f>E17</f>
        <v>1</v>
      </c>
      <c r="I17" s="10">
        <f>F17</f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>
        <v>1</v>
      </c>
      <c r="F18" s="10">
        <v>2</v>
      </c>
      <c r="G18" s="10"/>
      <c r="H18" s="10">
        <f>E18</f>
        <v>1</v>
      </c>
      <c r="I18" s="10">
        <f>F18</f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/>
      <c r="H23" s="84"/>
      <c r="I23" s="84"/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>
        <v>0</v>
      </c>
      <c r="F31" s="84">
        <v>1</v>
      </c>
      <c r="G31" s="84"/>
      <c r="H31" s="84">
        <f>E31</f>
        <v>0</v>
      </c>
      <c r="I31" s="84">
        <f>F31</f>
        <v>1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/>
      <c r="H32" s="10"/>
      <c r="I32" s="10"/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1">SUM(E35:E37)</f>
        <v>0</v>
      </c>
      <c r="I35" s="84">
        <f t="shared" si="1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2</v>
      </c>
      <c r="H38" s="10">
        <f t="shared" ref="H38:I38" si="2">SUM(E38:E44)</f>
        <v>1</v>
      </c>
      <c r="I38" s="10">
        <f t="shared" si="2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0</v>
      </c>
      <c r="F42" s="10">
        <v>1</v>
      </c>
      <c r="G42" s="10"/>
      <c r="H42" s="10">
        <f>E42</f>
        <v>0</v>
      </c>
      <c r="I42" s="10">
        <f>F42</f>
        <v>1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1</v>
      </c>
      <c r="F43" s="10">
        <v>0</v>
      </c>
      <c r="G43" s="10"/>
      <c r="H43" s="10">
        <f>E43</f>
        <v>1</v>
      </c>
      <c r="I43" s="10">
        <f>F43</f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/>
      <c r="H45" s="84"/>
      <c r="I45" s="84"/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/>
      <c r="H47" s="10"/>
      <c r="I47" s="10"/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/>
      <c r="H49" s="84"/>
      <c r="I49" s="84"/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/>
      <c r="H58" s="89"/>
      <c r="I58" s="89"/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>
        <v>1</v>
      </c>
      <c r="E63" s="84">
        <v>1</v>
      </c>
      <c r="F63" s="84">
        <v>0</v>
      </c>
      <c r="G63" s="84"/>
      <c r="H63" s="84">
        <f t="shared" ref="H63:I63" si="3">SUM(E63:E65)</f>
        <v>1</v>
      </c>
      <c r="I63" s="84">
        <f t="shared" si="3"/>
        <v>1</v>
      </c>
    </row>
    <row r="64" spans="1:9">
      <c r="A64" s="84" t="s">
        <v>728</v>
      </c>
      <c r="B64" s="85">
        <v>10</v>
      </c>
      <c r="C64" s="84" t="s">
        <v>730</v>
      </c>
      <c r="D64" s="84">
        <v>1</v>
      </c>
      <c r="E64" s="84">
        <v>0</v>
      </c>
      <c r="F64" s="84">
        <v>1</v>
      </c>
      <c r="G64" s="84"/>
      <c r="H64" s="84">
        <f>E64</f>
        <v>0</v>
      </c>
      <c r="I64" s="84">
        <f>F64</f>
        <v>1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/>
      <c r="H66" s="10"/>
      <c r="I66" s="10"/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/>
      <c r="H68" s="84"/>
      <c r="I68" s="84"/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/>
      <c r="H71" s="10"/>
      <c r="I71" s="10"/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zoomScale="110" zoomScaleNormal="110" workbookViewId="0">
      <selection activeCell="H115" sqref="H115"/>
    </sheetView>
  </sheetViews>
  <sheetFormatPr defaultColWidth="9.1796875" defaultRowHeight="14.5" outlineLevelRow="3"/>
  <cols>
    <col min="1" max="1" width="7" bestFit="1" customWidth="1"/>
    <col min="2" max="2" width="40.81640625" customWidth="1"/>
    <col min="3" max="3" width="16.7265625" bestFit="1" customWidth="1"/>
    <col min="4" max="4" width="15.81640625" customWidth="1"/>
    <col min="5" max="5" width="13.81640625" bestFit="1" customWidth="1"/>
    <col min="7" max="7" width="15.54296875" bestFit="1" customWidth="1"/>
    <col min="8" max="8" width="20.453125" customWidth="1"/>
    <col min="9" max="9" width="24.54296875" customWidth="1"/>
    <col min="10" max="10" width="20.453125" bestFit="1" customWidth="1"/>
  </cols>
  <sheetData>
    <row r="1" spans="1:14" ht="18.5">
      <c r="A1" s="187" t="s">
        <v>30</v>
      </c>
      <c r="B1" s="187"/>
      <c r="C1" s="187"/>
      <c r="D1" s="160" t="s">
        <v>853</v>
      </c>
      <c r="E1" s="160" t="s">
        <v>852</v>
      </c>
      <c r="G1" s="43" t="s">
        <v>31</v>
      </c>
      <c r="H1" s="44">
        <f>H2+H114</f>
        <v>1114983.132</v>
      </c>
      <c r="I1" s="45"/>
      <c r="J1" s="46" t="b">
        <f>AND(H1=I1)</f>
        <v>0</v>
      </c>
    </row>
    <row r="2" spans="1:14">
      <c r="A2" s="195" t="s">
        <v>60</v>
      </c>
      <c r="B2" s="195"/>
      <c r="C2" s="26">
        <f>C3+C67</f>
        <v>486000</v>
      </c>
      <c r="D2" s="26">
        <f>D3+D67</f>
        <v>486000</v>
      </c>
      <c r="E2" s="26">
        <f>E3+E67</f>
        <v>486000</v>
      </c>
      <c r="G2" s="39" t="s">
        <v>60</v>
      </c>
      <c r="H2" s="41">
        <v>486000</v>
      </c>
      <c r="I2" s="41">
        <v>486000</v>
      </c>
      <c r="J2" s="40" t="b">
        <f>AND(H2=I2)</f>
        <v>1</v>
      </c>
    </row>
    <row r="3" spans="1:14">
      <c r="A3" s="192" t="s">
        <v>578</v>
      </c>
      <c r="B3" s="192"/>
      <c r="C3" s="23">
        <f>C4+C11+C38+C61</f>
        <v>207438</v>
      </c>
      <c r="D3" s="23">
        <f>D4+D11+D38+D61</f>
        <v>207438</v>
      </c>
      <c r="E3" s="23">
        <f>E4+E11+E38+E61</f>
        <v>207438</v>
      </c>
      <c r="G3" s="39" t="s">
        <v>57</v>
      </c>
      <c r="H3" s="41">
        <v>207438</v>
      </c>
      <c r="I3" s="41">
        <v>207438</v>
      </c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32200</v>
      </c>
      <c r="D4" s="21">
        <f>SUM(D5:D10)</f>
        <v>32200</v>
      </c>
      <c r="E4" s="21">
        <f>SUM(E5:E10)</f>
        <v>32200</v>
      </c>
      <c r="G4" s="39" t="s">
        <v>53</v>
      </c>
      <c r="H4" s="41">
        <v>32200</v>
      </c>
      <c r="I4" s="41">
        <v>32200</v>
      </c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8500</v>
      </c>
      <c r="D7" s="2">
        <f t="shared" si="0"/>
        <v>8500</v>
      </c>
      <c r="E7" s="2">
        <f t="shared" si="0"/>
        <v>8500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700</v>
      </c>
      <c r="D10" s="2">
        <f t="shared" si="0"/>
        <v>700</v>
      </c>
      <c r="E10" s="2">
        <f t="shared" si="0"/>
        <v>700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76938</v>
      </c>
      <c r="D11" s="21">
        <f>SUM(D12:D37)</f>
        <v>76938</v>
      </c>
      <c r="E11" s="21">
        <f>SUM(E12:E37)</f>
        <v>76938</v>
      </c>
      <c r="G11" s="39" t="s">
        <v>54</v>
      </c>
      <c r="H11" s="41">
        <v>76938</v>
      </c>
      <c r="I11" s="41">
        <v>76938</v>
      </c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6288</v>
      </c>
      <c r="D12" s="2">
        <f>C12</f>
        <v>6288</v>
      </c>
      <c r="E12" s="2">
        <f>D12</f>
        <v>6288</v>
      </c>
    </row>
    <row r="13" spans="1:14" outlineLevel="1">
      <c r="A13" s="3">
        <v>2102</v>
      </c>
      <c r="B13" s="1" t="s">
        <v>126</v>
      </c>
      <c r="C13" s="2">
        <v>59950</v>
      </c>
      <c r="D13" s="2">
        <f t="shared" ref="D13:E28" si="1">C13</f>
        <v>59950</v>
      </c>
      <c r="E13" s="2">
        <f t="shared" si="1"/>
        <v>59950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2000</v>
      </c>
      <c r="D15" s="2">
        <f t="shared" si="1"/>
        <v>2000</v>
      </c>
      <c r="E15" s="2">
        <f t="shared" si="1"/>
        <v>2000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>
        <v>1200</v>
      </c>
      <c r="D17" s="2">
        <f t="shared" si="1"/>
        <v>1200</v>
      </c>
      <c r="E17" s="2">
        <f t="shared" si="1"/>
        <v>1200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2"/>
        <v>4000</v>
      </c>
      <c r="E34" s="2">
        <f t="shared" si="2"/>
        <v>4000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>
        <v>3500</v>
      </c>
      <c r="D37" s="2">
        <f t="shared" si="2"/>
        <v>3500</v>
      </c>
      <c r="E37" s="2">
        <f t="shared" si="2"/>
        <v>3500</v>
      </c>
    </row>
    <row r="38" spans="1:10">
      <c r="A38" s="188" t="s">
        <v>145</v>
      </c>
      <c r="B38" s="189"/>
      <c r="C38" s="21">
        <f>SUM(C39:C60)</f>
        <v>32300</v>
      </c>
      <c r="D38" s="21">
        <f>SUM(D39:D60)</f>
        <v>32300</v>
      </c>
      <c r="E38" s="21">
        <f>SUM(E39:E60)</f>
        <v>32300</v>
      </c>
      <c r="G38" s="39" t="s">
        <v>55</v>
      </c>
      <c r="H38" s="41">
        <v>32300</v>
      </c>
      <c r="I38" s="41">
        <v>32300</v>
      </c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3"/>
        <v>2000</v>
      </c>
      <c r="E41" s="2">
        <f t="shared" si="3"/>
        <v>2000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3"/>
        <v>1000</v>
      </c>
      <c r="E48" s="2">
        <f t="shared" si="3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3"/>
        <v>1000</v>
      </c>
      <c r="E51" s="2">
        <f t="shared" si="3"/>
        <v>1000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 outlineLevel="1">
      <c r="A53" s="20">
        <v>3301</v>
      </c>
      <c r="B53" s="20" t="s">
        <v>18</v>
      </c>
      <c r="C53" s="2">
        <v>100</v>
      </c>
      <c r="D53" s="2">
        <f t="shared" si="3"/>
        <v>100</v>
      </c>
      <c r="E53" s="2">
        <f t="shared" si="3"/>
        <v>100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outlineLevel="1">
      <c r="A55" s="20">
        <v>3303</v>
      </c>
      <c r="B55" s="20" t="s">
        <v>153</v>
      </c>
      <c r="C55" s="2">
        <v>13300</v>
      </c>
      <c r="D55" s="2">
        <f t="shared" si="3"/>
        <v>13300</v>
      </c>
      <c r="E55" s="2">
        <f t="shared" si="3"/>
        <v>13300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4000</v>
      </c>
      <c r="D60" s="2">
        <f t="shared" si="4"/>
        <v>4000</v>
      </c>
      <c r="E60" s="2">
        <f t="shared" si="4"/>
        <v>4000</v>
      </c>
    </row>
    <row r="61" spans="1:10">
      <c r="A61" s="188" t="s">
        <v>158</v>
      </c>
      <c r="B61" s="189"/>
      <c r="C61" s="22">
        <f>SUM(C62:C66)</f>
        <v>66000</v>
      </c>
      <c r="D61" s="22">
        <f>SUM(D62:D66)</f>
        <v>66000</v>
      </c>
      <c r="E61" s="22">
        <f>SUM(E62:E66)</f>
        <v>66000</v>
      </c>
      <c r="G61" s="39" t="s">
        <v>105</v>
      </c>
      <c r="H61" s="41">
        <v>66000</v>
      </c>
      <c r="I61" s="41">
        <v>66000</v>
      </c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66000</v>
      </c>
      <c r="D62" s="2">
        <f>C62</f>
        <v>66000</v>
      </c>
      <c r="E62" s="2">
        <f>D62</f>
        <v>66000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2" t="s">
        <v>579</v>
      </c>
      <c r="B67" s="192"/>
      <c r="C67" s="25">
        <f>C97+C68</f>
        <v>278562</v>
      </c>
      <c r="D67" s="25">
        <f>D97+D68</f>
        <v>278562</v>
      </c>
      <c r="E67" s="25">
        <f>E97+E68</f>
        <v>278562</v>
      </c>
      <c r="G67" s="39" t="s">
        <v>59</v>
      </c>
      <c r="H67" s="41">
        <v>278562</v>
      </c>
      <c r="I67" s="41">
        <v>278562</v>
      </c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14800</v>
      </c>
      <c r="D68" s="21">
        <f>SUM(D69:D96)</f>
        <v>14800</v>
      </c>
      <c r="E68" s="21">
        <f>SUM(E69:E96)</f>
        <v>14800</v>
      </c>
      <c r="G68" s="39" t="s">
        <v>56</v>
      </c>
      <c r="H68" s="41">
        <v>14800</v>
      </c>
      <c r="I68" s="41">
        <v>14800</v>
      </c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9000</v>
      </c>
      <c r="D79" s="2">
        <f t="shared" si="6"/>
        <v>9000</v>
      </c>
      <c r="E79" s="2">
        <f t="shared" si="6"/>
        <v>9000</v>
      </c>
    </row>
    <row r="80" spans="1:10" ht="15" customHeight="1" outlineLevel="1">
      <c r="A80" s="3">
        <v>5202</v>
      </c>
      <c r="B80" s="2" t="s">
        <v>172</v>
      </c>
      <c r="C80" s="2">
        <v>4800</v>
      </c>
      <c r="D80" s="2">
        <f t="shared" si="6"/>
        <v>4800</v>
      </c>
      <c r="E80" s="2">
        <f t="shared" si="6"/>
        <v>4800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1000</v>
      </c>
      <c r="D83" s="2">
        <f t="shared" si="6"/>
        <v>1000</v>
      </c>
      <c r="E83" s="2">
        <f t="shared" si="6"/>
        <v>1000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263762</v>
      </c>
      <c r="D97" s="21">
        <f>SUM(D98:D113)</f>
        <v>263762</v>
      </c>
      <c r="E97" s="21">
        <f>SUM(E98:E113)</f>
        <v>263762</v>
      </c>
      <c r="G97" s="39" t="s">
        <v>58</v>
      </c>
      <c r="H97" s="41">
        <v>263762</v>
      </c>
      <c r="I97" s="41">
        <v>263762</v>
      </c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180000</v>
      </c>
      <c r="D98" s="2">
        <f>C98</f>
        <v>180000</v>
      </c>
      <c r="E98" s="2">
        <f>D98</f>
        <v>180000</v>
      </c>
    </row>
    <row r="99" spans="1:10" ht="15" customHeight="1" outlineLevel="1">
      <c r="A99" s="3">
        <v>6002</v>
      </c>
      <c r="B99" s="1" t="s">
        <v>185</v>
      </c>
      <c r="C99" s="2">
        <v>83150</v>
      </c>
      <c r="D99" s="2">
        <f t="shared" ref="D99:E113" si="8">C99</f>
        <v>83150</v>
      </c>
      <c r="E99" s="2">
        <f t="shared" si="8"/>
        <v>83150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612</v>
      </c>
      <c r="D113" s="2">
        <f t="shared" si="8"/>
        <v>612</v>
      </c>
      <c r="E113" s="2">
        <f t="shared" si="8"/>
        <v>612</v>
      </c>
    </row>
    <row r="114" spans="1:10">
      <c r="A114" s="193" t="s">
        <v>62</v>
      </c>
      <c r="B114" s="194"/>
      <c r="C114" s="26">
        <f>C115+C152+C177</f>
        <v>628983.13199999998</v>
      </c>
      <c r="D114" s="26">
        <f>D115+D152+D177</f>
        <v>628983.13199999998</v>
      </c>
      <c r="E114" s="26">
        <f>E115+E152+E177</f>
        <v>628983.13199999998</v>
      </c>
      <c r="G114" s="39" t="s">
        <v>62</v>
      </c>
      <c r="H114" s="41">
        <f>C114</f>
        <v>628983.13199999998</v>
      </c>
      <c r="I114" s="41">
        <v>465793.13199999998</v>
      </c>
      <c r="J114" s="40" t="b">
        <f>AND(H114=I114)</f>
        <v>0</v>
      </c>
    </row>
    <row r="115" spans="1:10">
      <c r="A115" s="190" t="s">
        <v>580</v>
      </c>
      <c r="B115" s="191"/>
      <c r="C115" s="23">
        <f>C116+C135</f>
        <v>628983.13199999998</v>
      </c>
      <c r="D115" s="23">
        <f>D116+D135</f>
        <v>628983.13199999998</v>
      </c>
      <c r="E115" s="23">
        <f>E116+E135</f>
        <v>628983.13199999998</v>
      </c>
      <c r="G115" s="39" t="s">
        <v>61</v>
      </c>
      <c r="H115" s="41">
        <v>465793.13199999998</v>
      </c>
      <c r="I115" s="41">
        <v>465793.13199999998</v>
      </c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601978</v>
      </c>
      <c r="D116" s="21">
        <f>D117+D120+D123+D126+D129+D132</f>
        <v>601978</v>
      </c>
      <c r="E116" s="21">
        <f>E117+E120+E123+E126+E129+E132</f>
        <v>601978</v>
      </c>
      <c r="G116" s="39" t="s">
        <v>583</v>
      </c>
      <c r="H116" s="41">
        <v>438788</v>
      </c>
      <c r="I116" s="41">
        <v>438788</v>
      </c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601978</v>
      </c>
      <c r="D117" s="2">
        <f>D118+D119</f>
        <v>601978</v>
      </c>
      <c r="E117" s="2">
        <f>E118+E119</f>
        <v>601978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>
        <v>601978</v>
      </c>
      <c r="D119" s="129">
        <f>C119</f>
        <v>601978</v>
      </c>
      <c r="E119" s="129">
        <f>D119</f>
        <v>601978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8" t="s">
        <v>202</v>
      </c>
      <c r="B135" s="189"/>
      <c r="C135" s="21">
        <f>C136+C140+C143+C146+C149</f>
        <v>27005.132000000001</v>
      </c>
      <c r="D135" s="21">
        <f>D136+D140+D143+D146+D149</f>
        <v>27005.132000000001</v>
      </c>
      <c r="E135" s="21">
        <f>E136+E140+E143+E146+E149</f>
        <v>27005.132000000001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27005.132000000001</v>
      </c>
      <c r="D136" s="2">
        <f>D137+D138+D139</f>
        <v>27005.132000000001</v>
      </c>
      <c r="E136" s="2">
        <f>E137+E138+E139</f>
        <v>27005.132000000001</v>
      </c>
    </row>
    <row r="137" spans="1:10" ht="15" customHeight="1" outlineLevel="2">
      <c r="A137" s="131"/>
      <c r="B137" s="130" t="s">
        <v>855</v>
      </c>
      <c r="C137" s="129">
        <v>20100.346000000001</v>
      </c>
      <c r="D137" s="129">
        <f>C137</f>
        <v>20100.346000000001</v>
      </c>
      <c r="E137" s="129">
        <f>D137</f>
        <v>20100.346000000001</v>
      </c>
    </row>
    <row r="138" spans="1:10" ht="15" customHeight="1" outlineLevel="2">
      <c r="A138" s="131"/>
      <c r="B138" s="130" t="s">
        <v>862</v>
      </c>
      <c r="C138" s="129">
        <v>1687.202</v>
      </c>
      <c r="D138" s="129">
        <f t="shared" ref="D138:E139" si="9">C138</f>
        <v>1687.202</v>
      </c>
      <c r="E138" s="129">
        <f t="shared" si="9"/>
        <v>1687.202</v>
      </c>
    </row>
    <row r="139" spans="1:10" ht="15" customHeight="1" outlineLevel="2">
      <c r="A139" s="131"/>
      <c r="B139" s="130" t="s">
        <v>861</v>
      </c>
      <c r="C139" s="129">
        <v>5217.5839999999998</v>
      </c>
      <c r="D139" s="129">
        <f t="shared" si="9"/>
        <v>5217.5839999999998</v>
      </c>
      <c r="E139" s="129">
        <f t="shared" si="9"/>
        <v>5217.5839999999998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0" t="s">
        <v>581</v>
      </c>
      <c r="B152" s="19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5" t="s">
        <v>843</v>
      </c>
      <c r="B197" s="18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87" t="s">
        <v>67</v>
      </c>
      <c r="B256" s="187"/>
      <c r="C256" s="187"/>
      <c r="D256" s="160" t="s">
        <v>853</v>
      </c>
      <c r="E256" s="160" t="s">
        <v>852</v>
      </c>
      <c r="G256" s="47" t="s">
        <v>589</v>
      </c>
      <c r="H256" s="48">
        <f>H257+H559</f>
        <v>1114983.132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442783.87199999997</v>
      </c>
      <c r="D257" s="37">
        <f>D258+D550</f>
        <v>439351.87199999997</v>
      </c>
      <c r="E257" s="37">
        <f>E258+E550</f>
        <v>439351.87199999997</v>
      </c>
      <c r="G257" s="39" t="s">
        <v>60</v>
      </c>
      <c r="H257" s="41">
        <v>442783.87199999997</v>
      </c>
      <c r="I257" s="41">
        <v>442783.87199999997</v>
      </c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C259+C339+C483+C547</f>
        <v>423911.91</v>
      </c>
      <c r="D258" s="36">
        <f>D259+D339+D483+D547</f>
        <v>420479.91</v>
      </c>
      <c r="E258" s="36">
        <f>E259+E339+E483+E547</f>
        <v>420479.91</v>
      </c>
      <c r="G258" s="39" t="s">
        <v>57</v>
      </c>
      <c r="H258" s="41">
        <v>423911.91</v>
      </c>
      <c r="I258" s="41">
        <v>423911.91</v>
      </c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278252.24699999997</v>
      </c>
      <c r="D259" s="33">
        <f>D260+D263+D314</f>
        <v>274820.24699999997</v>
      </c>
      <c r="E259" s="33">
        <f>E260+E263+E314</f>
        <v>274820.24699999997</v>
      </c>
      <c r="G259" s="39" t="s">
        <v>590</v>
      </c>
      <c r="H259" s="41">
        <v>279462.24699999997</v>
      </c>
      <c r="I259" s="41">
        <v>279462.24699999997</v>
      </c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1728</v>
      </c>
      <c r="D260" s="32">
        <f>SUM(D261:D262)</f>
        <v>1728</v>
      </c>
      <c r="E260" s="32">
        <f>SUM(E261:E262)</f>
        <v>1728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1008</v>
      </c>
      <c r="D262" s="5">
        <f>C262</f>
        <v>1008</v>
      </c>
      <c r="E262" s="5">
        <f>D262</f>
        <v>1008</v>
      </c>
    </row>
    <row r="263" spans="1:10" outlineLevel="1">
      <c r="A263" s="177" t="s">
        <v>269</v>
      </c>
      <c r="B263" s="178"/>
      <c r="C263" s="32">
        <f>C264+C265+C289+C296+C298+C302+C305+C308+C313</f>
        <v>273092.24699999997</v>
      </c>
      <c r="D263" s="32">
        <f>D264+D265+D289+D296+D298+D302+D305+D308+D313</f>
        <v>273092.24699999997</v>
      </c>
      <c r="E263" s="32">
        <f>E264+E265+E289+E296+E298+E302+E305+E308+E313</f>
        <v>273092.24699999997</v>
      </c>
    </row>
    <row r="264" spans="1:10" outlineLevel="2">
      <c r="A264" s="6">
        <v>1101</v>
      </c>
      <c r="B264" s="4" t="s">
        <v>34</v>
      </c>
      <c r="C264" s="5">
        <v>273092.24699999997</v>
      </c>
      <c r="D264" s="5">
        <f>C264</f>
        <v>273092.24699999997</v>
      </c>
      <c r="E264" s="5">
        <f>D264</f>
        <v>273092.24699999997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7" t="s">
        <v>601</v>
      </c>
      <c r="B314" s="178"/>
      <c r="C314" s="32">
        <f>C315+C325+C331+C336+C337+C338+C328</f>
        <v>3432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3432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3" t="s">
        <v>270</v>
      </c>
      <c r="B339" s="174"/>
      <c r="C339" s="33">
        <f>C340+C444+C482</f>
        <v>144159.663</v>
      </c>
      <c r="D339" s="33">
        <f>D340+D444+D482</f>
        <v>144159.663</v>
      </c>
      <c r="E339" s="33">
        <f>E340+E444+E482</f>
        <v>144159.663</v>
      </c>
      <c r="G339" s="39" t="s">
        <v>591</v>
      </c>
      <c r="H339" s="41">
        <v>142949.663</v>
      </c>
      <c r="I339" s="41">
        <v>142949.663</v>
      </c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C341+C342+C343+C344+C347+C348+C353+C356+C357+C362+C367+BG290668+C371+C372+C373+C376+C377+C378+C382+C388+C391+C392+C395+C398+C399+C404+C407+C408+C409+C412+C415+C416+C419+C420+C421+C422+C429+C443</f>
        <v>138159.663</v>
      </c>
      <c r="D340" s="32">
        <f>D341+D342+D343+D344+D347+D348+D353+D356+D357+D362+D367+BH290668+D371+D372+D373+D376+D377+D378+D382+D388+D391+D392+D395+D398+D399+D404+D407+D408+D409+D412+D415+D416+D419+D420+D421+D422+D429+D443</f>
        <v>138159.663</v>
      </c>
      <c r="E340" s="32">
        <f>E341+E342+E343+E344+E347+E348+E353+E356+E357+E362+E367+BI290668+E371+E372+E373+E376+E377+E378+E382+E388+E391+E392+E395+E398+E399+E404+E407+E408+E409+E412+E415+E416+E419+E420+E421+E422+E429+E443</f>
        <v>138159.663</v>
      </c>
    </row>
    <row r="341" spans="1:10" outlineLevel="2">
      <c r="A341" s="6">
        <v>2201</v>
      </c>
      <c r="B341" s="34" t="s">
        <v>272</v>
      </c>
      <c r="C341" s="5">
        <v>1100</v>
      </c>
      <c r="D341" s="5">
        <f>C341</f>
        <v>1100</v>
      </c>
      <c r="E341" s="5">
        <f>D341</f>
        <v>1100</v>
      </c>
    </row>
    <row r="342" spans="1:10" outlineLevel="2">
      <c r="A342" s="6">
        <v>2201</v>
      </c>
      <c r="B342" s="4" t="s">
        <v>40</v>
      </c>
      <c r="C342" s="5">
        <v>1200</v>
      </c>
      <c r="D342" s="5">
        <f t="shared" ref="D342:E343" si="26">C342</f>
        <v>1200</v>
      </c>
      <c r="E342" s="5">
        <f t="shared" si="26"/>
        <v>1200</v>
      </c>
    </row>
    <row r="343" spans="1:10" outlineLevel="2">
      <c r="A343" s="6">
        <v>2201</v>
      </c>
      <c r="B343" s="4" t="s">
        <v>41</v>
      </c>
      <c r="C343" s="5">
        <v>21000</v>
      </c>
      <c r="D343" s="5">
        <f t="shared" si="26"/>
        <v>21000</v>
      </c>
      <c r="E343" s="5">
        <f t="shared" si="26"/>
        <v>21000</v>
      </c>
    </row>
    <row r="344" spans="1:10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 outlineLevel="2">
      <c r="A348" s="6">
        <v>2201</v>
      </c>
      <c r="B348" s="4" t="s">
        <v>277</v>
      </c>
      <c r="C348" s="5">
        <f>SUM(C349:C352)</f>
        <v>17500</v>
      </c>
      <c r="D348" s="5">
        <f>SUM(D349:D352)</f>
        <v>17500</v>
      </c>
      <c r="E348" s="5">
        <f>SUM(E349:E352)</f>
        <v>17500</v>
      </c>
    </row>
    <row r="349" spans="1:10" outlineLevel="3">
      <c r="A349" s="29"/>
      <c r="B349" s="28" t="s">
        <v>278</v>
      </c>
      <c r="C349" s="30">
        <v>17500</v>
      </c>
      <c r="D349" s="30">
        <f>C349</f>
        <v>17500</v>
      </c>
      <c r="E349" s="30">
        <f>D349</f>
        <v>17500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290</v>
      </c>
      <c r="D353" s="5">
        <f>SUM(D354:D355)</f>
        <v>290</v>
      </c>
      <c r="E353" s="5">
        <f>SUM(E354:E355)</f>
        <v>290</v>
      </c>
    </row>
    <row r="354" spans="1:5" outlineLevel="3">
      <c r="A354" s="29"/>
      <c r="B354" s="28" t="s">
        <v>42</v>
      </c>
      <c r="C354" s="30">
        <v>290</v>
      </c>
      <c r="D354" s="30">
        <f t="shared" ref="D354:E356" si="29">C354</f>
        <v>290</v>
      </c>
      <c r="E354" s="30">
        <f t="shared" si="29"/>
        <v>290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2800</v>
      </c>
      <c r="D357" s="5">
        <f>SUM(D358:D361)</f>
        <v>2800</v>
      </c>
      <c r="E357" s="5">
        <f>SUM(E358:E361)</f>
        <v>2800</v>
      </c>
    </row>
    <row r="358" spans="1:5" outlineLevel="3">
      <c r="A358" s="29"/>
      <c r="B358" s="28" t="s">
        <v>286</v>
      </c>
      <c r="C358" s="30">
        <v>2200</v>
      </c>
      <c r="D358" s="30">
        <f>C358</f>
        <v>2200</v>
      </c>
      <c r="E358" s="30">
        <f>D358</f>
        <v>2200</v>
      </c>
    </row>
    <row r="359" spans="1:5" outlineLevel="3">
      <c r="A359" s="29"/>
      <c r="B359" s="28" t="s">
        <v>287</v>
      </c>
      <c r="C359" s="30">
        <v>600</v>
      </c>
      <c r="D359" s="30">
        <f t="shared" ref="D359:E361" si="30">C359</f>
        <v>600</v>
      </c>
      <c r="E359" s="30">
        <f t="shared" si="30"/>
        <v>600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4800</v>
      </c>
      <c r="D362" s="5">
        <f>SUM(D363:D366)</f>
        <v>4800</v>
      </c>
      <c r="E362" s="5">
        <f>SUM(E363:E366)</f>
        <v>4800</v>
      </c>
    </row>
    <row r="363" spans="1:5" outlineLevel="3">
      <c r="A363" s="29"/>
      <c r="B363" s="28" t="s">
        <v>291</v>
      </c>
      <c r="C363" s="30">
        <v>2300</v>
      </c>
      <c r="D363" s="30">
        <f>C363</f>
        <v>2300</v>
      </c>
      <c r="E363" s="30">
        <f>D363</f>
        <v>2300</v>
      </c>
    </row>
    <row r="364" spans="1:5" outlineLevel="3">
      <c r="A364" s="29"/>
      <c r="B364" s="28" t="s">
        <v>292</v>
      </c>
      <c r="C364" s="30">
        <v>2500</v>
      </c>
      <c r="D364" s="30">
        <f t="shared" ref="D364:E366" si="31">C364</f>
        <v>2500</v>
      </c>
      <c r="E364" s="30">
        <f t="shared" si="31"/>
        <v>2500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150</v>
      </c>
      <c r="D367" s="5">
        <f>C367</f>
        <v>150</v>
      </c>
      <c r="E367" s="5">
        <f>D367</f>
        <v>150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1488</v>
      </c>
      <c r="D371" s="5">
        <f t="shared" si="32"/>
        <v>1488</v>
      </c>
      <c r="E371" s="5">
        <f t="shared" si="32"/>
        <v>1488</v>
      </c>
    </row>
    <row r="372" spans="1:5" outlineLevel="2">
      <c r="A372" s="6">
        <v>2201</v>
      </c>
      <c r="B372" s="4" t="s">
        <v>45</v>
      </c>
      <c r="C372" s="5">
        <v>2000</v>
      </c>
      <c r="D372" s="5">
        <f t="shared" si="32"/>
        <v>2000</v>
      </c>
      <c r="E372" s="5">
        <f t="shared" si="32"/>
        <v>2000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outlineLevel="2">
      <c r="A378" s="6">
        <v>2201</v>
      </c>
      <c r="B378" s="4" t="s">
        <v>303</v>
      </c>
      <c r="C378" s="5">
        <f>SUM(C379:C381)</f>
        <v>3700</v>
      </c>
      <c r="D378" s="5">
        <f>SUM(D379:D381)</f>
        <v>3700</v>
      </c>
      <c r="E378" s="5">
        <f>SUM(E379:E381)</f>
        <v>3700</v>
      </c>
    </row>
    <row r="379" spans="1:5" outlineLevel="3">
      <c r="A379" s="29"/>
      <c r="B379" s="28" t="s">
        <v>46</v>
      </c>
      <c r="C379" s="30">
        <v>2400</v>
      </c>
      <c r="D379" s="30">
        <f>C379</f>
        <v>2400</v>
      </c>
      <c r="E379" s="30">
        <f>D379</f>
        <v>2400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1300</v>
      </c>
      <c r="D381" s="30">
        <f t="shared" si="34"/>
        <v>1300</v>
      </c>
      <c r="E381" s="30">
        <f t="shared" si="34"/>
        <v>1300</v>
      </c>
    </row>
    <row r="382" spans="1:5" outlineLevel="2">
      <c r="A382" s="6">
        <v>2201</v>
      </c>
      <c r="B382" s="4" t="s">
        <v>114</v>
      </c>
      <c r="C382" s="5">
        <f>SUM(C383:C387)</f>
        <v>1440</v>
      </c>
      <c r="D382" s="5">
        <f>SUM(D383:D387)</f>
        <v>1440</v>
      </c>
      <c r="E382" s="5">
        <f>SUM(E383:E387)</f>
        <v>1440</v>
      </c>
    </row>
    <row r="383" spans="1:5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840</v>
      </c>
      <c r="D386" s="30">
        <f t="shared" si="35"/>
        <v>840</v>
      </c>
      <c r="E386" s="30">
        <f t="shared" si="35"/>
        <v>840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</row>
    <row r="389" spans="1:5" outlineLevel="3">
      <c r="A389" s="29"/>
      <c r="B389" s="28" t="s">
        <v>48</v>
      </c>
      <c r="C389" s="30">
        <v>100</v>
      </c>
      <c r="D389" s="30">
        <f t="shared" ref="D389:E391" si="36">C389</f>
        <v>100</v>
      </c>
      <c r="E389" s="30">
        <f t="shared" si="36"/>
        <v>100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4700</v>
      </c>
      <c r="D392" s="5">
        <f>SUM(D393:D394)</f>
        <v>4700</v>
      </c>
      <c r="E392" s="5">
        <f>SUM(E393:E394)</f>
        <v>4700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4700</v>
      </c>
      <c r="D394" s="30">
        <f>C394</f>
        <v>4700</v>
      </c>
      <c r="E394" s="30">
        <f>D394</f>
        <v>4700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882</v>
      </c>
      <c r="D412" s="5">
        <f>SUM(D413:D414)</f>
        <v>882</v>
      </c>
      <c r="E412" s="5">
        <f>SUM(E413:E414)</f>
        <v>882</v>
      </c>
    </row>
    <row r="413" spans="1:5" outlineLevel="3" collapsed="1">
      <c r="A413" s="29"/>
      <c r="B413" s="28" t="s">
        <v>328</v>
      </c>
      <c r="C413" s="30">
        <v>882</v>
      </c>
      <c r="D413" s="30">
        <f t="shared" ref="D413:E415" si="40">C413</f>
        <v>882</v>
      </c>
      <c r="E413" s="30">
        <f t="shared" si="40"/>
        <v>882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71009.663</v>
      </c>
      <c r="D429" s="5">
        <f>SUM(D430:D442)</f>
        <v>71009.663</v>
      </c>
      <c r="E429" s="5">
        <f>SUM(E430:E442)</f>
        <v>71009.663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32189.182000000001</v>
      </c>
      <c r="D431" s="30">
        <f t="shared" ref="D431:E442" si="43">C431</f>
        <v>32189.182000000001</v>
      </c>
      <c r="E431" s="30">
        <f t="shared" si="43"/>
        <v>32189.182000000001</v>
      </c>
    </row>
    <row r="432" spans="1:5" outlineLevel="3">
      <c r="A432" s="29"/>
      <c r="B432" s="28" t="s">
        <v>345</v>
      </c>
      <c r="C432" s="30">
        <v>5620.1</v>
      </c>
      <c r="D432" s="30">
        <f t="shared" si="43"/>
        <v>5620.1</v>
      </c>
      <c r="E432" s="30">
        <f t="shared" si="43"/>
        <v>5620.1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>
        <v>1227.2329999999999</v>
      </c>
      <c r="D436" s="30">
        <f t="shared" si="43"/>
        <v>1227.2329999999999</v>
      </c>
      <c r="E436" s="30">
        <f t="shared" si="43"/>
        <v>1227.2329999999999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1597.6079999999999</v>
      </c>
      <c r="D439" s="30">
        <f t="shared" si="43"/>
        <v>1597.6079999999999</v>
      </c>
      <c r="E439" s="30">
        <f t="shared" si="43"/>
        <v>1597.6079999999999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10881.85</v>
      </c>
      <c r="D441" s="30">
        <f t="shared" si="43"/>
        <v>10881.85</v>
      </c>
      <c r="E441" s="30">
        <f t="shared" si="43"/>
        <v>10881.85</v>
      </c>
    </row>
    <row r="442" spans="1:5" outlineLevel="3">
      <c r="A442" s="29"/>
      <c r="B442" s="28" t="s">
        <v>355</v>
      </c>
      <c r="C442" s="30">
        <v>19493.689999999999</v>
      </c>
      <c r="D442" s="30">
        <f t="shared" si="43"/>
        <v>19493.689999999999</v>
      </c>
      <c r="E442" s="30">
        <f t="shared" si="43"/>
        <v>19493.689999999999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7" t="s">
        <v>357</v>
      </c>
      <c r="B444" s="178"/>
      <c r="C444" s="32">
        <f>C445+C454+C455+C459+C462+C463+C468+C474+C477+C480+C481+C450</f>
        <v>6000</v>
      </c>
      <c r="D444" s="32">
        <f>D445+D454+D455+D459+D462+D463+D468+D474+D477+D480+D481+D450</f>
        <v>6000</v>
      </c>
      <c r="E444" s="32">
        <f>E445+E454+E455+E459+E462+E463+E468+E474+E477+E480+E481+E450</f>
        <v>6000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4000</v>
      </c>
      <c r="D449" s="30">
        <f t="shared" si="44"/>
        <v>4000</v>
      </c>
      <c r="E449" s="30">
        <f t="shared" si="44"/>
        <v>4000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</row>
    <row r="455" spans="1:5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</row>
    <row r="456" spans="1:5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C484+C504+C509+C522+C528+C538</f>
        <v>1500</v>
      </c>
      <c r="D483" s="35">
        <f>D484+D504+D509+D522+D528+D538</f>
        <v>1500</v>
      </c>
      <c r="E483" s="35">
        <f>E484+E504+E509+E522+E528+E538</f>
        <v>1500</v>
      </c>
      <c r="G483" s="39" t="s">
        <v>592</v>
      </c>
      <c r="H483" s="41">
        <v>1500</v>
      </c>
      <c r="I483" s="41">
        <v>1500</v>
      </c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1500</v>
      </c>
      <c r="D484" s="32">
        <f>D485+D486+D490+D491+D494+D497+D500+D501+D502+D503</f>
        <v>1500</v>
      </c>
      <c r="E484" s="32">
        <f>E485+E486+E490+E491+E494+E497+E500+E501+E502+E503</f>
        <v>1500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</row>
    <row r="487" spans="1:10" ht="15" customHeight="1" outlineLevel="3">
      <c r="A487" s="28"/>
      <c r="B487" s="28" t="s">
        <v>393</v>
      </c>
      <c r="C487" s="30">
        <v>500</v>
      </c>
      <c r="D487" s="30">
        <f>C487</f>
        <v>500</v>
      </c>
      <c r="E487" s="30">
        <f>D487</f>
        <v>500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7" t="s">
        <v>414</v>
      </c>
      <c r="B509" s="17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7" t="s">
        <v>441</v>
      </c>
      <c r="B538" s="178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1" t="s">
        <v>449</v>
      </c>
      <c r="B547" s="18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7" t="s">
        <v>450</v>
      </c>
      <c r="B548" s="178"/>
      <c r="C548" s="32"/>
      <c r="D548" s="32">
        <f>C548</f>
        <v>0</v>
      </c>
      <c r="E548" s="32">
        <f>D548</f>
        <v>0</v>
      </c>
    </row>
    <row r="549" spans="1:10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</row>
    <row r="550" spans="1:10">
      <c r="A550" s="175" t="s">
        <v>455</v>
      </c>
      <c r="B550" s="176"/>
      <c r="C550" s="36">
        <f>C551</f>
        <v>18871.962</v>
      </c>
      <c r="D550" s="36">
        <f>D551</f>
        <v>18871.962</v>
      </c>
      <c r="E550" s="36">
        <f>E551</f>
        <v>18871.962</v>
      </c>
      <c r="G550" s="39" t="s">
        <v>59</v>
      </c>
      <c r="H550" s="41">
        <v>18871.962</v>
      </c>
      <c r="I550" s="41">
        <v>18871.962</v>
      </c>
      <c r="J550" s="40" t="b">
        <f>AND(H550=I550)</f>
        <v>1</v>
      </c>
    </row>
    <row r="551" spans="1:10">
      <c r="A551" s="173" t="s">
        <v>456</v>
      </c>
      <c r="B551" s="174"/>
      <c r="C551" s="33">
        <f>C552+C556</f>
        <v>18871.962</v>
      </c>
      <c r="D551" s="33">
        <f>D552+D556</f>
        <v>18871.962</v>
      </c>
      <c r="E551" s="33">
        <f>E552+E556</f>
        <v>18871.962</v>
      </c>
      <c r="G551" s="39" t="s">
        <v>594</v>
      </c>
      <c r="H551" s="41">
        <v>18871.962</v>
      </c>
      <c r="I551" s="41">
        <v>18871.962</v>
      </c>
      <c r="J551" s="40" t="b">
        <f>AND(H551=I551)</f>
        <v>1</v>
      </c>
    </row>
    <row r="552" spans="1:10" outlineLevel="1">
      <c r="A552" s="177" t="s">
        <v>457</v>
      </c>
      <c r="B552" s="178"/>
      <c r="C552" s="32">
        <f>SUM(C553:C555)</f>
        <v>18871.962</v>
      </c>
      <c r="D552" s="32">
        <f>SUM(D553:D555)</f>
        <v>18871.962</v>
      </c>
      <c r="E552" s="32">
        <f>SUM(E553:E555)</f>
        <v>18871.962</v>
      </c>
    </row>
    <row r="553" spans="1:10" outlineLevel="2" collapsed="1">
      <c r="A553" s="6">
        <v>5500</v>
      </c>
      <c r="B553" s="4" t="s">
        <v>458</v>
      </c>
      <c r="C553" s="5">
        <v>18871.962</v>
      </c>
      <c r="D553" s="5">
        <f t="shared" ref="D553:E555" si="59">C553</f>
        <v>18871.962</v>
      </c>
      <c r="E553" s="5">
        <f t="shared" si="59"/>
        <v>18871.962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9" t="s">
        <v>62</v>
      </c>
      <c r="B559" s="180"/>
      <c r="C559" s="37">
        <f>C560+C716+C725</f>
        <v>672199.26</v>
      </c>
      <c r="D559" s="37">
        <f>D560+D716+D725</f>
        <v>672199.26</v>
      </c>
      <c r="E559" s="37">
        <f>E560+E716+E725</f>
        <v>672199.26</v>
      </c>
      <c r="G559" s="39" t="s">
        <v>62</v>
      </c>
      <c r="H559" s="41">
        <f>C559</f>
        <v>672199.26</v>
      </c>
      <c r="I559" s="41">
        <v>509009.26</v>
      </c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623765.54799999995</v>
      </c>
      <c r="D560" s="36">
        <f>D561+D638+D642+D645</f>
        <v>623765.54799999995</v>
      </c>
      <c r="E560" s="36">
        <f>E561+E638+E642+E645</f>
        <v>623765.54799999995</v>
      </c>
      <c r="G560" s="39" t="s">
        <v>61</v>
      </c>
      <c r="H560" s="41">
        <v>460575.54800000001</v>
      </c>
      <c r="I560" s="41">
        <v>460575.54800000001</v>
      </c>
      <c r="J560" s="40" t="b">
        <f>AND(H560=I560)</f>
        <v>1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623765.54799999995</v>
      </c>
      <c r="D561" s="38">
        <f>D562+D567+D568+D569+D576+D577+D581+D584+D585+D586+D587+D592+D595+D599+D603+D610+D616+D628</f>
        <v>623765.54799999995</v>
      </c>
      <c r="E561" s="38">
        <f>E562+E567+E568+E569+E576+E577+E581+E584+E585+E586+E587+E592+E595+E599+E603+E610+E616+E628</f>
        <v>623765.54799999995</v>
      </c>
      <c r="G561" s="39" t="s">
        <v>595</v>
      </c>
      <c r="H561" s="41">
        <v>460575.54800000001</v>
      </c>
      <c r="I561" s="41">
        <v>460575.54800000001</v>
      </c>
      <c r="J561" s="40" t="b">
        <f>AND(H561=I561)</f>
        <v>1</v>
      </c>
    </row>
    <row r="562" spans="1:10" outlineLevel="1">
      <c r="A562" s="177" t="s">
        <v>466</v>
      </c>
      <c r="B562" s="178"/>
      <c r="C562" s="32">
        <f>SUM(C563:C566)</f>
        <v>14888</v>
      </c>
      <c r="D562" s="32">
        <f>SUM(D563:D566)</f>
        <v>14888</v>
      </c>
      <c r="E562" s="32">
        <f>SUM(E563:E566)</f>
        <v>14888</v>
      </c>
    </row>
    <row r="563" spans="1:10" outlineLevel="2">
      <c r="A563" s="7">
        <v>6600</v>
      </c>
      <c r="B563" s="4" t="s">
        <v>468</v>
      </c>
      <c r="C563" s="5">
        <v>4032</v>
      </c>
      <c r="D563" s="5">
        <f>C563</f>
        <v>4032</v>
      </c>
      <c r="E563" s="5">
        <f>D563</f>
        <v>4032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10856</v>
      </c>
      <c r="D566" s="5">
        <f t="shared" si="60"/>
        <v>10856</v>
      </c>
      <c r="E566" s="5">
        <f t="shared" si="60"/>
        <v>10856</v>
      </c>
    </row>
    <row r="567" spans="1:10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7" t="s">
        <v>473</v>
      </c>
      <c r="B569" s="178"/>
      <c r="C569" s="32">
        <f>SUM(C570:C575)</f>
        <v>70000</v>
      </c>
      <c r="D569" s="32">
        <f>SUM(D570:D575)</f>
        <v>70000</v>
      </c>
      <c r="E569" s="32">
        <f>SUM(E570:E575)</f>
        <v>70000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1"/>
        <v>50000</v>
      </c>
      <c r="E572" s="5">
        <f t="shared" si="61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20000</v>
      </c>
      <c r="D575" s="5">
        <f t="shared" si="61"/>
        <v>20000</v>
      </c>
      <c r="E575" s="5">
        <f t="shared" si="61"/>
        <v>20000</v>
      </c>
    </row>
    <row r="576" spans="1:10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7" t="s">
        <v>481</v>
      </c>
      <c r="B577" s="178"/>
      <c r="C577" s="32">
        <f>SUM(C578:C580)</f>
        <v>15000</v>
      </c>
      <c r="D577" s="32">
        <f>SUM(D578:D580)</f>
        <v>15000</v>
      </c>
      <c r="E577" s="32">
        <f>SUM(E578:E580)</f>
        <v>15000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15000</v>
      </c>
      <c r="D580" s="5">
        <f t="shared" si="62"/>
        <v>15000</v>
      </c>
      <c r="E580" s="5">
        <f t="shared" si="62"/>
        <v>15000</v>
      </c>
    </row>
    <row r="581" spans="1:5" outlineLevel="1">
      <c r="A581" s="177" t="s">
        <v>485</v>
      </c>
      <c r="B581" s="178"/>
      <c r="C581" s="32">
        <f>SUM(C582:C583)</f>
        <v>78788</v>
      </c>
      <c r="D581" s="32">
        <f>SUM(D582:D583)</f>
        <v>78788</v>
      </c>
      <c r="E581" s="32">
        <f>SUM(E582:E583)</f>
        <v>78788</v>
      </c>
    </row>
    <row r="582" spans="1:5" outlineLevel="2">
      <c r="A582" s="7">
        <v>6606</v>
      </c>
      <c r="B582" s="4" t="s">
        <v>486</v>
      </c>
      <c r="C582" s="5">
        <v>78788</v>
      </c>
      <c r="D582" s="5">
        <f t="shared" ref="D582:E586" si="63">C582</f>
        <v>78788</v>
      </c>
      <c r="E582" s="5">
        <f t="shared" si="63"/>
        <v>78788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7" t="s">
        <v>488</v>
      </c>
      <c r="B584" s="178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7" t="s">
        <v>489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7" t="s">
        <v>490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7" t="s">
        <v>491</v>
      </c>
      <c r="B587" s="178"/>
      <c r="C587" s="32">
        <f>SUM(C588:C591)</f>
        <v>6283.8059999999996</v>
      </c>
      <c r="D587" s="32">
        <f>SUM(D588:D591)</f>
        <v>6283.8059999999996</v>
      </c>
      <c r="E587" s="32">
        <f>SUM(E588:E591)</f>
        <v>6283.8059999999996</v>
      </c>
    </row>
    <row r="588" spans="1:5" outlineLevel="2">
      <c r="A588" s="7">
        <v>6610</v>
      </c>
      <c r="B588" s="4" t="s">
        <v>492</v>
      </c>
      <c r="C588" s="5">
        <v>6283.8059999999996</v>
      </c>
      <c r="D588" s="5">
        <f>C588</f>
        <v>6283.8059999999996</v>
      </c>
      <c r="E588" s="5">
        <f>D588</f>
        <v>6283.8059999999996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7" t="s">
        <v>502</v>
      </c>
      <c r="B595" s="178"/>
      <c r="C595" s="32">
        <f>SUM(C596:C598)</f>
        <v>80000</v>
      </c>
      <c r="D595" s="32">
        <f>SUM(D596:D598)</f>
        <v>80000</v>
      </c>
      <c r="E595" s="32">
        <f>SUM(E596:E598)</f>
        <v>80000</v>
      </c>
    </row>
    <row r="596" spans="1:5" outlineLevel="2">
      <c r="A596" s="7">
        <v>6612</v>
      </c>
      <c r="B596" s="4" t="s">
        <v>499</v>
      </c>
      <c r="C596" s="5">
        <v>80000</v>
      </c>
      <c r="D596" s="5">
        <f>C596</f>
        <v>80000</v>
      </c>
      <c r="E596" s="5">
        <f>D596</f>
        <v>80000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7" t="s">
        <v>503</v>
      </c>
      <c r="B599" s="178"/>
      <c r="C599" s="32">
        <f>SUM(C600:C602)</f>
        <v>347618.54</v>
      </c>
      <c r="D599" s="32">
        <f>SUM(D600:D602)</f>
        <v>347618.54</v>
      </c>
      <c r="E599" s="32">
        <f>SUM(E600:E602)</f>
        <v>347618.54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346680.75099999999</v>
      </c>
      <c r="D601" s="5">
        <f t="shared" si="66"/>
        <v>346680.75099999999</v>
      </c>
      <c r="E601" s="5">
        <f t="shared" si="66"/>
        <v>346680.75099999999</v>
      </c>
    </row>
    <row r="602" spans="1:5" outlineLevel="2">
      <c r="A602" s="7">
        <v>6613</v>
      </c>
      <c r="B602" s="4" t="s">
        <v>501</v>
      </c>
      <c r="C602" s="5">
        <v>937.78899999999999</v>
      </c>
      <c r="D602" s="5">
        <f t="shared" si="66"/>
        <v>937.78899999999999</v>
      </c>
      <c r="E602" s="5">
        <f t="shared" si="66"/>
        <v>937.78899999999999</v>
      </c>
    </row>
    <row r="603" spans="1:5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7" t="s">
        <v>513</v>
      </c>
      <c r="B610" s="178"/>
      <c r="C610" s="32">
        <f>SUM(C611:C615)</f>
        <v>10000</v>
      </c>
      <c r="D610" s="32">
        <f>SUM(D611:D615)</f>
        <v>10000</v>
      </c>
      <c r="E610" s="32">
        <f>SUM(E611:E615)</f>
        <v>10000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10000</v>
      </c>
      <c r="D615" s="5">
        <f t="shared" si="68"/>
        <v>10000</v>
      </c>
      <c r="E615" s="5">
        <f t="shared" si="68"/>
        <v>10000</v>
      </c>
    </row>
    <row r="616" spans="1:5" outlineLevel="1">
      <c r="A616" s="177" t="s">
        <v>519</v>
      </c>
      <c r="B616" s="178"/>
      <c r="C616" s="32">
        <f>SUM(C617:C627)</f>
        <v>1187.202</v>
      </c>
      <c r="D616" s="32">
        <f>SUM(D617:D627)</f>
        <v>1187.202</v>
      </c>
      <c r="E616" s="32">
        <f>SUM(E617:E627)</f>
        <v>1187.202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1187.202</v>
      </c>
      <c r="D618" s="5">
        <f t="shared" ref="D618:E627" si="69">C618</f>
        <v>1187.202</v>
      </c>
      <c r="E618" s="5">
        <f t="shared" si="69"/>
        <v>1187.202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7" t="s">
        <v>531</v>
      </c>
      <c r="B628" s="178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7" t="s">
        <v>542</v>
      </c>
      <c r="B639" s="178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7" t="s">
        <v>543</v>
      </c>
      <c r="B640" s="178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7" t="s">
        <v>544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7" t="s">
        <v>556</v>
      </c>
      <c r="B668" s="178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7" t="s">
        <v>557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7" t="s">
        <v>558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7" t="s">
        <v>567</v>
      </c>
      <c r="B713" s="178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7" t="s">
        <v>568</v>
      </c>
      <c r="B714" s="178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7" t="s">
        <v>569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5" t="s">
        <v>570</v>
      </c>
      <c r="B716" s="176"/>
      <c r="C716" s="36">
        <f>C717</f>
        <v>48433.712</v>
      </c>
      <c r="D716" s="36">
        <f>D717</f>
        <v>48433.712</v>
      </c>
      <c r="E716" s="36">
        <f>E717</f>
        <v>48433.712</v>
      </c>
      <c r="G716" s="39" t="s">
        <v>66</v>
      </c>
      <c r="H716" s="41">
        <v>48433.712</v>
      </c>
      <c r="I716" s="41">
        <v>48433.712</v>
      </c>
      <c r="J716" s="40" t="b">
        <f>AND(H716=I716)</f>
        <v>1</v>
      </c>
    </row>
    <row r="717" spans="1:10">
      <c r="A717" s="173" t="s">
        <v>571</v>
      </c>
      <c r="B717" s="174"/>
      <c r="C717" s="33">
        <f>C718+C722</f>
        <v>48433.712</v>
      </c>
      <c r="D717" s="33">
        <f>D718+D722</f>
        <v>48433.712</v>
      </c>
      <c r="E717" s="33">
        <f>E718+E722</f>
        <v>48433.712</v>
      </c>
      <c r="G717" s="39" t="s">
        <v>599</v>
      </c>
      <c r="H717" s="41">
        <v>48433.712</v>
      </c>
      <c r="I717" s="41">
        <v>48433.712</v>
      </c>
      <c r="J717" s="40" t="b">
        <f>AND(H717=I717)</f>
        <v>1</v>
      </c>
    </row>
    <row r="718" spans="1:10" outlineLevel="1" collapsed="1">
      <c r="A718" s="171" t="s">
        <v>851</v>
      </c>
      <c r="B718" s="172"/>
      <c r="C718" s="31">
        <f>SUM(C719:C721)</f>
        <v>48433.712</v>
      </c>
      <c r="D718" s="31">
        <f>SUM(D719:D721)</f>
        <v>48433.712</v>
      </c>
      <c r="E718" s="31">
        <f>SUM(E719:E721)</f>
        <v>48433.712</v>
      </c>
    </row>
    <row r="719" spans="1:10" ht="15" customHeight="1" outlineLevel="2">
      <c r="A719" s="6">
        <v>10950</v>
      </c>
      <c r="B719" s="4" t="s">
        <v>572</v>
      </c>
      <c r="C719" s="5">
        <v>48433.712</v>
      </c>
      <c r="D719" s="5">
        <f>C719</f>
        <v>48433.712</v>
      </c>
      <c r="E719" s="5">
        <f>D719</f>
        <v>48433.712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1" t="s">
        <v>848</v>
      </c>
      <c r="B730" s="172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200-000000000000}">
      <formula1>0</formula1>
    </dataValidation>
    <dataValidation type="custom" allowBlank="1" showInputMessage="1" showErrorMessage="1" sqref="J1:J4 J547 J339 J560:J561 J550:J551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725:J726 J645 J716:J717 J642" xr:uid="{00000000-0002-0000-0200-000006000000}">
      <formula1>C639+C793</formula1>
    </dataValidation>
    <dataValidation type="custom" allowBlank="1" showInputMessage="1" showErrorMessage="1" sqref="J97 J67:J68 J61 J3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80"/>
  <sheetViews>
    <sheetView rightToLeft="1" topLeftCell="A253" zoomScaleNormal="100" workbookViewId="0">
      <selection activeCell="C253" sqref="C253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7" t="s">
        <v>30</v>
      </c>
      <c r="B1" s="187"/>
      <c r="C1" s="187"/>
      <c r="D1" s="158" t="s">
        <v>853</v>
      </c>
      <c r="E1" s="158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5" t="s">
        <v>60</v>
      </c>
      <c r="B2" s="195"/>
      <c r="C2" s="26">
        <f>C3+C67</f>
        <v>520000</v>
      </c>
      <c r="D2" s="26">
        <f>D3+D67</f>
        <v>520000</v>
      </c>
      <c r="E2" s="26">
        <f>E3+E67</f>
        <v>520000</v>
      </c>
      <c r="G2" s="39" t="s">
        <v>60</v>
      </c>
      <c r="H2" s="41"/>
      <c r="I2" s="42"/>
      <c r="J2" s="40" t="b">
        <f>AND(H2=I2)</f>
        <v>1</v>
      </c>
    </row>
    <row r="3" spans="1:14">
      <c r="A3" s="192" t="s">
        <v>578</v>
      </c>
      <c r="B3" s="192"/>
      <c r="C3" s="23">
        <f>C4+C11+C38+C61</f>
        <v>239400</v>
      </c>
      <c r="D3" s="23">
        <f>D4+D11+D38+D61</f>
        <v>239400</v>
      </c>
      <c r="E3" s="23">
        <f>E4+E11+E38+E61</f>
        <v>239400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32200</v>
      </c>
      <c r="D4" s="21">
        <f>SUM(D5:D10)</f>
        <v>32200</v>
      </c>
      <c r="E4" s="21">
        <f>SUM(E5:E10)</f>
        <v>32200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8500</v>
      </c>
      <c r="D7" s="2">
        <f t="shared" si="0"/>
        <v>8500</v>
      </c>
      <c r="E7" s="2">
        <f t="shared" si="0"/>
        <v>8500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700</v>
      </c>
      <c r="D10" s="2">
        <f t="shared" si="0"/>
        <v>700</v>
      </c>
      <c r="E10" s="2">
        <f t="shared" si="0"/>
        <v>700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8" t="s">
        <v>125</v>
      </c>
      <c r="B11" s="189"/>
      <c r="C11" s="21">
        <f>SUM(C12:C37)</f>
        <v>77050</v>
      </c>
      <c r="D11" s="21">
        <f>SUM(D12:D37)</f>
        <v>77050</v>
      </c>
      <c r="E11" s="21">
        <f>SUM(E12:E37)</f>
        <v>77050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5000</v>
      </c>
      <c r="D12" s="2">
        <f>C12</f>
        <v>5000</v>
      </c>
      <c r="E12" s="2">
        <f>D12</f>
        <v>5000</v>
      </c>
    </row>
    <row r="13" spans="1:14" hidden="1" outlineLevel="1">
      <c r="A13" s="3">
        <v>2102</v>
      </c>
      <c r="B13" s="1" t="s">
        <v>126</v>
      </c>
      <c r="C13" s="2">
        <v>58750</v>
      </c>
      <c r="D13" s="2">
        <f t="shared" ref="D13:E28" si="1">C13</f>
        <v>58750</v>
      </c>
      <c r="E13" s="2">
        <f t="shared" si="1"/>
        <v>58750</v>
      </c>
    </row>
    <row r="14" spans="1:14" hidden="1" outlineLevel="1">
      <c r="A14" s="3">
        <v>2201</v>
      </c>
      <c r="B14" s="1" t="s">
        <v>5</v>
      </c>
      <c r="C14" s="2">
        <v>2000</v>
      </c>
      <c r="D14" s="2">
        <f t="shared" si="1"/>
        <v>2000</v>
      </c>
      <c r="E14" s="2">
        <f t="shared" si="1"/>
        <v>2000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1800</v>
      </c>
      <c r="D32" s="2">
        <f t="shared" si="2"/>
        <v>1800</v>
      </c>
      <c r="E32" s="2">
        <f t="shared" si="2"/>
        <v>1800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6000</v>
      </c>
      <c r="D34" s="2">
        <f t="shared" si="2"/>
        <v>6000</v>
      </c>
      <c r="E34" s="2">
        <f t="shared" si="2"/>
        <v>6000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>
        <v>3500</v>
      </c>
      <c r="D37" s="2">
        <f t="shared" si="2"/>
        <v>3500</v>
      </c>
      <c r="E37" s="2">
        <f t="shared" si="2"/>
        <v>3500</v>
      </c>
    </row>
    <row r="38" spans="1:10" collapsed="1">
      <c r="A38" s="188" t="s">
        <v>145</v>
      </c>
      <c r="B38" s="189"/>
      <c r="C38" s="21">
        <f>SUM(C39:C60)</f>
        <v>36650</v>
      </c>
      <c r="D38" s="21">
        <f>SUM(D39:D60)</f>
        <v>36650</v>
      </c>
      <c r="E38" s="21">
        <f>SUM(E39:E60)</f>
        <v>36650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2800</v>
      </c>
      <c r="D39" s="2">
        <f>C39</f>
        <v>2800</v>
      </c>
      <c r="E39" s="2">
        <f>D39</f>
        <v>2800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hidden="1" outlineLevel="1">
      <c r="A41" s="20">
        <v>3103</v>
      </c>
      <c r="B41" s="20" t="s">
        <v>13</v>
      </c>
      <c r="C41" s="2">
        <v>1800</v>
      </c>
      <c r="D41" s="2">
        <f t="shared" si="3"/>
        <v>1800</v>
      </c>
      <c r="E41" s="2">
        <f t="shared" si="3"/>
        <v>1800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3"/>
        <v>1000</v>
      </c>
      <c r="E51" s="2">
        <f t="shared" si="3"/>
        <v>1000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hidden="1" outlineLevel="1">
      <c r="A55" s="20">
        <v>3303</v>
      </c>
      <c r="B55" s="20" t="s">
        <v>153</v>
      </c>
      <c r="C55" s="2">
        <v>21250</v>
      </c>
      <c r="D55" s="2">
        <f t="shared" si="3"/>
        <v>21250</v>
      </c>
      <c r="E55" s="2">
        <f t="shared" si="3"/>
        <v>21250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4"/>
        <v>5000</v>
      </c>
      <c r="E60" s="2">
        <f t="shared" si="4"/>
        <v>5000</v>
      </c>
    </row>
    <row r="61" spans="1:10" collapsed="1">
      <c r="A61" s="188" t="s">
        <v>158</v>
      </c>
      <c r="B61" s="189"/>
      <c r="C61" s="22">
        <f>SUM(C62:C66)</f>
        <v>93500</v>
      </c>
      <c r="D61" s="22">
        <f>SUM(D62:D66)</f>
        <v>93500</v>
      </c>
      <c r="E61" s="22">
        <f>SUM(E62:E66)</f>
        <v>93500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>
        <v>93500</v>
      </c>
      <c r="D62" s="2">
        <f>C62</f>
        <v>93500</v>
      </c>
      <c r="E62" s="2">
        <f>D62</f>
        <v>93500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92" t="s">
        <v>579</v>
      </c>
      <c r="B67" s="192"/>
      <c r="C67" s="25">
        <f>C97+C68</f>
        <v>280600</v>
      </c>
      <c r="D67" s="25">
        <f>D97+D68</f>
        <v>280600</v>
      </c>
      <c r="E67" s="25">
        <f>E97+E68</f>
        <v>280600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15000</v>
      </c>
      <c r="D68" s="21">
        <f>SUM(D69:D96)</f>
        <v>15000</v>
      </c>
      <c r="E68" s="21">
        <f>SUM(E69:E96)</f>
        <v>15000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6000</v>
      </c>
      <c r="D79" s="2">
        <f t="shared" si="6"/>
        <v>6000</v>
      </c>
      <c r="E79" s="2">
        <f t="shared" si="6"/>
        <v>6000</v>
      </c>
    </row>
    <row r="80" spans="1:10" ht="15" hidden="1" customHeight="1" outlineLevel="1">
      <c r="A80" s="3">
        <v>5202</v>
      </c>
      <c r="B80" s="2" t="s">
        <v>172</v>
      </c>
      <c r="C80" s="2">
        <v>8000</v>
      </c>
      <c r="D80" s="2">
        <f t="shared" si="6"/>
        <v>8000</v>
      </c>
      <c r="E80" s="2">
        <f t="shared" si="6"/>
        <v>8000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1000</v>
      </c>
      <c r="D83" s="2">
        <f t="shared" si="6"/>
        <v>1000</v>
      </c>
      <c r="E83" s="2">
        <f t="shared" si="6"/>
        <v>1000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265600</v>
      </c>
      <c r="D97" s="21">
        <f>SUM(D98:D113)</f>
        <v>265600</v>
      </c>
      <c r="E97" s="21">
        <f>SUM(E98:E113)</f>
        <v>265600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183000</v>
      </c>
      <c r="D98" s="2">
        <f>C98</f>
        <v>183000</v>
      </c>
      <c r="E98" s="2">
        <f>D98</f>
        <v>183000</v>
      </c>
    </row>
    <row r="99" spans="1:10" ht="15" hidden="1" customHeight="1" outlineLevel="1">
      <c r="A99" s="3">
        <v>6002</v>
      </c>
      <c r="B99" s="1" t="s">
        <v>185</v>
      </c>
      <c r="C99" s="2">
        <v>62000</v>
      </c>
      <c r="D99" s="2">
        <f t="shared" ref="D99:E113" si="8">C99</f>
        <v>62000</v>
      </c>
      <c r="E99" s="2">
        <f t="shared" si="8"/>
        <v>62000</v>
      </c>
    </row>
    <row r="100" spans="1:10" ht="15" hidden="1" customHeight="1" outlineLevel="1">
      <c r="A100" s="3">
        <v>6003</v>
      </c>
      <c r="B100" s="1" t="s">
        <v>186</v>
      </c>
      <c r="C100" s="2">
        <v>20000</v>
      </c>
      <c r="D100" s="2">
        <f t="shared" si="8"/>
        <v>20000</v>
      </c>
      <c r="E100" s="2">
        <f t="shared" si="8"/>
        <v>20000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600</v>
      </c>
      <c r="D113" s="2">
        <f t="shared" si="8"/>
        <v>600</v>
      </c>
      <c r="E113" s="2">
        <f t="shared" si="8"/>
        <v>600</v>
      </c>
    </row>
    <row r="114" spans="1:10" collapsed="1">
      <c r="A114" s="193" t="s">
        <v>62</v>
      </c>
      <c r="B114" s="194"/>
      <c r="C114" s="26">
        <f>C115+C152+C177</f>
        <v>559816.40700000001</v>
      </c>
      <c r="D114" s="26">
        <f>D115+D152+D177</f>
        <v>559816.40700000001</v>
      </c>
      <c r="E114" s="26">
        <f>E115+E152+E177</f>
        <v>559816.40700000001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559816.40700000001</v>
      </c>
      <c r="D115" s="23">
        <f>D116+D135</f>
        <v>559816.40700000001</v>
      </c>
      <c r="E115" s="23">
        <f>E116+E135</f>
        <v>559816.40700000001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524519.15599999996</v>
      </c>
      <c r="D116" s="21">
        <f>D117+D120+D123+D126+D129+D132</f>
        <v>524519.15599999996</v>
      </c>
      <c r="E116" s="21">
        <f>E117+E120+E123+E126+E129+E132</f>
        <v>524519.15599999996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524519.15599999996</v>
      </c>
      <c r="D117" s="2">
        <f>D118+D119</f>
        <v>524519.15599999996</v>
      </c>
      <c r="E117" s="2">
        <f>E118+E119</f>
        <v>524519.15599999996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>
        <v>524519.15599999996</v>
      </c>
      <c r="D119" s="129">
        <f>C119</f>
        <v>524519.15599999996</v>
      </c>
      <c r="E119" s="129">
        <f>D119</f>
        <v>524519.15599999996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8" t="s">
        <v>202</v>
      </c>
      <c r="B135" s="189"/>
      <c r="C135" s="21">
        <f>C136+C140+C143+C146+C149</f>
        <v>35297.250999999997</v>
      </c>
      <c r="D135" s="21">
        <f>D136+D140+D143+D146+D149</f>
        <v>35297.250999999997</v>
      </c>
      <c r="E135" s="21">
        <f>E136+E140+E143+E146+E149</f>
        <v>35297.250999999997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35297.250999999997</v>
      </c>
      <c r="D136" s="2">
        <f>D137+D138+D139</f>
        <v>35297.250999999997</v>
      </c>
      <c r="E136" s="2">
        <f>E137+E138+E139</f>
        <v>35297.250999999997</v>
      </c>
    </row>
    <row r="137" spans="1:10" ht="15" hidden="1" customHeight="1" outlineLevel="2">
      <c r="A137" s="131"/>
      <c r="B137" s="130" t="s">
        <v>855</v>
      </c>
      <c r="C137" s="129">
        <v>12935.103999999999</v>
      </c>
      <c r="D137" s="129">
        <f>C137</f>
        <v>12935.103999999999</v>
      </c>
      <c r="E137" s="129">
        <f>D137</f>
        <v>12935.103999999999</v>
      </c>
    </row>
    <row r="138" spans="1:10" ht="15" hidden="1" customHeight="1" outlineLevel="2">
      <c r="A138" s="131"/>
      <c r="B138" s="130" t="s">
        <v>862</v>
      </c>
      <c r="C138" s="129">
        <v>1152.846</v>
      </c>
      <c r="D138" s="129">
        <f t="shared" ref="D138:E139" si="9">C138</f>
        <v>1152.846</v>
      </c>
      <c r="E138" s="129">
        <f t="shared" si="9"/>
        <v>1152.846</v>
      </c>
    </row>
    <row r="139" spans="1:10" ht="15" hidden="1" customHeight="1" outlineLevel="2">
      <c r="A139" s="131"/>
      <c r="B139" s="130" t="s">
        <v>861</v>
      </c>
      <c r="C139" s="129">
        <v>21209.300999999999</v>
      </c>
      <c r="D139" s="129">
        <f t="shared" si="9"/>
        <v>21209.300999999999</v>
      </c>
      <c r="E139" s="129">
        <f t="shared" si="9"/>
        <v>21209.300999999999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90" t="s">
        <v>581</v>
      </c>
      <c r="B152" s="19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5" t="s">
        <v>843</v>
      </c>
      <c r="B197" s="18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87" t="s">
        <v>67</v>
      </c>
      <c r="B256" s="187"/>
      <c r="C256" s="187"/>
      <c r="D256" s="158" t="s">
        <v>853</v>
      </c>
      <c r="E256" s="158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462011.196</v>
      </c>
      <c r="D257" s="37">
        <f>D258+D551</f>
        <v>458411.196</v>
      </c>
      <c r="E257" s="37">
        <f>E258+E551</f>
        <v>458411.196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C259+C339+C483+C548</f>
        <v>434996.84600000002</v>
      </c>
      <c r="D258" s="36">
        <f>D259+D339+D483+D548</f>
        <v>431396.84600000002</v>
      </c>
      <c r="E258" s="36">
        <f>E259+E339+E483+E548</f>
        <v>431396.84600000002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281389.13199999998</v>
      </c>
      <c r="D259" s="33">
        <f>D260+D263+D314</f>
        <v>277789.13199999998</v>
      </c>
      <c r="E259" s="33">
        <f>E260+E263+E314</f>
        <v>277789.13199999998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7" t="s">
        <v>268</v>
      </c>
      <c r="B260" s="178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7" t="s">
        <v>269</v>
      </c>
      <c r="B263" s="178"/>
      <c r="C263" s="32">
        <f>C264+C265+C289+C296+C298+C302+C305+C308+C313</f>
        <v>277069.13199999998</v>
      </c>
      <c r="D263" s="32">
        <f>D264+D265+D289+D296+D298+D302+D305+D308+D313</f>
        <v>277069.13199999998</v>
      </c>
      <c r="E263" s="32">
        <f>E264+E265+E289+E296+E298+E302+E305+E308+E313</f>
        <v>277069.13199999998</v>
      </c>
    </row>
    <row r="264" spans="1:10" hidden="1" outlineLevel="2">
      <c r="A264" s="6">
        <v>1101</v>
      </c>
      <c r="B264" s="4" t="s">
        <v>34</v>
      </c>
      <c r="C264" s="5">
        <v>277069.13199999998</v>
      </c>
      <c r="D264" s="5">
        <f>C264</f>
        <v>277069.13199999998</v>
      </c>
      <c r="E264" s="5">
        <f>D264</f>
        <v>277069.13199999998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7" t="s">
        <v>601</v>
      </c>
      <c r="B314" s="178"/>
      <c r="C314" s="32">
        <f>C315+C325+C331+C336+C337+C338+C328</f>
        <v>3600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v>3600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3" t="s">
        <v>270</v>
      </c>
      <c r="B339" s="174"/>
      <c r="C339" s="33">
        <f>C340+C444+C482</f>
        <v>151607.71400000001</v>
      </c>
      <c r="D339" s="33">
        <f>D340+D444+D482</f>
        <v>151607.71400000001</v>
      </c>
      <c r="E339" s="33">
        <f>E340+E444+E482</f>
        <v>151607.71400000001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7" t="s">
        <v>271</v>
      </c>
      <c r="B340" s="178"/>
      <c r="C340" s="32">
        <f>C341+C342+C343+C344+C347+C348+C353+C356+C357+C362+C367+BG290669+C371+C372+C373+C376+C377+C378+C382+C388+C391+C392+C395+C398+C399+C404+C407+C408+C409+C412+C415+C416+C419+C420+C421+C422+C429+C443</f>
        <v>145407.71400000001</v>
      </c>
      <c r="D340" s="32">
        <f>D341+D342+D343+D344+D347+D348+D353+D356+D357+D362+D367+BH290669+D371+D372+D373+D376+D377+D378+D382+D388+D391+D392+D395+D398+D399+D404+D407+D408+D409+D412+D415+D416+D419+D420+D421+D422+D429+D443</f>
        <v>145407.71400000001</v>
      </c>
      <c r="E340" s="32">
        <f>E341+E342+E343+E344+E347+E348+E353+E356+E357+E362+E367+BI290669+E371+E372+E373+E376+E377+E378+E382+E388+E391+E392+E395+E398+E399+E404+E407+E408+E409+E412+E415+E416+E419+E420+E421+E422+E429+E443</f>
        <v>145407.71400000001</v>
      </c>
    </row>
    <row r="341" spans="1:10" hidden="1" outlineLevel="2">
      <c r="A341" s="6">
        <v>2201</v>
      </c>
      <c r="B341" s="34" t="s">
        <v>272</v>
      </c>
      <c r="C341" s="5">
        <v>1100</v>
      </c>
      <c r="D341" s="5">
        <f>C341</f>
        <v>1100</v>
      </c>
      <c r="E341" s="5">
        <f>D341</f>
        <v>1100</v>
      </c>
    </row>
    <row r="342" spans="1:10" hidden="1" outlineLevel="2">
      <c r="A342" s="6">
        <v>2201</v>
      </c>
      <c r="B342" s="4" t="s">
        <v>40</v>
      </c>
      <c r="C342" s="5">
        <v>1500</v>
      </c>
      <c r="D342" s="5">
        <f t="shared" ref="D342:E343" si="26">C342</f>
        <v>1500</v>
      </c>
      <c r="E342" s="5">
        <f t="shared" si="26"/>
        <v>1500</v>
      </c>
    </row>
    <row r="343" spans="1:10" hidden="1" outlineLevel="2">
      <c r="A343" s="6">
        <v>2201</v>
      </c>
      <c r="B343" s="4" t="s">
        <v>41</v>
      </c>
      <c r="C343" s="5">
        <v>30000</v>
      </c>
      <c r="D343" s="5">
        <f t="shared" si="26"/>
        <v>30000</v>
      </c>
      <c r="E343" s="5">
        <f t="shared" si="26"/>
        <v>30000</v>
      </c>
    </row>
    <row r="344" spans="1:10" hidden="1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 hidden="1" outlineLevel="3">
      <c r="A346" s="29"/>
      <c r="B346" s="28" t="s">
        <v>275</v>
      </c>
      <c r="C346" s="30">
        <v>500</v>
      </c>
      <c r="D346" s="30">
        <f t="shared" si="27"/>
        <v>500</v>
      </c>
      <c r="E346" s="30">
        <f t="shared" si="27"/>
        <v>500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 t="shared" si="27"/>
        <v>4000</v>
      </c>
      <c r="E347" s="5">
        <f t="shared" si="27"/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19000</v>
      </c>
      <c r="D348" s="5">
        <f>SUM(D349:D352)</f>
        <v>19000</v>
      </c>
      <c r="E348" s="5">
        <f>SUM(E349:E352)</f>
        <v>19000</v>
      </c>
    </row>
    <row r="349" spans="1:10" hidden="1" outlineLevel="3">
      <c r="A349" s="29"/>
      <c r="B349" s="28" t="s">
        <v>278</v>
      </c>
      <c r="C349" s="30">
        <v>19000</v>
      </c>
      <c r="D349" s="30">
        <f>C349</f>
        <v>19000</v>
      </c>
      <c r="E349" s="30">
        <f>D349</f>
        <v>19000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hidden="1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3800</v>
      </c>
      <c r="D357" s="5">
        <f>SUM(D358:D361)</f>
        <v>3800</v>
      </c>
      <c r="E357" s="5">
        <f>SUM(E358:E361)</f>
        <v>3800</v>
      </c>
    </row>
    <row r="358" spans="1:5" hidden="1" outlineLevel="3">
      <c r="A358" s="29"/>
      <c r="B358" s="28" t="s">
        <v>286</v>
      </c>
      <c r="C358" s="30">
        <v>2200</v>
      </c>
      <c r="D358" s="30">
        <f>C358</f>
        <v>2200</v>
      </c>
      <c r="E358" s="30">
        <f>D358</f>
        <v>2200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1600</v>
      </c>
      <c r="D360" s="30">
        <f t="shared" si="30"/>
        <v>1600</v>
      </c>
      <c r="E360" s="30">
        <f t="shared" si="30"/>
        <v>1600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3000</v>
      </c>
      <c r="D362" s="5">
        <f>SUM(D363:D366)</f>
        <v>3000</v>
      </c>
      <c r="E362" s="5">
        <f>SUM(E363:E366)</f>
        <v>3000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>
        <v>3000</v>
      </c>
      <c r="D364" s="30">
        <f t="shared" ref="D364:E366" si="31">C364</f>
        <v>3000</v>
      </c>
      <c r="E364" s="30">
        <f t="shared" si="31"/>
        <v>3000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150</v>
      </c>
      <c r="D367" s="5">
        <f>C367</f>
        <v>150</v>
      </c>
      <c r="E367" s="5">
        <f>D367</f>
        <v>150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hidden="1" outlineLevel="2">
      <c r="A372" s="6">
        <v>2201</v>
      </c>
      <c r="B372" s="4" t="s">
        <v>45</v>
      </c>
      <c r="C372" s="5">
        <v>2300</v>
      </c>
      <c r="D372" s="5">
        <f t="shared" si="32"/>
        <v>2300</v>
      </c>
      <c r="E372" s="5">
        <f t="shared" si="32"/>
        <v>2300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 hidden="1" outlineLevel="2">
      <c r="A378" s="6">
        <v>2201</v>
      </c>
      <c r="B378" s="4" t="s">
        <v>303</v>
      </c>
      <c r="C378" s="5">
        <f>SUM(C379:C381)</f>
        <v>3400</v>
      </c>
      <c r="D378" s="5">
        <f>SUM(D379:D381)</f>
        <v>3400</v>
      </c>
      <c r="E378" s="5">
        <f>SUM(E379:E381)</f>
        <v>3400</v>
      </c>
    </row>
    <row r="379" spans="1:5" hidden="1" outlineLevel="3">
      <c r="A379" s="29"/>
      <c r="B379" s="28" t="s">
        <v>46</v>
      </c>
      <c r="C379" s="30">
        <v>2400</v>
      </c>
      <c r="D379" s="30">
        <f>C379</f>
        <v>2400</v>
      </c>
      <c r="E379" s="30">
        <f>D379</f>
        <v>2400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1800</v>
      </c>
      <c r="D382" s="5">
        <f>SUM(D383:D387)</f>
        <v>1800</v>
      </c>
      <c r="E382" s="5">
        <f>SUM(E383:E387)</f>
        <v>1800</v>
      </c>
    </row>
    <row r="383" spans="1:5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1200</v>
      </c>
      <c r="D386" s="30">
        <f t="shared" si="35"/>
        <v>1200</v>
      </c>
      <c r="E386" s="30">
        <f t="shared" si="35"/>
        <v>1200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</row>
    <row r="389" spans="1:5" hidden="1" outlineLevel="3">
      <c r="A389" s="29"/>
      <c r="B389" s="28" t="s">
        <v>48</v>
      </c>
      <c r="C389" s="30">
        <v>100</v>
      </c>
      <c r="D389" s="30">
        <f t="shared" ref="D389:E391" si="36">C389</f>
        <v>100</v>
      </c>
      <c r="E389" s="30">
        <f t="shared" si="36"/>
        <v>100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4800</v>
      </c>
      <c r="D392" s="5">
        <f>SUM(D393:D394)</f>
        <v>4800</v>
      </c>
      <c r="E392" s="5">
        <f>SUM(E393:E394)</f>
        <v>4800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4800</v>
      </c>
      <c r="D394" s="30">
        <f>C394</f>
        <v>4800</v>
      </c>
      <c r="E394" s="30">
        <f>D394</f>
        <v>4800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hidden="1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60257.714</v>
      </c>
      <c r="D429" s="5">
        <f>SUM(D430:D442)</f>
        <v>60257.714</v>
      </c>
      <c r="E429" s="5">
        <f>SUM(E430:E442)</f>
        <v>60257.714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27320.491999999998</v>
      </c>
      <c r="D431" s="30">
        <f t="shared" ref="D431:E442" si="43">C431</f>
        <v>27320.491999999998</v>
      </c>
      <c r="E431" s="30">
        <f t="shared" si="43"/>
        <v>27320.491999999998</v>
      </c>
    </row>
    <row r="432" spans="1:5" hidden="1" outlineLevel="3">
      <c r="A432" s="29"/>
      <c r="B432" s="28" t="s">
        <v>345</v>
      </c>
      <c r="C432" s="30">
        <v>869.7</v>
      </c>
      <c r="D432" s="30">
        <f t="shared" si="43"/>
        <v>869.7</v>
      </c>
      <c r="E432" s="30">
        <f t="shared" si="43"/>
        <v>869.7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1917.97</v>
      </c>
      <c r="D439" s="30">
        <f t="shared" si="43"/>
        <v>1917.97</v>
      </c>
      <c r="E439" s="30">
        <f t="shared" si="43"/>
        <v>1917.97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10290.618</v>
      </c>
      <c r="D441" s="30">
        <f t="shared" si="43"/>
        <v>10290.618</v>
      </c>
      <c r="E441" s="30">
        <f t="shared" si="43"/>
        <v>10290.618</v>
      </c>
    </row>
    <row r="442" spans="1:5" hidden="1" outlineLevel="3">
      <c r="A442" s="29"/>
      <c r="B442" s="28" t="s">
        <v>355</v>
      </c>
      <c r="C442" s="30">
        <v>19858.934000000001</v>
      </c>
      <c r="D442" s="30">
        <f t="shared" si="43"/>
        <v>19858.934000000001</v>
      </c>
      <c r="E442" s="30">
        <f t="shared" si="43"/>
        <v>19858.934000000001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7" t="s">
        <v>357</v>
      </c>
      <c r="B444" s="178"/>
      <c r="C444" s="32">
        <f>C445+C454+C455+C459+C462+C463+C468+C474+C477+C480+C481+C450</f>
        <v>6200</v>
      </c>
      <c r="D444" s="32">
        <f>D445+D454+D455+D459+D462+D463+D468+D474+D477+D480+D481+D450</f>
        <v>6200</v>
      </c>
      <c r="E444" s="32">
        <f>E445+E454+E455+E459+E462+E463+E468+E474+E477+E480+E481+E450</f>
        <v>6200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4400</v>
      </c>
      <c r="D445" s="5">
        <f>SUM(D446:D449)</f>
        <v>4400</v>
      </c>
      <c r="E445" s="5">
        <f>SUM(E446:E449)</f>
        <v>4400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4400</v>
      </c>
      <c r="D449" s="30">
        <f t="shared" si="44"/>
        <v>4400</v>
      </c>
      <c r="E449" s="30">
        <f t="shared" si="44"/>
        <v>4400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</row>
    <row r="455" spans="1:5" hidden="1" outlineLevel="2">
      <c r="A455" s="6">
        <v>2202</v>
      </c>
      <c r="B455" s="4" t="s">
        <v>120</v>
      </c>
      <c r="C455" s="5">
        <f>SUM(C456:C458)</f>
        <v>800</v>
      </c>
      <c r="D455" s="5">
        <f>SUM(D456:D458)</f>
        <v>800</v>
      </c>
      <c r="E455" s="5">
        <f>SUM(E456:E458)</f>
        <v>800</v>
      </c>
    </row>
    <row r="456" spans="1:5" ht="15" hidden="1" customHeight="1" outlineLevel="3">
      <c r="A456" s="28"/>
      <c r="B456" s="28" t="s">
        <v>367</v>
      </c>
      <c r="C456" s="30">
        <v>800</v>
      </c>
      <c r="D456" s="30">
        <f>C456</f>
        <v>800</v>
      </c>
      <c r="E456" s="30">
        <f>D456</f>
        <v>800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C484+C504+C510+C523+C529+C539+C509</f>
        <v>2000</v>
      </c>
      <c r="D483" s="35">
        <f>D484+D504+D510+D523+D529+D539+D509</f>
        <v>2000</v>
      </c>
      <c r="E483" s="35">
        <f>E484+E504+E510+E523+E529+E539+E509</f>
        <v>2000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7" t="s">
        <v>390</v>
      </c>
      <c r="B484" s="178"/>
      <c r="C484" s="32">
        <f>C485+C486+C490+C491+C494+C497+C500+C501+C502+C503</f>
        <v>2000</v>
      </c>
      <c r="D484" s="32">
        <f>D485+D486+D490+D491+D494+D497+D500+D501+D502+D503</f>
        <v>2000</v>
      </c>
      <c r="E484" s="32">
        <f>E485+E486+E490+E491+E494+E497+E500+E501+E502+E503</f>
        <v>2000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7" t="s">
        <v>936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7" t="s">
        <v>414</v>
      </c>
      <c r="B510" s="178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7" t="s">
        <v>432</v>
      </c>
      <c r="B529" s="178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7" t="s">
        <v>441</v>
      </c>
      <c r="B539" s="178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hidden="1" outlineLevel="1">
      <c r="A550" s="177" t="s">
        <v>451</v>
      </c>
      <c r="B550" s="178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75" t="s">
        <v>455</v>
      </c>
      <c r="B551" s="176"/>
      <c r="C551" s="36">
        <f>C552</f>
        <v>27014.35</v>
      </c>
      <c r="D551" s="36">
        <f>D552</f>
        <v>27014.35</v>
      </c>
      <c r="E551" s="36">
        <f>E552</f>
        <v>27014.35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3" t="s">
        <v>456</v>
      </c>
      <c r="B552" s="174"/>
      <c r="C552" s="33">
        <f>C553+C557</f>
        <v>27014.35</v>
      </c>
      <c r="D552" s="33">
        <f>D553+D557</f>
        <v>27014.35</v>
      </c>
      <c r="E552" s="33">
        <f>E553+E557</f>
        <v>27014.35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7" t="s">
        <v>457</v>
      </c>
      <c r="B553" s="178"/>
      <c r="C553" s="32">
        <f>SUM(C554:C556)</f>
        <v>27014.35</v>
      </c>
      <c r="D553" s="32">
        <f>SUM(D554:D556)</f>
        <v>27014.35</v>
      </c>
      <c r="E553" s="32">
        <f>SUM(E554:E556)</f>
        <v>27014.35</v>
      </c>
    </row>
    <row r="554" spans="1:10" hidden="1" outlineLevel="2" collapsed="1">
      <c r="A554" s="6">
        <v>5500</v>
      </c>
      <c r="B554" s="4" t="s">
        <v>458</v>
      </c>
      <c r="C554" s="5">
        <v>27014.35</v>
      </c>
      <c r="D554" s="5">
        <f t="shared" ref="D554:E556" si="59">C554</f>
        <v>27014.35</v>
      </c>
      <c r="E554" s="5">
        <f t="shared" si="59"/>
        <v>27014.35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9" t="s">
        <v>62</v>
      </c>
      <c r="B560" s="180"/>
      <c r="C560" s="37">
        <f>C561+C717+C726</f>
        <v>617805.21100000001</v>
      </c>
      <c r="D560" s="37">
        <f>D561+D717+D726</f>
        <v>617805.21100000001</v>
      </c>
      <c r="E560" s="37">
        <f>E561+E717+E726</f>
        <v>617805.21100000001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5" t="s">
        <v>464</v>
      </c>
      <c r="B561" s="176"/>
      <c r="C561" s="36">
        <f>C562+C639+C643+C646</f>
        <v>542623.25899999996</v>
      </c>
      <c r="D561" s="36">
        <f>D562+D639+D643+D646</f>
        <v>542623.25899999996</v>
      </c>
      <c r="E561" s="36">
        <f>E562+E639+E643+E646</f>
        <v>542623.25899999996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3" t="s">
        <v>465</v>
      </c>
      <c r="B562" s="174"/>
      <c r="C562" s="38">
        <f>C563+C568+C569+C570+C577+C578+C582+C585+C586+C587+C588+C593+C596+C600+C604+C611+C617+C629</f>
        <v>539623.25899999996</v>
      </c>
      <c r="D562" s="38">
        <f>D563+D568+D569+D570+D577+D578+D582+D585+D586+D587+D588+D593+D596+D600+D604+D611+D617+D629</f>
        <v>539623.25899999996</v>
      </c>
      <c r="E562" s="38">
        <f>E563+E568+E569+E570+E577+E578+E582+E585+E586+E587+E588+E593+E596+E600+E604+E611+E617+E629</f>
        <v>539623.25899999996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7" t="s">
        <v>466</v>
      </c>
      <c r="B563" s="178"/>
      <c r="C563" s="32">
        <f>SUM(C564:C567)</f>
        <v>11188.8</v>
      </c>
      <c r="D563" s="32">
        <f>SUM(D564:D567)</f>
        <v>11188.8</v>
      </c>
      <c r="E563" s="32">
        <f>SUM(E564:E567)</f>
        <v>11188.8</v>
      </c>
    </row>
    <row r="564" spans="1:10" hidden="1" outlineLevel="2">
      <c r="A564" s="7">
        <v>6600</v>
      </c>
      <c r="B564" s="4" t="s">
        <v>468</v>
      </c>
      <c r="C564" s="5">
        <v>4032</v>
      </c>
      <c r="D564" s="5">
        <f>C564</f>
        <v>4032</v>
      </c>
      <c r="E564" s="5">
        <f>D564</f>
        <v>4032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7156.8</v>
      </c>
      <c r="D567" s="5">
        <f t="shared" si="60"/>
        <v>7156.8</v>
      </c>
      <c r="E567" s="5">
        <f t="shared" si="60"/>
        <v>7156.8</v>
      </c>
    </row>
    <row r="568" spans="1:10" hidden="1" outlineLevel="1">
      <c r="A568" s="177" t="s">
        <v>467</v>
      </c>
      <c r="B568" s="178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7" t="s">
        <v>473</v>
      </c>
      <c r="B570" s="178"/>
      <c r="C570" s="32">
        <f>SUM(C571:C576)</f>
        <v>37040.156000000003</v>
      </c>
      <c r="D570" s="32">
        <f>SUM(D571:D576)</f>
        <v>37040.156000000003</v>
      </c>
      <c r="E570" s="32">
        <f>SUM(E571:E576)</f>
        <v>37040.156000000003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17040.155999999999</v>
      </c>
      <c r="D573" s="5">
        <f t="shared" si="61"/>
        <v>17040.155999999999</v>
      </c>
      <c r="E573" s="5">
        <f t="shared" si="61"/>
        <v>17040.155999999999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20000</v>
      </c>
      <c r="D576" s="5">
        <f t="shared" si="61"/>
        <v>20000</v>
      </c>
      <c r="E576" s="5">
        <f t="shared" si="61"/>
        <v>20000</v>
      </c>
    </row>
    <row r="577" spans="1:5" hidden="1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7" t="s">
        <v>481</v>
      </c>
      <c r="B578" s="178"/>
      <c r="C578" s="32">
        <f>SUM(C579:C581)</f>
        <v>9997.35</v>
      </c>
      <c r="D578" s="32">
        <f>SUM(D579:D581)</f>
        <v>9997.35</v>
      </c>
      <c r="E578" s="32">
        <f>SUM(E579:E581)</f>
        <v>9997.35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9997.35</v>
      </c>
      <c r="D581" s="5">
        <f t="shared" si="62"/>
        <v>9997.35</v>
      </c>
      <c r="E581" s="5">
        <f t="shared" si="62"/>
        <v>9997.35</v>
      </c>
    </row>
    <row r="582" spans="1:5" hidden="1" outlineLevel="1">
      <c r="A582" s="177" t="s">
        <v>485</v>
      </c>
      <c r="B582" s="178"/>
      <c r="C582" s="32">
        <f>SUM(C583:C584)</f>
        <v>48688</v>
      </c>
      <c r="D582" s="32">
        <f>SUM(D583:D584)</f>
        <v>48688</v>
      </c>
      <c r="E582" s="32">
        <f>SUM(E583:E584)</f>
        <v>48688</v>
      </c>
    </row>
    <row r="583" spans="1:5" hidden="1" outlineLevel="2">
      <c r="A583" s="7">
        <v>6606</v>
      </c>
      <c r="B583" s="4" t="s">
        <v>486</v>
      </c>
      <c r="C583" s="5">
        <v>48688</v>
      </c>
      <c r="D583" s="5">
        <f t="shared" ref="D583:E587" si="63">C583</f>
        <v>48688</v>
      </c>
      <c r="E583" s="5">
        <f t="shared" si="63"/>
        <v>48688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7" t="s">
        <v>489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7" t="s">
        <v>491</v>
      </c>
      <c r="B588" s="178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7" t="s">
        <v>502</v>
      </c>
      <c r="B596" s="178"/>
      <c r="C596" s="32">
        <f>SUM(C597:C599)</f>
        <v>80000</v>
      </c>
      <c r="D596" s="32">
        <f>SUM(D597:D599)</f>
        <v>80000</v>
      </c>
      <c r="E596" s="32">
        <f>SUM(E597:E599)</f>
        <v>80000</v>
      </c>
    </row>
    <row r="597" spans="1:5" hidden="1" outlineLevel="2">
      <c r="A597" s="7">
        <v>6612</v>
      </c>
      <c r="B597" s="4" t="s">
        <v>499</v>
      </c>
      <c r="C597" s="5">
        <v>80000</v>
      </c>
      <c r="D597" s="5">
        <f>C597</f>
        <v>80000</v>
      </c>
      <c r="E597" s="5">
        <f>D597</f>
        <v>80000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7" t="s">
        <v>503</v>
      </c>
      <c r="B600" s="178"/>
      <c r="C600" s="32">
        <f>SUM(C601:C603)</f>
        <v>342708.95299999998</v>
      </c>
      <c r="D600" s="32">
        <f>SUM(D601:D603)</f>
        <v>342708.95299999998</v>
      </c>
      <c r="E600" s="32">
        <f>SUM(E601:E603)</f>
        <v>342708.95299999998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340808.95299999998</v>
      </c>
      <c r="D602" s="5">
        <f t="shared" si="66"/>
        <v>340808.95299999998</v>
      </c>
      <c r="E602" s="5">
        <f t="shared" si="66"/>
        <v>340808.95299999998</v>
      </c>
    </row>
    <row r="603" spans="1:5" hidden="1" outlineLevel="2">
      <c r="A603" s="7">
        <v>6613</v>
      </c>
      <c r="B603" s="4" t="s">
        <v>501</v>
      </c>
      <c r="C603" s="5">
        <v>1900</v>
      </c>
      <c r="D603" s="5">
        <f t="shared" si="66"/>
        <v>1900</v>
      </c>
      <c r="E603" s="5">
        <f t="shared" si="66"/>
        <v>1900</v>
      </c>
    </row>
    <row r="604" spans="1:5" hidden="1" outlineLevel="1">
      <c r="A604" s="177" t="s">
        <v>506</v>
      </c>
      <c r="B604" s="178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7" t="s">
        <v>513</v>
      </c>
      <c r="B611" s="178"/>
      <c r="C611" s="32">
        <f>SUM(C612:C616)</f>
        <v>10000</v>
      </c>
      <c r="D611" s="32">
        <f>SUM(D612:D616)</f>
        <v>10000</v>
      </c>
      <c r="E611" s="32">
        <f>SUM(E612:E616)</f>
        <v>10000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10000</v>
      </c>
      <c r="D616" s="5">
        <f t="shared" si="68"/>
        <v>10000</v>
      </c>
      <c r="E616" s="5">
        <f t="shared" si="68"/>
        <v>10000</v>
      </c>
    </row>
    <row r="617" spans="1:5" hidden="1" outlineLevel="1">
      <c r="A617" s="177" t="s">
        <v>519</v>
      </c>
      <c r="B617" s="178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7" t="s">
        <v>531</v>
      </c>
      <c r="B629" s="178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3" t="s">
        <v>541</v>
      </c>
      <c r="B639" s="174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3" t="s">
        <v>545</v>
      </c>
      <c r="B643" s="174"/>
      <c r="C643" s="38">
        <f>C644+C645</f>
        <v>3000</v>
      </c>
      <c r="D643" s="38">
        <f>D644+D645</f>
        <v>3000</v>
      </c>
      <c r="E643" s="38">
        <f>E644+E645</f>
        <v>3000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7" t="s">
        <v>546</v>
      </c>
      <c r="B644" s="178"/>
      <c r="C644" s="32">
        <v>3000</v>
      </c>
      <c r="D644" s="32">
        <f>C644</f>
        <v>3000</v>
      </c>
      <c r="E644" s="32">
        <f>D644</f>
        <v>3000</v>
      </c>
    </row>
    <row r="645" spans="1:10" hidden="1" outlineLevel="1">
      <c r="A645" s="177" t="s">
        <v>547</v>
      </c>
      <c r="B645" s="178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3" t="s">
        <v>548</v>
      </c>
      <c r="B646" s="174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5" t="s">
        <v>570</v>
      </c>
      <c r="B717" s="176"/>
      <c r="C717" s="36">
        <f>C718</f>
        <v>75181.952000000005</v>
      </c>
      <c r="D717" s="36">
        <f>D718</f>
        <v>75181.952000000005</v>
      </c>
      <c r="E717" s="36">
        <f>E718</f>
        <v>75181.952000000005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3" t="s">
        <v>571</v>
      </c>
      <c r="B718" s="174"/>
      <c r="C718" s="33">
        <f>C719+C723</f>
        <v>75181.952000000005</v>
      </c>
      <c r="D718" s="33">
        <f>D719+D723</f>
        <v>75181.952000000005</v>
      </c>
      <c r="E718" s="33">
        <f>E719+E723</f>
        <v>75181.952000000005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71" t="s">
        <v>851</v>
      </c>
      <c r="B719" s="172"/>
      <c r="C719" s="31">
        <f>SUM(C720:C722)</f>
        <v>75181.952000000005</v>
      </c>
      <c r="D719" s="31">
        <f>SUM(D720:D722)</f>
        <v>75181.952000000005</v>
      </c>
      <c r="E719" s="31">
        <f>SUM(E720:E722)</f>
        <v>75181.952000000005</v>
      </c>
    </row>
    <row r="720" spans="1:10" ht="15" hidden="1" customHeight="1" outlineLevel="2">
      <c r="A720" s="6">
        <v>10950</v>
      </c>
      <c r="B720" s="4" t="s">
        <v>572</v>
      </c>
      <c r="C720" s="5">
        <v>75181.952000000005</v>
      </c>
      <c r="D720" s="5">
        <f>C720</f>
        <v>75181.952000000005</v>
      </c>
      <c r="E720" s="5">
        <f>D720</f>
        <v>75181.952000000005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71" t="s">
        <v>850</v>
      </c>
      <c r="B723" s="172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5" t="s">
        <v>577</v>
      </c>
      <c r="B726" s="176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3" t="s">
        <v>588</v>
      </c>
      <c r="B727" s="174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71" t="s">
        <v>849</v>
      </c>
      <c r="B728" s="172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71" t="s">
        <v>848</v>
      </c>
      <c r="B731" s="172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71" t="s">
        <v>846</v>
      </c>
      <c r="B734" s="172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71" t="s">
        <v>843</v>
      </c>
      <c r="B740" s="172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71" t="s">
        <v>842</v>
      </c>
      <c r="B742" s="172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71" t="s">
        <v>841</v>
      </c>
      <c r="B744" s="172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71" t="s">
        <v>836</v>
      </c>
      <c r="B751" s="172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71" t="s">
        <v>834</v>
      </c>
      <c r="B756" s="172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71" t="s">
        <v>830</v>
      </c>
      <c r="B761" s="172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71" t="s">
        <v>828</v>
      </c>
      <c r="B766" s="172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71" t="s">
        <v>826</v>
      </c>
      <c r="B768" s="172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71" t="s">
        <v>823</v>
      </c>
      <c r="B772" s="172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71" t="s">
        <v>817</v>
      </c>
      <c r="B778" s="172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80"/>
  <sheetViews>
    <sheetView rightToLeft="1" zoomScale="90" zoomScaleNormal="90" workbookViewId="0">
      <selection activeCell="D2" sqref="D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7" t="s">
        <v>30</v>
      </c>
      <c r="B1" s="187"/>
      <c r="C1" s="187"/>
      <c r="D1" s="158" t="s">
        <v>853</v>
      </c>
      <c r="E1" s="158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5" t="s">
        <v>60</v>
      </c>
      <c r="B2" s="195"/>
      <c r="C2" s="26">
        <f>C3+C67</f>
        <v>560000</v>
      </c>
      <c r="D2" s="26">
        <f>D3+D67</f>
        <v>560000</v>
      </c>
      <c r="E2" s="26">
        <f>E3+E67</f>
        <v>560000</v>
      </c>
      <c r="G2" s="39" t="s">
        <v>60</v>
      </c>
      <c r="H2" s="41"/>
      <c r="I2" s="42"/>
      <c r="J2" s="40" t="b">
        <f>AND(H2=I2)</f>
        <v>1</v>
      </c>
    </row>
    <row r="3" spans="1:14">
      <c r="A3" s="192" t="s">
        <v>578</v>
      </c>
      <c r="B3" s="192"/>
      <c r="C3" s="23">
        <f>C4+C11+C38+C61</f>
        <v>280500</v>
      </c>
      <c r="D3" s="23">
        <f>D4+D11+D38+D61</f>
        <v>280500</v>
      </c>
      <c r="E3" s="23">
        <f>E4+E11+E38+E61</f>
        <v>280500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34000</v>
      </c>
      <c r="D4" s="21">
        <f>SUM(D5:D10)</f>
        <v>34000</v>
      </c>
      <c r="E4" s="21">
        <f>SUM(E5:E10)</f>
        <v>34000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1800</v>
      </c>
      <c r="D6" s="2">
        <f t="shared" ref="D6:E10" si="0">C6</f>
        <v>1800</v>
      </c>
      <c r="E6" s="2">
        <f t="shared" si="0"/>
        <v>1800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14000</v>
      </c>
      <c r="D7" s="2">
        <f t="shared" si="0"/>
        <v>14000</v>
      </c>
      <c r="E7" s="2">
        <f t="shared" si="0"/>
        <v>14000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8" t="s">
        <v>125</v>
      </c>
      <c r="B11" s="189"/>
      <c r="C11" s="21">
        <f>SUM(C12:C37)</f>
        <v>84450</v>
      </c>
      <c r="D11" s="21">
        <f>SUM(D12:D37)</f>
        <v>84450</v>
      </c>
      <c r="E11" s="21">
        <f>SUM(E12:E37)</f>
        <v>84450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5200</v>
      </c>
      <c r="D12" s="2">
        <f>C12</f>
        <v>5200</v>
      </c>
      <c r="E12" s="2">
        <f>D12</f>
        <v>5200</v>
      </c>
    </row>
    <row r="13" spans="1:14" hidden="1" outlineLevel="1">
      <c r="A13" s="3">
        <v>2102</v>
      </c>
      <c r="B13" s="1" t="s">
        <v>126</v>
      </c>
      <c r="C13" s="2">
        <v>63250</v>
      </c>
      <c r="D13" s="2">
        <f t="shared" ref="D13:E28" si="1">C13</f>
        <v>63250</v>
      </c>
      <c r="E13" s="2">
        <f t="shared" si="1"/>
        <v>63250</v>
      </c>
    </row>
    <row r="14" spans="1:14" hidden="1" outlineLevel="1">
      <c r="A14" s="3">
        <v>2201</v>
      </c>
      <c r="B14" s="1" t="s">
        <v>5</v>
      </c>
      <c r="C14" s="2">
        <v>2000</v>
      </c>
      <c r="D14" s="2">
        <f t="shared" si="1"/>
        <v>2000</v>
      </c>
      <c r="E14" s="2">
        <f t="shared" si="1"/>
        <v>2000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>
        <v>1000</v>
      </c>
      <c r="D17" s="2">
        <f t="shared" si="1"/>
        <v>1000</v>
      </c>
      <c r="E17" s="2">
        <f t="shared" si="1"/>
        <v>1000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>
        <v>8000</v>
      </c>
      <c r="D37" s="2">
        <f t="shared" si="2"/>
        <v>8000</v>
      </c>
      <c r="E37" s="2">
        <f t="shared" si="2"/>
        <v>8000</v>
      </c>
    </row>
    <row r="38" spans="1:10" collapsed="1">
      <c r="A38" s="188" t="s">
        <v>145</v>
      </c>
      <c r="B38" s="189"/>
      <c r="C38" s="21">
        <f>SUM(C39:C60)</f>
        <v>42050</v>
      </c>
      <c r="D38" s="21">
        <f>SUM(D39:D60)</f>
        <v>42050</v>
      </c>
      <c r="E38" s="21">
        <f>SUM(E39:E60)</f>
        <v>42050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2800</v>
      </c>
      <c r="D39" s="2">
        <f>C39</f>
        <v>2800</v>
      </c>
      <c r="E39" s="2">
        <f>D39</f>
        <v>2800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hidden="1" outlineLevel="1">
      <c r="A41" s="20">
        <v>3103</v>
      </c>
      <c r="B41" s="20" t="s">
        <v>13</v>
      </c>
      <c r="C41" s="2">
        <v>1500</v>
      </c>
      <c r="D41" s="2">
        <f t="shared" si="3"/>
        <v>1500</v>
      </c>
      <c r="E41" s="2">
        <f t="shared" si="3"/>
        <v>1500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 hidden="1" outlineLevel="1">
      <c r="A51" s="20">
        <v>3209</v>
      </c>
      <c r="B51" s="20" t="s">
        <v>151</v>
      </c>
      <c r="C51" s="2">
        <v>800</v>
      </c>
      <c r="D51" s="2">
        <f t="shared" si="3"/>
        <v>800</v>
      </c>
      <c r="E51" s="2">
        <f t="shared" si="3"/>
        <v>800</v>
      </c>
    </row>
    <row r="52" spans="1:10" hidden="1" outlineLevel="1">
      <c r="A52" s="20">
        <v>3299</v>
      </c>
      <c r="B52" s="20" t="s">
        <v>152</v>
      </c>
      <c r="C52" s="2">
        <v>300</v>
      </c>
      <c r="D52" s="2">
        <f t="shared" si="3"/>
        <v>300</v>
      </c>
      <c r="E52" s="2">
        <f t="shared" si="3"/>
        <v>300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hidden="1" outlineLevel="1">
      <c r="A55" s="20">
        <v>3303</v>
      </c>
      <c r="B55" s="20" t="s">
        <v>153</v>
      </c>
      <c r="C55" s="2">
        <v>25350</v>
      </c>
      <c r="D55" s="2">
        <f t="shared" si="3"/>
        <v>25350</v>
      </c>
      <c r="E55" s="2">
        <f t="shared" si="3"/>
        <v>25350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6000</v>
      </c>
      <c r="D60" s="2">
        <f t="shared" si="4"/>
        <v>6000</v>
      </c>
      <c r="E60" s="2">
        <f t="shared" si="4"/>
        <v>6000</v>
      </c>
    </row>
    <row r="61" spans="1:10" collapsed="1">
      <c r="A61" s="188" t="s">
        <v>158</v>
      </c>
      <c r="B61" s="189"/>
      <c r="C61" s="22">
        <f>SUM(C62:C66)</f>
        <v>120000</v>
      </c>
      <c r="D61" s="22">
        <f>SUM(D62:D66)</f>
        <v>120000</v>
      </c>
      <c r="E61" s="22">
        <f>SUM(E62:E66)</f>
        <v>120000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>
        <v>120000</v>
      </c>
      <c r="D62" s="2">
        <f>C62</f>
        <v>120000</v>
      </c>
      <c r="E62" s="2">
        <f>D62</f>
        <v>120000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92" t="s">
        <v>579</v>
      </c>
      <c r="B67" s="192"/>
      <c r="C67" s="25">
        <f>C97+C68</f>
        <v>279500</v>
      </c>
      <c r="D67" s="25">
        <f>D97+D68</f>
        <v>279500</v>
      </c>
      <c r="E67" s="25">
        <f>E97+E68</f>
        <v>279500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15000</v>
      </c>
      <c r="D68" s="21">
        <f>SUM(D69:D96)</f>
        <v>15000</v>
      </c>
      <c r="E68" s="21">
        <f>SUM(E69:E96)</f>
        <v>15000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6000</v>
      </c>
      <c r="D79" s="2">
        <f t="shared" si="6"/>
        <v>6000</v>
      </c>
      <c r="E79" s="2">
        <f t="shared" si="6"/>
        <v>6000</v>
      </c>
    </row>
    <row r="80" spans="1:10" ht="15" hidden="1" customHeight="1" outlineLevel="1">
      <c r="A80" s="3">
        <v>5202</v>
      </c>
      <c r="B80" s="2" t="s">
        <v>172</v>
      </c>
      <c r="C80" s="2">
        <v>8000</v>
      </c>
      <c r="D80" s="2">
        <f t="shared" si="6"/>
        <v>8000</v>
      </c>
      <c r="E80" s="2">
        <f t="shared" si="6"/>
        <v>8000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1000</v>
      </c>
      <c r="D83" s="2">
        <f t="shared" si="6"/>
        <v>1000</v>
      </c>
      <c r="E83" s="2">
        <f t="shared" si="6"/>
        <v>1000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264500</v>
      </c>
      <c r="D97" s="21">
        <f>SUM(D98:D113)</f>
        <v>264500</v>
      </c>
      <c r="E97" s="21">
        <f>SUM(E98:E113)</f>
        <v>264500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219000</v>
      </c>
      <c r="D98" s="2">
        <f>C98</f>
        <v>219000</v>
      </c>
      <c r="E98" s="2">
        <f>D98</f>
        <v>219000</v>
      </c>
    </row>
    <row r="99" spans="1:10" ht="15" hidden="1" customHeight="1" outlineLevel="1">
      <c r="A99" s="3">
        <v>6002</v>
      </c>
      <c r="B99" s="1" t="s">
        <v>185</v>
      </c>
      <c r="C99" s="2">
        <v>45000</v>
      </c>
      <c r="D99" s="2">
        <f t="shared" ref="D99:E113" si="8">C99</f>
        <v>45000</v>
      </c>
      <c r="E99" s="2">
        <f t="shared" si="8"/>
        <v>45000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8"/>
        <v>500</v>
      </c>
      <c r="E113" s="2">
        <f t="shared" si="8"/>
        <v>500</v>
      </c>
    </row>
    <row r="114" spans="1:10" collapsed="1">
      <c r="A114" s="193" t="s">
        <v>62</v>
      </c>
      <c r="B114" s="194"/>
      <c r="C114" s="26">
        <f>C115+C152+C177</f>
        <v>154836.361</v>
      </c>
      <c r="D114" s="26">
        <f>D115+D152+D177</f>
        <v>154836.361</v>
      </c>
      <c r="E114" s="26">
        <f>E115+E152+E177</f>
        <v>154836.361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154836.361</v>
      </c>
      <c r="D115" s="23">
        <f>D116+D135</f>
        <v>154836.361</v>
      </c>
      <c r="E115" s="23">
        <f>E116+E135</f>
        <v>154836.361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103468</v>
      </c>
      <c r="D116" s="21">
        <f>D117+D120+D123+D126+D129+D132</f>
        <v>103468</v>
      </c>
      <c r="E116" s="21">
        <f>E117+E120+E123+E126+E129+E132</f>
        <v>103468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103468</v>
      </c>
      <c r="D117" s="2">
        <f>D118+D119</f>
        <v>103468</v>
      </c>
      <c r="E117" s="2">
        <f>E118+E119</f>
        <v>103468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>
        <v>103468</v>
      </c>
      <c r="D119" s="129">
        <f>C119</f>
        <v>103468</v>
      </c>
      <c r="E119" s="129">
        <f>D119</f>
        <v>103468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8" t="s">
        <v>202</v>
      </c>
      <c r="B135" s="189"/>
      <c r="C135" s="21">
        <f>C136+C140+C143+C146+C149</f>
        <v>51368.360999999997</v>
      </c>
      <c r="D135" s="21">
        <f>D136+D140+D143+D146+D149</f>
        <v>51368.360999999997</v>
      </c>
      <c r="E135" s="21">
        <f>E136+E140+E143+E146+E149</f>
        <v>51368.360999999997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51368.360999999997</v>
      </c>
      <c r="D136" s="2">
        <f>D137+D138+D139</f>
        <v>51368.360999999997</v>
      </c>
      <c r="E136" s="2">
        <f>E137+E138+E139</f>
        <v>51368.360999999997</v>
      </c>
    </row>
    <row r="137" spans="1:10" ht="15" hidden="1" customHeight="1" outlineLevel="2">
      <c r="A137" s="131"/>
      <c r="B137" s="130" t="s">
        <v>855</v>
      </c>
      <c r="C137" s="129">
        <v>23202.198</v>
      </c>
      <c r="D137" s="129">
        <f>C137</f>
        <v>23202.198</v>
      </c>
      <c r="E137" s="129">
        <f>D137</f>
        <v>23202.198</v>
      </c>
    </row>
    <row r="138" spans="1:10" ht="15" hidden="1" customHeight="1" outlineLevel="2">
      <c r="A138" s="131"/>
      <c r="B138" s="130" t="s">
        <v>862</v>
      </c>
      <c r="C138" s="129">
        <v>12468.950999999999</v>
      </c>
      <c r="D138" s="129">
        <f t="shared" ref="D138:E139" si="9">C138</f>
        <v>12468.950999999999</v>
      </c>
      <c r="E138" s="129">
        <f t="shared" si="9"/>
        <v>12468.950999999999</v>
      </c>
    </row>
    <row r="139" spans="1:10" ht="15" hidden="1" customHeight="1" outlineLevel="2">
      <c r="A139" s="131"/>
      <c r="B139" s="130" t="s">
        <v>861</v>
      </c>
      <c r="C139" s="129">
        <v>15697.212</v>
      </c>
      <c r="D139" s="129">
        <f t="shared" si="9"/>
        <v>15697.212</v>
      </c>
      <c r="E139" s="129">
        <f t="shared" si="9"/>
        <v>15697.212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90" t="s">
        <v>581</v>
      </c>
      <c r="B152" s="19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5" t="s">
        <v>843</v>
      </c>
      <c r="B197" s="18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87" t="s">
        <v>67</v>
      </c>
      <c r="B256" s="187"/>
      <c r="C256" s="187"/>
      <c r="D256" s="158" t="s">
        <v>853</v>
      </c>
      <c r="E256" s="158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515000</v>
      </c>
      <c r="D257" s="37">
        <f>D258+D551</f>
        <v>485262.89500000002</v>
      </c>
      <c r="E257" s="37">
        <f>E258+E551</f>
        <v>485262.89500000002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C259+C339+C483+C548</f>
        <v>477393.06199999998</v>
      </c>
      <c r="D258" s="36">
        <f>D259+D339+D483+D548</f>
        <v>447655.95699999999</v>
      </c>
      <c r="E258" s="36">
        <f>E259+E339+E483+E548</f>
        <v>447655.95699999999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272813.54800000001</v>
      </c>
      <c r="D259" s="33">
        <f>D260+D263+D314</f>
        <v>268813.54800000001</v>
      </c>
      <c r="E259" s="33">
        <f>E260+E263+E314</f>
        <v>268813.54800000001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7" t="s">
        <v>268</v>
      </c>
      <c r="B260" s="178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7" t="s">
        <v>269</v>
      </c>
      <c r="B263" s="178"/>
      <c r="C263" s="32">
        <f>C264+C265+C289+C296+C298+C302+C305+C308+C313</f>
        <v>268093.54800000001</v>
      </c>
      <c r="D263" s="32">
        <f>D264+D265+D289+D296+D298+D302+D305+D308+D313</f>
        <v>268093.54800000001</v>
      </c>
      <c r="E263" s="32">
        <f>E264+E265+E289+E296+E298+E302+E305+E308+E313</f>
        <v>268093.54800000001</v>
      </c>
    </row>
    <row r="264" spans="1:10" hidden="1" outlineLevel="2">
      <c r="A264" s="6">
        <v>1101</v>
      </c>
      <c r="B264" s="4" t="s">
        <v>34</v>
      </c>
      <c r="C264" s="5">
        <v>268093.54800000001</v>
      </c>
      <c r="D264" s="5">
        <f>C264</f>
        <v>268093.54800000001</v>
      </c>
      <c r="E264" s="5">
        <f>D264</f>
        <v>268093.54800000001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7" t="s">
        <v>601</v>
      </c>
      <c r="B314" s="178"/>
      <c r="C314" s="32">
        <f>C315+C325+C331+C336+C337+C338+C328</f>
        <v>4000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v>4000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3" t="s">
        <v>270</v>
      </c>
      <c r="B339" s="174"/>
      <c r="C339" s="33">
        <f>C340+C444+C482</f>
        <v>169842.40899999999</v>
      </c>
      <c r="D339" s="33">
        <f>D340+D444+D482</f>
        <v>169842.40899999999</v>
      </c>
      <c r="E339" s="33">
        <f>E340+E444+E482</f>
        <v>169842.40899999999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7" t="s">
        <v>271</v>
      </c>
      <c r="B340" s="178"/>
      <c r="C340" s="32">
        <f>C341+C342+C343+C344+C347+C348+C353+C356+C357+C362+C367+C371+C372+C377+C378+C382+C388+C392+C399+C412+C415+C429</f>
        <v>160442.40899999999</v>
      </c>
      <c r="D340" s="32">
        <f>D341+D342+D343+D344+D347+D348+D353+D356+D357+D362+D367+BH290669+D371+D372+D373+D376+D377+D378+D382+D388+D391+D392+D395+D398+D399+D404+D407+D408+D409+D412+D415+D416+D419+D420+D421+D422+D429+D443</f>
        <v>160442.40899999999</v>
      </c>
      <c r="E340" s="32">
        <f>E341+E342+E343+E344+E347+E348+E353+E356+E357+E362+E367+BI290669+E371+E372+E373+E376+E377+E378+E382+E388+E391+E392+E395+E398+E399+E404+E407+E408+E409+E412+E415+E416+E419+E420+E421+E422+E429+E443</f>
        <v>160442.40899999999</v>
      </c>
    </row>
    <row r="341" spans="1:10" hidden="1" outlineLevel="2">
      <c r="A341" s="6">
        <v>2201</v>
      </c>
      <c r="B341" s="34" t="s">
        <v>272</v>
      </c>
      <c r="C341" s="5">
        <v>1100</v>
      </c>
      <c r="D341" s="5">
        <f>C341</f>
        <v>1100</v>
      </c>
      <c r="E341" s="5">
        <f>D341</f>
        <v>1100</v>
      </c>
    </row>
    <row r="342" spans="1:10" hidden="1" outlineLevel="2">
      <c r="A342" s="6">
        <v>2201</v>
      </c>
      <c r="B342" s="4" t="s">
        <v>40</v>
      </c>
      <c r="C342" s="5">
        <v>2400</v>
      </c>
      <c r="D342" s="5">
        <f t="shared" ref="D342:E343" si="26">C342</f>
        <v>2400</v>
      </c>
      <c r="E342" s="5">
        <f t="shared" si="26"/>
        <v>2400</v>
      </c>
    </row>
    <row r="343" spans="1:10" hidden="1" outlineLevel="2">
      <c r="A343" s="6">
        <v>2201</v>
      </c>
      <c r="B343" s="4" t="s">
        <v>41</v>
      </c>
      <c r="C343" s="5">
        <v>50000</v>
      </c>
      <c r="D343" s="5">
        <f t="shared" si="26"/>
        <v>50000</v>
      </c>
      <c r="E343" s="5">
        <f t="shared" si="26"/>
        <v>50000</v>
      </c>
    </row>
    <row r="344" spans="1:10" hidden="1" outlineLevel="2">
      <c r="A344" s="6">
        <v>2201</v>
      </c>
      <c r="B344" s="4" t="s">
        <v>273</v>
      </c>
      <c r="C344" s="5">
        <f>C345+C346</f>
        <v>6350</v>
      </c>
      <c r="D344" s="5">
        <f>SUM(D345:D346)</f>
        <v>6350</v>
      </c>
      <c r="E344" s="5">
        <f>SUM(E345:E346)</f>
        <v>6350</v>
      </c>
    </row>
    <row r="345" spans="1:10" hidden="1" outlineLevel="3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f t="shared" si="27"/>
        <v>6000</v>
      </c>
    </row>
    <row r="346" spans="1:10" hidden="1" outlineLevel="3">
      <c r="A346" s="29"/>
      <c r="B346" s="28" t="s">
        <v>275</v>
      </c>
      <c r="C346" s="30">
        <v>350</v>
      </c>
      <c r="D346" s="30">
        <f t="shared" si="27"/>
        <v>350</v>
      </c>
      <c r="E346" s="30">
        <f t="shared" si="27"/>
        <v>350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22000</v>
      </c>
      <c r="D348" s="5">
        <f>SUM(D349:D352)</f>
        <v>22000</v>
      </c>
      <c r="E348" s="5">
        <f>SUM(E349:E352)</f>
        <v>22000</v>
      </c>
    </row>
    <row r="349" spans="1:10" hidden="1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hidden="1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3000</v>
      </c>
      <c r="D356" s="5">
        <f t="shared" si="29"/>
        <v>3000</v>
      </c>
      <c r="E356" s="5">
        <f t="shared" si="29"/>
        <v>3000</v>
      </c>
    </row>
    <row r="357" spans="1:5" hidden="1" outlineLevel="2">
      <c r="A357" s="6">
        <v>2201</v>
      </c>
      <c r="B357" s="4" t="s">
        <v>285</v>
      </c>
      <c r="C357" s="5">
        <f>SUM(C358:C361)</f>
        <v>2600</v>
      </c>
      <c r="D357" s="5">
        <f>SUM(D358:D361)</f>
        <v>2600</v>
      </c>
      <c r="E357" s="5">
        <f>SUM(E358:E361)</f>
        <v>2600</v>
      </c>
    </row>
    <row r="358" spans="1:5" hidden="1" outlineLevel="3">
      <c r="A358" s="29"/>
      <c r="B358" s="28" t="s">
        <v>286</v>
      </c>
      <c r="C358" s="30">
        <v>2600</v>
      </c>
      <c r="D358" s="30">
        <f>C358</f>
        <v>2600</v>
      </c>
      <c r="E358" s="30">
        <f>D358</f>
        <v>2600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</row>
    <row r="363" spans="1:5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hidden="1" outlineLevel="3">
      <c r="A364" s="29"/>
      <c r="B364" s="28" t="s">
        <v>292</v>
      </c>
      <c r="C364" s="30">
        <v>8000</v>
      </c>
      <c r="D364" s="30">
        <f t="shared" ref="D364:E366" si="31">C364</f>
        <v>8000</v>
      </c>
      <c r="E364" s="30">
        <f t="shared" si="31"/>
        <v>8000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250</v>
      </c>
      <c r="D367" s="5">
        <f>C367</f>
        <v>250</v>
      </c>
      <c r="E367" s="5">
        <f>D367</f>
        <v>250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hidden="1" outlineLevel="2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1600</v>
      </c>
      <c r="D377" s="5">
        <f t="shared" si="33"/>
        <v>1600</v>
      </c>
      <c r="E377" s="5">
        <f t="shared" si="33"/>
        <v>1600</v>
      </c>
    </row>
    <row r="378" spans="1:5" hidden="1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</row>
    <row r="379" spans="1:5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C383+C386</f>
        <v>1800</v>
      </c>
      <c r="D382" s="5">
        <f>SUM(D383:D387)</f>
        <v>1800</v>
      </c>
      <c r="E382" s="5">
        <f>SUM(E383:E387)</f>
        <v>1800</v>
      </c>
    </row>
    <row r="383" spans="1:5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1200</v>
      </c>
      <c r="D386" s="30">
        <f t="shared" si="35"/>
        <v>1200</v>
      </c>
      <c r="E386" s="30">
        <f t="shared" si="35"/>
        <v>1200</v>
      </c>
    </row>
    <row r="387" spans="1:5" hidden="1" outlineLevel="3">
      <c r="A387" s="29"/>
      <c r="B387" s="28" t="s">
        <v>308</v>
      </c>
      <c r="C387" s="30" t="s">
        <v>875</v>
      </c>
      <c r="D387" s="30" t="str">
        <f t="shared" si="35"/>
        <v xml:space="preserve"> </v>
      </c>
      <c r="E387" s="30" t="str">
        <f t="shared" si="35"/>
        <v xml:space="preserve"> </v>
      </c>
    </row>
    <row r="388" spans="1:5" hidden="1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</row>
    <row r="389" spans="1:5" hidden="1" outlineLevel="3">
      <c r="A389" s="29"/>
      <c r="B389" s="28" t="s">
        <v>48</v>
      </c>
      <c r="C389" s="30">
        <v>100</v>
      </c>
      <c r="D389" s="30">
        <f t="shared" ref="D389:E391" si="36">C389</f>
        <v>100</v>
      </c>
      <c r="E389" s="30">
        <f t="shared" si="36"/>
        <v>100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>
        <v>1000</v>
      </c>
      <c r="D401" s="30">
        <f t="shared" ref="D401:E403" si="38">C401</f>
        <v>1000</v>
      </c>
      <c r="E401" s="30">
        <f t="shared" si="38"/>
        <v>1000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1800</v>
      </c>
      <c r="D412" s="5">
        <f>SUM(D413:D414)</f>
        <v>1800</v>
      </c>
      <c r="E412" s="5">
        <f>SUM(E413:E414)</f>
        <v>1800</v>
      </c>
    </row>
    <row r="413" spans="1:5" hidden="1" outlineLevel="3" collapsed="1">
      <c r="A413" s="29"/>
      <c r="B413" s="28" t="s">
        <v>328</v>
      </c>
      <c r="C413" s="30">
        <v>1800</v>
      </c>
      <c r="D413" s="30">
        <f t="shared" ref="D413:E415" si="40">C413</f>
        <v>1800</v>
      </c>
      <c r="E413" s="30">
        <f t="shared" si="40"/>
        <v>1800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200</v>
      </c>
      <c r="D415" s="5">
        <f t="shared" si="40"/>
        <v>200</v>
      </c>
      <c r="E415" s="5">
        <f t="shared" si="40"/>
        <v>200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41042.408999999992</v>
      </c>
      <c r="D429" s="5">
        <f>SUM(D430:D442)</f>
        <v>41042.408999999992</v>
      </c>
      <c r="E429" s="5">
        <f>SUM(E430:E442)</f>
        <v>41042.408999999992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13671.652</v>
      </c>
      <c r="D431" s="30">
        <f t="shared" ref="D431:E442" si="43">C431</f>
        <v>13671.652</v>
      </c>
      <c r="E431" s="30">
        <f t="shared" si="43"/>
        <v>13671.652</v>
      </c>
    </row>
    <row r="432" spans="1:5" hidden="1" outlineLevel="3">
      <c r="A432" s="29"/>
      <c r="B432" s="28" t="s">
        <v>345</v>
      </c>
      <c r="C432" s="30">
        <v>2110.6999999999998</v>
      </c>
      <c r="D432" s="30">
        <f t="shared" si="43"/>
        <v>2110.6999999999998</v>
      </c>
      <c r="E432" s="30">
        <f t="shared" si="43"/>
        <v>2110.6999999999998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3964.5920000000001</v>
      </c>
      <c r="D439" s="30">
        <f t="shared" si="43"/>
        <v>3964.5920000000001</v>
      </c>
      <c r="E439" s="30">
        <f t="shared" si="43"/>
        <v>3964.5920000000001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20863.584999999999</v>
      </c>
      <c r="D441" s="30">
        <f t="shared" si="43"/>
        <v>20863.584999999999</v>
      </c>
      <c r="E441" s="30">
        <f t="shared" si="43"/>
        <v>20863.584999999999</v>
      </c>
    </row>
    <row r="442" spans="1:5" hidden="1" outlineLevel="3">
      <c r="A442" s="29"/>
      <c r="B442" s="28" t="s">
        <v>355</v>
      </c>
      <c r="C442" s="30">
        <v>431.88</v>
      </c>
      <c r="D442" s="30">
        <f t="shared" si="43"/>
        <v>431.88</v>
      </c>
      <c r="E442" s="30">
        <f t="shared" si="43"/>
        <v>431.88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7" t="s">
        <v>357</v>
      </c>
      <c r="B444" s="178"/>
      <c r="C444" s="32">
        <f>C445+C454+C455+C477</f>
        <v>9400</v>
      </c>
      <c r="D444" s="32">
        <f>D445+D454+D455+D459+D462+D463+D468+D474+D477+D480+D481+D450</f>
        <v>9400</v>
      </c>
      <c r="E444" s="32">
        <f>E445+E454+E455+E459+E462+E463+E468+E474+E477+E480+E481+E450</f>
        <v>9400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6000</v>
      </c>
      <c r="D445" s="5">
        <f>SUM(D446:D449)</f>
        <v>6000</v>
      </c>
      <c r="E445" s="5">
        <f>SUM(E446:E449)</f>
        <v>6000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6000</v>
      </c>
      <c r="D449" s="30">
        <f t="shared" si="44"/>
        <v>6000</v>
      </c>
      <c r="E449" s="30">
        <f t="shared" si="44"/>
        <v>6000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2400</v>
      </c>
      <c r="D454" s="5">
        <f>C454</f>
        <v>2400</v>
      </c>
      <c r="E454" s="5">
        <f>D454</f>
        <v>2400</v>
      </c>
    </row>
    <row r="455" spans="1:5" hidden="1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</row>
    <row r="456" spans="1:5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C484+C504+C510+C523+C529+C539+C509</f>
        <v>9000</v>
      </c>
      <c r="D483" s="35">
        <f>D484+D504+D510+D523+D529+D539+D509</f>
        <v>9000</v>
      </c>
      <c r="E483" s="35">
        <f>E484+E504+E510+E523+E529+E539+E509</f>
        <v>9000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7" t="s">
        <v>390</v>
      </c>
      <c r="B484" s="178"/>
      <c r="C484" s="32">
        <f>C485+C486+C490+C491+C494+C497+C500+C501+C502+C503</f>
        <v>8000</v>
      </c>
      <c r="D484" s="32">
        <f>D485+D486+D490+D491+D494+D497+D500+D501+D502+D503</f>
        <v>8000</v>
      </c>
      <c r="E484" s="32">
        <f>E485+E486+E490+E491+E494+E497+E500+E501+E502+E503</f>
        <v>8000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</row>
    <row r="487" spans="1:10" ht="15" hidden="1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1">C488</f>
        <v>2000</v>
      </c>
      <c r="E488" s="30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>
        <v>4000</v>
      </c>
      <c r="D500" s="5">
        <f t="shared" si="52"/>
        <v>4000</v>
      </c>
      <c r="E500" s="5">
        <f t="shared" si="52"/>
        <v>4000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7" t="s">
        <v>936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7" t="s">
        <v>414</v>
      </c>
      <c r="B510" s="178"/>
      <c r="C510" s="32">
        <f>C511+C512+C513+C514+C518+C519+C520+C521+C522</f>
        <v>1000</v>
      </c>
      <c r="D510" s="32">
        <f>D511+D512+D513+D514+D518+D519+D520+D521+D522</f>
        <v>1000</v>
      </c>
      <c r="E510" s="32">
        <f>E511+E512+E513+E514+E518+E519+E520+E521+E522</f>
        <v>1000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1000</v>
      </c>
      <c r="D521" s="5">
        <f t="shared" si="55"/>
        <v>1000</v>
      </c>
      <c r="E521" s="5">
        <f t="shared" si="55"/>
        <v>1000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7" t="s">
        <v>432</v>
      </c>
      <c r="B529" s="178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7" t="s">
        <v>441</v>
      </c>
      <c r="B539" s="178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25737.105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hidden="1" outlineLevel="1">
      <c r="A550" s="177" t="s">
        <v>451</v>
      </c>
      <c r="B550" s="178"/>
      <c r="C550" s="32">
        <v>25737.105</v>
      </c>
      <c r="D550" s="32"/>
      <c r="E550" s="32">
        <f>D550</f>
        <v>0</v>
      </c>
    </row>
    <row r="551" spans="1:10" collapsed="1">
      <c r="A551" s="175" t="s">
        <v>455</v>
      </c>
      <c r="B551" s="176"/>
      <c r="C551" s="36">
        <f>C552</f>
        <v>37606.938000000002</v>
      </c>
      <c r="D551" s="36">
        <f>D552</f>
        <v>37606.938000000002</v>
      </c>
      <c r="E551" s="36">
        <f>E552</f>
        <v>37606.938000000002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3" t="s">
        <v>456</v>
      </c>
      <c r="B552" s="174"/>
      <c r="C552" s="33">
        <f>C553+C557</f>
        <v>37606.938000000002</v>
      </c>
      <c r="D552" s="33">
        <f>D553+D557</f>
        <v>37606.938000000002</v>
      </c>
      <c r="E552" s="33">
        <f>E553+E557</f>
        <v>37606.938000000002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7" t="s">
        <v>457</v>
      </c>
      <c r="B553" s="178"/>
      <c r="C553" s="32">
        <f>SUM(C554:C556)</f>
        <v>37606.938000000002</v>
      </c>
      <c r="D553" s="32">
        <f>SUM(D554:D556)</f>
        <v>37606.938000000002</v>
      </c>
      <c r="E553" s="32">
        <f>SUM(E554:E556)</f>
        <v>37606.938000000002</v>
      </c>
    </row>
    <row r="554" spans="1:10" hidden="1" outlineLevel="2" collapsed="1">
      <c r="A554" s="6">
        <v>5500</v>
      </c>
      <c r="B554" s="4" t="s">
        <v>458</v>
      </c>
      <c r="C554" s="5">
        <v>37606.938000000002</v>
      </c>
      <c r="D554" s="5">
        <f t="shared" ref="D554:E556" si="59">C554</f>
        <v>37606.938000000002</v>
      </c>
      <c r="E554" s="5">
        <f t="shared" si="59"/>
        <v>37606.938000000002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9" t="s">
        <v>62</v>
      </c>
      <c r="B560" s="180"/>
      <c r="C560" s="37">
        <f>C561+C717+C726</f>
        <v>199836.361</v>
      </c>
      <c r="D560" s="37">
        <f>D561+D717+D726</f>
        <v>199836.361</v>
      </c>
      <c r="E560" s="37">
        <f>E561+E717+E726</f>
        <v>199836.361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5" t="s">
        <v>464</v>
      </c>
      <c r="B561" s="176"/>
      <c r="C561" s="36">
        <f>C562+C639+C643+C646</f>
        <v>133773.576</v>
      </c>
      <c r="D561" s="36">
        <f>D562+D639+D643+D646</f>
        <v>133773.576</v>
      </c>
      <c r="E561" s="36">
        <f>E562+E639+E643+E646</f>
        <v>133773.576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3" t="s">
        <v>465</v>
      </c>
      <c r="B562" s="174"/>
      <c r="C562" s="38">
        <f>C563+C568+C569+C570+C577+C578+C582+C585+C586+C587+C588+C593+C596+C600+C604+C611+C617+C629</f>
        <v>130796.444</v>
      </c>
      <c r="D562" s="38">
        <f>D563+D568+D569+D570+D577+D578+D582+D585+D586+D587+D588+D593+D596+D600+D604+D611+D617+D629</f>
        <v>130796.444</v>
      </c>
      <c r="E562" s="38">
        <f>E563+E568+E569+E570+E577+E578+E582+E585+E586+E587+E588+E593+E596+E600+E604+E611+E617+E629</f>
        <v>130796.444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7" t="s">
        <v>466</v>
      </c>
      <c r="B563" s="178"/>
      <c r="C563" s="32">
        <f>SUM(C564:C567)</f>
        <v>7173.6</v>
      </c>
      <c r="D563" s="32">
        <f>SUM(D564:D567)</f>
        <v>7173.6</v>
      </c>
      <c r="E563" s="32">
        <f>SUM(E564:E567)</f>
        <v>7173.6</v>
      </c>
    </row>
    <row r="564" spans="1:10" hidden="1" outlineLevel="2">
      <c r="A564" s="7">
        <v>6600</v>
      </c>
      <c r="B564" s="4" t="s">
        <v>468</v>
      </c>
      <c r="C564" s="5">
        <v>4032</v>
      </c>
      <c r="D564" s="5">
        <f>C564</f>
        <v>4032</v>
      </c>
      <c r="E564" s="5">
        <f>D564</f>
        <v>4032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3141.6</v>
      </c>
      <c r="D567" s="5">
        <f t="shared" si="60"/>
        <v>3141.6</v>
      </c>
      <c r="E567" s="5">
        <f t="shared" si="60"/>
        <v>3141.6</v>
      </c>
    </row>
    <row r="568" spans="1:10" hidden="1" outlineLevel="1">
      <c r="A568" s="177" t="s">
        <v>467</v>
      </c>
      <c r="B568" s="178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7" t="s">
        <v>473</v>
      </c>
      <c r="B570" s="178"/>
      <c r="C570" s="32">
        <f>SUM(C571:C576)</f>
        <v>7800.26</v>
      </c>
      <c r="D570" s="32">
        <f>SUM(D571:D576)</f>
        <v>7800.26</v>
      </c>
      <c r="E570" s="32">
        <f>SUM(E571:E576)</f>
        <v>7800.26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5100.26</v>
      </c>
      <c r="D573" s="5">
        <f t="shared" si="61"/>
        <v>5100.26</v>
      </c>
      <c r="E573" s="5">
        <f t="shared" si="61"/>
        <v>5100.26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2700</v>
      </c>
      <c r="D576" s="5">
        <f t="shared" si="61"/>
        <v>2700</v>
      </c>
      <c r="E576" s="5">
        <f t="shared" si="61"/>
        <v>2700</v>
      </c>
    </row>
    <row r="577" spans="1:5" hidden="1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7" t="s">
        <v>481</v>
      </c>
      <c r="B578" s="178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7" t="s">
        <v>485</v>
      </c>
      <c r="B582" s="178"/>
      <c r="C582" s="32">
        <f>SUM(C583:C584)</f>
        <v>45950</v>
      </c>
      <c r="D582" s="32">
        <f>SUM(D583:D584)</f>
        <v>45950</v>
      </c>
      <c r="E582" s="32">
        <f>SUM(E583:E584)</f>
        <v>45950</v>
      </c>
    </row>
    <row r="583" spans="1:5" hidden="1" outlineLevel="2">
      <c r="A583" s="7">
        <v>6606</v>
      </c>
      <c r="B583" s="4" t="s">
        <v>486</v>
      </c>
      <c r="C583" s="5">
        <v>45950</v>
      </c>
      <c r="D583" s="5">
        <f t="shared" ref="D583:E587" si="63">C583</f>
        <v>45950</v>
      </c>
      <c r="E583" s="5">
        <f t="shared" si="63"/>
        <v>45950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7" t="s">
        <v>489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7" t="s">
        <v>491</v>
      </c>
      <c r="B588" s="178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7" t="s">
        <v>502</v>
      </c>
      <c r="B596" s="178"/>
      <c r="C596" s="32">
        <f>SUM(C597:C599)</f>
        <v>7738.5839999999998</v>
      </c>
      <c r="D596" s="32">
        <f>SUM(D597:D599)</f>
        <v>7738.5839999999998</v>
      </c>
      <c r="E596" s="32">
        <f>SUM(E597:E599)</f>
        <v>7738.5839999999998</v>
      </c>
    </row>
    <row r="597" spans="1:5" hidden="1" outlineLevel="2">
      <c r="A597" s="7">
        <v>6612</v>
      </c>
      <c r="B597" s="4" t="s">
        <v>499</v>
      </c>
      <c r="C597" s="5">
        <v>7738.5839999999998</v>
      </c>
      <c r="D597" s="5">
        <f>C597</f>
        <v>7738.5839999999998</v>
      </c>
      <c r="E597" s="5">
        <f>D597</f>
        <v>7738.5839999999998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7" t="s">
        <v>503</v>
      </c>
      <c r="B600" s="178"/>
      <c r="C600" s="32">
        <f>SUM(C601:C603)</f>
        <v>62134</v>
      </c>
      <c r="D600" s="32">
        <f>SUM(D601:D603)</f>
        <v>62134</v>
      </c>
      <c r="E600" s="32">
        <f>SUM(E601:E603)</f>
        <v>62134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50959</v>
      </c>
      <c r="D602" s="5">
        <f t="shared" si="66"/>
        <v>50959</v>
      </c>
      <c r="E602" s="5">
        <f t="shared" si="66"/>
        <v>50959</v>
      </c>
    </row>
    <row r="603" spans="1:5" hidden="1" outlineLevel="2">
      <c r="A603" s="7">
        <v>6613</v>
      </c>
      <c r="B603" s="4" t="s">
        <v>501</v>
      </c>
      <c r="C603" s="5">
        <v>11175</v>
      </c>
      <c r="D603" s="5">
        <f t="shared" si="66"/>
        <v>11175</v>
      </c>
      <c r="E603" s="5">
        <f t="shared" si="66"/>
        <v>11175</v>
      </c>
    </row>
    <row r="604" spans="1:5" hidden="1" outlineLevel="1">
      <c r="A604" s="177" t="s">
        <v>506</v>
      </c>
      <c r="B604" s="178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7" t="s">
        <v>513</v>
      </c>
      <c r="B611" s="178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7" t="s">
        <v>519</v>
      </c>
      <c r="B617" s="178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7" t="s">
        <v>531</v>
      </c>
      <c r="B629" s="178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3" t="s">
        <v>541</v>
      </c>
      <c r="B639" s="174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3" t="s">
        <v>545</v>
      </c>
      <c r="B643" s="174"/>
      <c r="C643" s="38">
        <f>C644+C645</f>
        <v>2977.1320000000001</v>
      </c>
      <c r="D643" s="38">
        <f>D644+D645</f>
        <v>2977.1320000000001</v>
      </c>
      <c r="E643" s="38">
        <f>E644+E645</f>
        <v>2977.1320000000001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7" t="s">
        <v>546</v>
      </c>
      <c r="B644" s="178"/>
      <c r="C644" s="32">
        <v>2977.1320000000001</v>
      </c>
      <c r="D644" s="32">
        <f>C644</f>
        <v>2977.1320000000001</v>
      </c>
      <c r="E644" s="32">
        <f>D644</f>
        <v>2977.1320000000001</v>
      </c>
    </row>
    <row r="645" spans="1:10" hidden="1" outlineLevel="1">
      <c r="A645" s="177" t="s">
        <v>547</v>
      </c>
      <c r="B645" s="178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3" t="s">
        <v>548</v>
      </c>
      <c r="B646" s="174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5" t="s">
        <v>570</v>
      </c>
      <c r="B717" s="176"/>
      <c r="C717" s="36">
        <f>C718</f>
        <v>66062.785000000003</v>
      </c>
      <c r="D717" s="36">
        <f>D718</f>
        <v>66062.785000000003</v>
      </c>
      <c r="E717" s="36">
        <f>E718</f>
        <v>66062.785000000003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3" t="s">
        <v>571</v>
      </c>
      <c r="B718" s="174"/>
      <c r="C718" s="33">
        <f>C719+C723</f>
        <v>66062.785000000003</v>
      </c>
      <c r="D718" s="33">
        <f>D719+D723</f>
        <v>66062.785000000003</v>
      </c>
      <c r="E718" s="33">
        <f>E719+E723</f>
        <v>66062.785000000003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71" t="s">
        <v>851</v>
      </c>
      <c r="B719" s="172"/>
      <c r="C719" s="31">
        <f>SUM(C720:C722)</f>
        <v>66062.785000000003</v>
      </c>
      <c r="D719" s="31">
        <f>SUM(D720:D722)</f>
        <v>66062.785000000003</v>
      </c>
      <c r="E719" s="31">
        <f>SUM(E720:E722)</f>
        <v>66062.785000000003</v>
      </c>
    </row>
    <row r="720" spans="1:10" ht="15" hidden="1" customHeight="1" outlineLevel="2">
      <c r="A720" s="6">
        <v>10950</v>
      </c>
      <c r="B720" s="4" t="s">
        <v>572</v>
      </c>
      <c r="C720" s="5">
        <v>66062.785000000003</v>
      </c>
      <c r="D720" s="5">
        <f>C720</f>
        <v>66062.785000000003</v>
      </c>
      <c r="E720" s="5">
        <f>D720</f>
        <v>66062.785000000003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71" t="s">
        <v>850</v>
      </c>
      <c r="B723" s="172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5" t="s">
        <v>577</v>
      </c>
      <c r="B726" s="176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3" t="s">
        <v>588</v>
      </c>
      <c r="B727" s="174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71" t="s">
        <v>849</v>
      </c>
      <c r="B728" s="172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71" t="s">
        <v>848</v>
      </c>
      <c r="B731" s="172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71" t="s">
        <v>846</v>
      </c>
      <c r="B734" s="172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71" t="s">
        <v>843</v>
      </c>
      <c r="B740" s="172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71" t="s">
        <v>842</v>
      </c>
      <c r="B742" s="172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71" t="s">
        <v>841</v>
      </c>
      <c r="B744" s="172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71" t="s">
        <v>836</v>
      </c>
      <c r="B751" s="172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71" t="s">
        <v>834</v>
      </c>
      <c r="B756" s="172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71" t="s">
        <v>830</v>
      </c>
      <c r="B761" s="172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71" t="s">
        <v>828</v>
      </c>
      <c r="B766" s="172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71" t="s">
        <v>826</v>
      </c>
      <c r="B768" s="172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71" t="s">
        <v>823</v>
      </c>
      <c r="B772" s="172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71" t="s">
        <v>817</v>
      </c>
      <c r="B778" s="172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C68" zoomScale="115" zoomScaleNormal="115" workbookViewId="0">
      <selection activeCell="D560" sqref="D560"/>
    </sheetView>
  </sheetViews>
  <sheetFormatPr defaultColWidth="9.1796875" defaultRowHeight="14.5" outlineLevelRow="3"/>
  <cols>
    <col min="1" max="1" width="7" bestFit="1" customWidth="1"/>
    <col min="2" max="2" width="65.7265625" customWidth="1"/>
    <col min="3" max="3" width="16.7265625" bestFit="1" customWidth="1"/>
    <col min="4" max="4" width="17.453125" customWidth="1"/>
    <col min="5" max="5" width="17.179687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7" t="s">
        <v>30</v>
      </c>
      <c r="B1" s="187"/>
      <c r="C1" s="187"/>
      <c r="D1" s="160" t="s">
        <v>853</v>
      </c>
      <c r="E1" s="160" t="s">
        <v>852</v>
      </c>
      <c r="G1" s="43" t="s">
        <v>31</v>
      </c>
      <c r="H1" s="44">
        <f>C2+C114</f>
        <v>925628.27</v>
      </c>
      <c r="I1" s="45"/>
      <c r="J1" s="46" t="b">
        <f>AND(H1=I1)</f>
        <v>0</v>
      </c>
    </row>
    <row r="2" spans="1:14">
      <c r="A2" s="195" t="s">
        <v>60</v>
      </c>
      <c r="B2" s="195"/>
      <c r="C2" s="26">
        <f>C3+C67</f>
        <v>730000</v>
      </c>
      <c r="D2" s="26">
        <f>D3+D67</f>
        <v>730000</v>
      </c>
      <c r="E2" s="26">
        <f>E3+E67</f>
        <v>730000</v>
      </c>
      <c r="G2" s="39" t="s">
        <v>60</v>
      </c>
      <c r="H2" s="41"/>
      <c r="I2" s="42"/>
      <c r="J2" s="40" t="b">
        <f>AND(H2=I2)</f>
        <v>1</v>
      </c>
    </row>
    <row r="3" spans="1:14">
      <c r="A3" s="192" t="s">
        <v>578</v>
      </c>
      <c r="B3" s="192"/>
      <c r="C3" s="23">
        <f>C4+C11+C38+C61</f>
        <v>355000</v>
      </c>
      <c r="D3" s="23">
        <f>D4+D11+D38+D61</f>
        <v>355000</v>
      </c>
      <c r="E3" s="23">
        <f>E4+E11+E38+E61</f>
        <v>355000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55000</v>
      </c>
      <c r="D4" s="21">
        <f>SUM(D5:D10)</f>
        <v>55000</v>
      </c>
      <c r="E4" s="21">
        <f>SUM(E5:E10)</f>
        <v>55000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1800</v>
      </c>
      <c r="D6" s="2">
        <f t="shared" ref="D6:E10" si="0">C6</f>
        <v>1800</v>
      </c>
      <c r="E6" s="2">
        <f t="shared" si="0"/>
        <v>1800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18000</v>
      </c>
      <c r="D7" s="2">
        <f t="shared" si="0"/>
        <v>18000</v>
      </c>
      <c r="E7" s="2">
        <f t="shared" si="0"/>
        <v>18000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17000</v>
      </c>
      <c r="D8" s="2">
        <f t="shared" si="0"/>
        <v>17000</v>
      </c>
      <c r="E8" s="2">
        <f t="shared" si="0"/>
        <v>17000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8" t="s">
        <v>125</v>
      </c>
      <c r="B11" s="189"/>
      <c r="C11" s="21">
        <f>SUM(C12:C37)</f>
        <v>69550</v>
      </c>
      <c r="D11" s="21">
        <f>SUM(D12:D37)</f>
        <v>69550</v>
      </c>
      <c r="E11" s="21">
        <f>SUM(E12:E37)</f>
        <v>69550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4100</v>
      </c>
      <c r="D12" s="2">
        <f>C12</f>
        <v>4100</v>
      </c>
      <c r="E12" s="2">
        <f>D12</f>
        <v>4100</v>
      </c>
    </row>
    <row r="13" spans="1:14" hidden="1" outlineLevel="1">
      <c r="A13" s="3">
        <v>2102</v>
      </c>
      <c r="B13" s="1" t="s">
        <v>126</v>
      </c>
      <c r="C13" s="2">
        <v>54450</v>
      </c>
      <c r="D13" s="2">
        <f t="shared" ref="D13:E28" si="1">C13</f>
        <v>54450</v>
      </c>
      <c r="E13" s="2">
        <f t="shared" si="1"/>
        <v>54450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 collapsed="1">
      <c r="A38" s="188" t="s">
        <v>145</v>
      </c>
      <c r="B38" s="189"/>
      <c r="C38" s="21">
        <f>SUM(C39:C60)</f>
        <v>50450</v>
      </c>
      <c r="D38" s="21">
        <f>SUM(D39:D60)</f>
        <v>50450</v>
      </c>
      <c r="E38" s="21">
        <f>SUM(E39:E60)</f>
        <v>50450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hidden="1" outlineLevel="1">
      <c r="A41" s="20">
        <v>3103</v>
      </c>
      <c r="B41" s="20" t="s">
        <v>13</v>
      </c>
      <c r="C41" s="2">
        <v>1500</v>
      </c>
      <c r="D41" s="2">
        <f t="shared" si="3"/>
        <v>1500</v>
      </c>
      <c r="E41" s="2">
        <f t="shared" si="3"/>
        <v>1500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250</v>
      </c>
      <c r="D50" s="2">
        <f t="shared" si="3"/>
        <v>250</v>
      </c>
      <c r="E50" s="2">
        <f t="shared" si="3"/>
        <v>250</v>
      </c>
    </row>
    <row r="51" spans="1:10" hidden="1" outlineLevel="1">
      <c r="A51" s="20">
        <v>3209</v>
      </c>
      <c r="B51" s="20" t="s">
        <v>151</v>
      </c>
      <c r="C51" s="2">
        <v>600</v>
      </c>
      <c r="D51" s="2">
        <f t="shared" si="3"/>
        <v>600</v>
      </c>
      <c r="E51" s="2">
        <f t="shared" si="3"/>
        <v>600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hidden="1" outlineLevel="1">
      <c r="A55" s="20">
        <v>3303</v>
      </c>
      <c r="B55" s="20" t="s">
        <v>153</v>
      </c>
      <c r="C55" s="2">
        <v>12000</v>
      </c>
      <c r="D55" s="2">
        <f t="shared" si="3"/>
        <v>12000</v>
      </c>
      <c r="E55" s="2">
        <f t="shared" si="3"/>
        <v>12000</v>
      </c>
    </row>
    <row r="56" spans="1:10" hidden="1" outlineLevel="1">
      <c r="A56" s="20">
        <v>3303</v>
      </c>
      <c r="B56" s="20" t="s">
        <v>154</v>
      </c>
      <c r="C56" s="2">
        <v>13000</v>
      </c>
      <c r="D56" s="2">
        <f t="shared" ref="D56:E60" si="4">C56</f>
        <v>13000</v>
      </c>
      <c r="E56" s="2">
        <f t="shared" si="4"/>
        <v>13000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14000</v>
      </c>
      <c r="D60" s="2">
        <f t="shared" si="4"/>
        <v>14000</v>
      </c>
      <c r="E60" s="2">
        <f t="shared" si="4"/>
        <v>14000</v>
      </c>
    </row>
    <row r="61" spans="1:10" collapsed="1">
      <c r="A61" s="188" t="s">
        <v>158</v>
      </c>
      <c r="B61" s="189"/>
      <c r="C61" s="22">
        <f>SUM(C62:C66)</f>
        <v>180000</v>
      </c>
      <c r="D61" s="22">
        <f>SUM(D62:D66)</f>
        <v>180000</v>
      </c>
      <c r="E61" s="22">
        <f>SUM(E62:E66)</f>
        <v>180000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>
        <v>180000</v>
      </c>
      <c r="D62" s="2">
        <f>C62</f>
        <v>180000</v>
      </c>
      <c r="E62" s="2">
        <f>D62</f>
        <v>180000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92" t="s">
        <v>579</v>
      </c>
      <c r="B67" s="192"/>
      <c r="C67" s="25">
        <f>C97+C68</f>
        <v>375000</v>
      </c>
      <c r="D67" s="25">
        <f>D97+D68</f>
        <v>375000</v>
      </c>
      <c r="E67" s="25">
        <f>E97+E68</f>
        <v>375000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17500</v>
      </c>
      <c r="D68" s="21">
        <f>SUM(D69:D96)</f>
        <v>17500</v>
      </c>
      <c r="E68" s="21">
        <f>SUM(E69:E96)</f>
        <v>17500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8000</v>
      </c>
      <c r="D79" s="2">
        <f t="shared" si="6"/>
        <v>8000</v>
      </c>
      <c r="E79" s="2">
        <f t="shared" si="6"/>
        <v>8000</v>
      </c>
    </row>
    <row r="80" spans="1:10" ht="15" hidden="1" customHeight="1" outlineLevel="1">
      <c r="A80" s="3">
        <v>5202</v>
      </c>
      <c r="B80" s="2" t="s">
        <v>172</v>
      </c>
      <c r="C80" s="2">
        <v>8000</v>
      </c>
      <c r="D80" s="2">
        <f t="shared" si="6"/>
        <v>8000</v>
      </c>
      <c r="E80" s="2">
        <f t="shared" si="6"/>
        <v>8000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1500</v>
      </c>
      <c r="D83" s="2">
        <f t="shared" si="6"/>
        <v>1500</v>
      </c>
      <c r="E83" s="2">
        <f t="shared" si="6"/>
        <v>1500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357500</v>
      </c>
      <c r="D97" s="21">
        <f>SUM(D98:D113)</f>
        <v>357500</v>
      </c>
      <c r="E97" s="21">
        <f>SUM(E98:E113)</f>
        <v>357500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260000</v>
      </c>
      <c r="D98" s="2">
        <f>C98</f>
        <v>260000</v>
      </c>
      <c r="E98" s="2">
        <f>D98</f>
        <v>260000</v>
      </c>
    </row>
    <row r="99" spans="1:10" ht="15" hidden="1" customHeight="1" outlineLevel="1">
      <c r="A99" s="3">
        <v>6002</v>
      </c>
      <c r="B99" s="1" t="s">
        <v>185</v>
      </c>
      <c r="C99" s="2">
        <v>79000</v>
      </c>
      <c r="D99" s="2">
        <f t="shared" ref="D99:E113" si="8">C99</f>
        <v>79000</v>
      </c>
      <c r="E99" s="2">
        <f t="shared" si="8"/>
        <v>79000</v>
      </c>
    </row>
    <row r="100" spans="1:10" ht="15" hidden="1" customHeight="1" outlineLevel="1">
      <c r="A100" s="3">
        <v>6003</v>
      </c>
      <c r="B100" s="1" t="s">
        <v>186</v>
      </c>
      <c r="C100" s="2">
        <v>18000</v>
      </c>
      <c r="D100" s="2">
        <f t="shared" si="8"/>
        <v>18000</v>
      </c>
      <c r="E100" s="2">
        <f t="shared" si="8"/>
        <v>18000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8"/>
        <v>500</v>
      </c>
      <c r="E113" s="2">
        <f t="shared" si="8"/>
        <v>500</v>
      </c>
    </row>
    <row r="114" spans="1:10" collapsed="1">
      <c r="A114" s="193" t="s">
        <v>62</v>
      </c>
      <c r="B114" s="194"/>
      <c r="C114" s="26">
        <f>C115+C152+C177</f>
        <v>195628.27</v>
      </c>
      <c r="D114" s="26">
        <f>D115+D152+D177</f>
        <v>195628.27</v>
      </c>
      <c r="E114" s="26">
        <f>E115+E152+E177</f>
        <v>195628.27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180628.27</v>
      </c>
      <c r="D115" s="23">
        <f>D116+D135</f>
        <v>180628.27</v>
      </c>
      <c r="E115" s="23">
        <f>E116+E135</f>
        <v>180628.27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110000</v>
      </c>
      <c r="D116" s="21">
        <f>D117+D120+D123+D126+D129+D132</f>
        <v>110000</v>
      </c>
      <c r="E116" s="21">
        <f>E117+E120+E123+E126+E129+E132</f>
        <v>110000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110000</v>
      </c>
      <c r="D117" s="2">
        <f>D118+D119</f>
        <v>110000</v>
      </c>
      <c r="E117" s="2">
        <f>E118+E119</f>
        <v>110000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>
        <v>110000</v>
      </c>
      <c r="D119" s="129">
        <f>C119</f>
        <v>110000</v>
      </c>
      <c r="E119" s="129">
        <f>D119</f>
        <v>110000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8" t="s">
        <v>202</v>
      </c>
      <c r="B135" s="189"/>
      <c r="C135" s="21">
        <f>C136+C140+C143+C146+C149</f>
        <v>70628.26999999999</v>
      </c>
      <c r="D135" s="21">
        <f>D136+D140+D143+D146+D149</f>
        <v>70628.26999999999</v>
      </c>
      <c r="E135" s="21">
        <f>E136+E140+E143+E146+E149</f>
        <v>70628.26999999999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70628.26999999999</v>
      </c>
      <c r="D136" s="2">
        <f>D137+D138+D139</f>
        <v>70628.26999999999</v>
      </c>
      <c r="E136" s="2">
        <f>E137+E138+E139</f>
        <v>70628.26999999999</v>
      </c>
    </row>
    <row r="137" spans="1:10" ht="15" hidden="1" customHeight="1" outlineLevel="2">
      <c r="A137" s="131"/>
      <c r="B137" s="130" t="s">
        <v>855</v>
      </c>
      <c r="C137" s="129">
        <v>9824.9419999999991</v>
      </c>
      <c r="D137" s="129">
        <f>C137</f>
        <v>9824.9419999999991</v>
      </c>
      <c r="E137" s="129">
        <f>D137</f>
        <v>9824.9419999999991</v>
      </c>
    </row>
    <row r="138" spans="1:10" ht="15" hidden="1" customHeight="1" outlineLevel="2">
      <c r="A138" s="131"/>
      <c r="B138" s="130" t="s">
        <v>862</v>
      </c>
      <c r="C138" s="129">
        <v>46436.09</v>
      </c>
      <c r="D138" s="129">
        <f t="shared" ref="D138:E139" si="9">C138</f>
        <v>46436.09</v>
      </c>
      <c r="E138" s="129">
        <f t="shared" si="9"/>
        <v>46436.09</v>
      </c>
    </row>
    <row r="139" spans="1:10" ht="15" hidden="1" customHeight="1" outlineLevel="2">
      <c r="A139" s="131"/>
      <c r="B139" s="130" t="s">
        <v>861</v>
      </c>
      <c r="C139" s="129">
        <v>14367.237999999999</v>
      </c>
      <c r="D139" s="129">
        <f t="shared" si="9"/>
        <v>14367.237999999999</v>
      </c>
      <c r="E139" s="129">
        <f t="shared" si="9"/>
        <v>14367.237999999999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90" t="s">
        <v>581</v>
      </c>
      <c r="B152" s="191"/>
      <c r="C152" s="23">
        <f>C153+C163+C170</f>
        <v>15000</v>
      </c>
      <c r="D152" s="23">
        <f>D153+D163+D170</f>
        <v>15000</v>
      </c>
      <c r="E152" s="23">
        <f>E153+E163+E170</f>
        <v>15000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15000</v>
      </c>
      <c r="D153" s="21">
        <f>D154+D157+D160</f>
        <v>15000</v>
      </c>
      <c r="E153" s="21">
        <f>E154+E157+E160</f>
        <v>15000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15000</v>
      </c>
      <c r="D154" s="2">
        <f>D155+D156</f>
        <v>15000</v>
      </c>
      <c r="E154" s="2">
        <f>E155+E156</f>
        <v>15000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>
        <v>15000</v>
      </c>
      <c r="D156" s="129">
        <f>C156</f>
        <v>15000</v>
      </c>
      <c r="E156" s="129">
        <f>D156</f>
        <v>15000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85" t="s">
        <v>843</v>
      </c>
      <c r="B197" s="18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87" t="s">
        <v>67</v>
      </c>
      <c r="B256" s="187"/>
      <c r="C256" s="187"/>
      <c r="D256" s="160" t="s">
        <v>853</v>
      </c>
      <c r="E256" s="160" t="s">
        <v>852</v>
      </c>
      <c r="G256" s="47" t="s">
        <v>589</v>
      </c>
      <c r="H256" s="48">
        <f>C257+C559</f>
        <v>925628.27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658000</v>
      </c>
      <c r="D257" s="37">
        <v>358000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5" t="s">
        <v>266</v>
      </c>
      <c r="B258" s="176"/>
      <c r="C258" s="36">
        <f>C259+C339+C483+C547</f>
        <v>622494.98900000006</v>
      </c>
      <c r="D258" s="36"/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401860.56900000002</v>
      </c>
      <c r="D259" s="33"/>
      <c r="E259" s="33"/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7" t="s">
        <v>268</v>
      </c>
      <c r="B260" s="178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7" t="s">
        <v>269</v>
      </c>
      <c r="B263" s="178"/>
      <c r="C263" s="32">
        <f>C264+C265+C289+C296+C298+C302+C305+C308+C313</f>
        <v>396900.56900000002</v>
      </c>
      <c r="D263" s="32">
        <f>D264+D265+D289+D296+D298+D302+D305+D308+D313</f>
        <v>396500.56900000002</v>
      </c>
      <c r="E263" s="32">
        <f>E264+E265+E289+E296+E298+E302+E305+E308+E313</f>
        <v>396500.56900000002</v>
      </c>
    </row>
    <row r="264" spans="1:10" hidden="1" outlineLevel="2">
      <c r="A264" s="6">
        <v>1101</v>
      </c>
      <c r="B264" s="4" t="s">
        <v>34</v>
      </c>
      <c r="C264" s="5">
        <v>396500.56900000002</v>
      </c>
      <c r="D264" s="5">
        <f>C264</f>
        <v>396500.56900000002</v>
      </c>
      <c r="E264" s="5">
        <f>D264</f>
        <v>396500.56900000002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7" t="s">
        <v>601</v>
      </c>
      <c r="B314" s="178"/>
      <c r="C314" s="32">
        <f>C315+C325+C331+C336+C337+C338+C328</f>
        <v>4000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v>4000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3" t="s">
        <v>270</v>
      </c>
      <c r="B339" s="174"/>
      <c r="C339" s="33">
        <f>C340+C444+C482</f>
        <v>186417.76500000001</v>
      </c>
      <c r="D339" s="33"/>
      <c r="E339" s="33"/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7" t="s">
        <v>271</v>
      </c>
      <c r="B340" s="178"/>
      <c r="C340" s="32">
        <f>C341+C342+C343+C344+C347+C348+C353+C356+C357+C362+C367+BG290668+C371+C372+C373+C376+C377+C378+C382+C388+C391+C392+C395+C398+C399+C404+C407+C408+C409+C412+C415+C416+C419+C420+C421+C422+C429+C443</f>
        <v>167417.76500000001</v>
      </c>
      <c r="D340" s="32">
        <f>D341+D342+D343+D344+D347+D348+D353+D356+D357+D362+D367+BH290668+D371+D372+D373+D376+D377+D378+D382+D388+D391+D392+D395+D398+D399+D404+D407+D408+D409+D412+D415+D416+D419+D420+D421+D422+D429+D443</f>
        <v>167417.76500000001</v>
      </c>
      <c r="E340" s="32">
        <f>E341+E342+E343+E344+E347+E348+E353+E356+E357+E362+E367+BI290668+E371+E372+E373+E376+E377+E378+E382+E388+E391+E392+E395+E398+E399+E404+E407+E408+E409+E412+E415+E416+E419+E420+E421+E422+E429+E443</f>
        <v>167417.76500000001</v>
      </c>
    </row>
    <row r="341" spans="1:10" hidden="1" outlineLevel="2">
      <c r="A341" s="6">
        <v>2201</v>
      </c>
      <c r="B341" s="34" t="s">
        <v>272</v>
      </c>
      <c r="C341" s="5">
        <v>1100</v>
      </c>
      <c r="D341" s="5">
        <f>C341</f>
        <v>1100</v>
      </c>
      <c r="E341" s="5">
        <f>D341</f>
        <v>1100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26">C342</f>
        <v>2000</v>
      </c>
      <c r="E342" s="5">
        <f t="shared" si="26"/>
        <v>2000</v>
      </c>
    </row>
    <row r="343" spans="1:10" hidden="1" outlineLevel="2">
      <c r="A343" s="6">
        <v>2201</v>
      </c>
      <c r="B343" s="4" t="s">
        <v>41</v>
      </c>
      <c r="C343" s="5">
        <v>54000</v>
      </c>
      <c r="D343" s="5">
        <f t="shared" si="26"/>
        <v>54000</v>
      </c>
      <c r="E343" s="5">
        <f t="shared" si="26"/>
        <v>54000</v>
      </c>
    </row>
    <row r="344" spans="1:10" hidden="1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</row>
    <row r="349" spans="1:10" hidden="1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hidden="1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</row>
    <row r="358" spans="1:5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12000</v>
      </c>
      <c r="D362" s="5">
        <f>SUM(D363:D366)</f>
        <v>12000</v>
      </c>
      <c r="E362" s="5">
        <f>SUM(E363:E366)</f>
        <v>12000</v>
      </c>
    </row>
    <row r="363" spans="1:5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hidden="1" outlineLevel="3">
      <c r="A364" s="29"/>
      <c r="B364" s="28" t="s">
        <v>292</v>
      </c>
      <c r="C364" s="30">
        <v>10000</v>
      </c>
      <c r="D364" s="30">
        <f t="shared" ref="D364:E366" si="31">C364</f>
        <v>10000</v>
      </c>
      <c r="E364" s="30">
        <f t="shared" si="31"/>
        <v>10000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hidden="1" outlineLevel="2">
      <c r="A372" s="6">
        <v>2201</v>
      </c>
      <c r="B372" s="4" t="s">
        <v>45</v>
      </c>
      <c r="C372" s="5">
        <v>2000</v>
      </c>
      <c r="D372" s="5">
        <f t="shared" si="32"/>
        <v>2000</v>
      </c>
      <c r="E372" s="5">
        <f t="shared" si="32"/>
        <v>2000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150</v>
      </c>
      <c r="D376" s="5">
        <f t="shared" si="33"/>
        <v>150</v>
      </c>
      <c r="E376" s="5">
        <f t="shared" si="33"/>
        <v>150</v>
      </c>
    </row>
    <row r="377" spans="1:5" hidden="1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hidden="1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</row>
    <row r="379" spans="1:5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3000</v>
      </c>
      <c r="D381" s="30">
        <f t="shared" si="34"/>
        <v>3000</v>
      </c>
      <c r="E381" s="30">
        <f t="shared" si="34"/>
        <v>3000</v>
      </c>
    </row>
    <row r="382" spans="1:5" hidden="1" outlineLevel="2">
      <c r="A382" s="6">
        <v>2201</v>
      </c>
      <c r="B382" s="4" t="s">
        <v>114</v>
      </c>
      <c r="C382" s="5">
        <f>SUM(C383:C387)</f>
        <v>1800</v>
      </c>
      <c r="D382" s="5">
        <f>SUM(D383:D387)</f>
        <v>1800</v>
      </c>
      <c r="E382" s="5">
        <f>SUM(E383:E387)</f>
        <v>1800</v>
      </c>
    </row>
    <row r="383" spans="1:5" hidden="1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1200</v>
      </c>
      <c r="D386" s="30">
        <f t="shared" si="35"/>
        <v>1200</v>
      </c>
      <c r="E386" s="30">
        <f t="shared" si="35"/>
        <v>1200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</row>
    <row r="389" spans="1:5" hidden="1" outlineLevel="3">
      <c r="A389" s="29"/>
      <c r="B389" s="28" t="s">
        <v>48</v>
      </c>
      <c r="C389" s="30">
        <v>100</v>
      </c>
      <c r="D389" s="30">
        <f t="shared" ref="D389:E391" si="36">C389</f>
        <v>100</v>
      </c>
      <c r="E389" s="30">
        <f t="shared" si="36"/>
        <v>100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6500</v>
      </c>
      <c r="D392" s="5">
        <f>SUM(D393:D394)</f>
        <v>6500</v>
      </c>
      <c r="E392" s="5">
        <f>SUM(E393:E394)</f>
        <v>6500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6500</v>
      </c>
      <c r="D394" s="30">
        <f>C394</f>
        <v>6500</v>
      </c>
      <c r="E394" s="30">
        <f>D394</f>
        <v>6500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>
        <v>500</v>
      </c>
      <c r="D401" s="30">
        <f t="shared" ref="D401:E403" si="38">C401</f>
        <v>500</v>
      </c>
      <c r="E401" s="30">
        <f t="shared" si="38"/>
        <v>500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hidden="1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hidden="1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200</v>
      </c>
      <c r="D415" s="5">
        <f t="shared" si="40"/>
        <v>200</v>
      </c>
      <c r="E415" s="5">
        <f t="shared" si="40"/>
        <v>200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33667.764999999999</v>
      </c>
      <c r="D429" s="5">
        <f>SUM(D430:D442)</f>
        <v>33667.764999999999</v>
      </c>
      <c r="E429" s="5">
        <f>SUM(E430:E442)</f>
        <v>33667.764999999999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>
        <v>919.1</v>
      </c>
      <c r="D432" s="30">
        <f t="shared" si="43"/>
        <v>919.1</v>
      </c>
      <c r="E432" s="30">
        <f t="shared" si="43"/>
        <v>919.1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7259.9520000000002</v>
      </c>
      <c r="D439" s="30">
        <f t="shared" si="43"/>
        <v>7259.9520000000002</v>
      </c>
      <c r="E439" s="30">
        <f t="shared" si="43"/>
        <v>7259.9520000000002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25488.713</v>
      </c>
      <c r="D441" s="30">
        <f t="shared" si="43"/>
        <v>25488.713</v>
      </c>
      <c r="E441" s="30">
        <f t="shared" si="43"/>
        <v>25488.713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7" t="s">
        <v>357</v>
      </c>
      <c r="B444" s="178"/>
      <c r="C444" s="32">
        <f>C445+C454+C455+C459+C462+C463+C468+C474+C477+C480+C481+C450</f>
        <v>19000</v>
      </c>
      <c r="D444" s="32">
        <f>D445+D454+D455+D459+D462+D463+D468+D474+D477+D480+D481+D450</f>
        <v>19000</v>
      </c>
      <c r="E444" s="32">
        <f>E445+E454+E455+E459+E462+E463+E468+E474+E477+E480+E481+E450</f>
        <v>19000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12000</v>
      </c>
      <c r="D449" s="30">
        <f t="shared" si="44"/>
        <v>12000</v>
      </c>
      <c r="E449" s="30">
        <f t="shared" si="44"/>
        <v>12000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</row>
    <row r="455" spans="1:5" hidden="1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</row>
    <row r="456" spans="1:5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</row>
    <row r="475" spans="1:5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C484+C504+C509+C522+C528+C538</f>
        <v>12200</v>
      </c>
      <c r="D483" s="35"/>
      <c r="E483" s="35"/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7" t="s">
        <v>390</v>
      </c>
      <c r="B484" s="178"/>
      <c r="C484" s="32">
        <f>C485+C486+C490+C491+C494+C497+C500+C501+C502+C503</f>
        <v>11200</v>
      </c>
      <c r="D484" s="32">
        <f>D485+D486+D490+D491+D494+D497+D500+D501+D502+D503</f>
        <v>11200</v>
      </c>
      <c r="E484" s="32">
        <f>E485+E486+E490+E491+E494+E497+E500+E501+E502+E503</f>
        <v>11200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6200</v>
      </c>
      <c r="D486" s="5">
        <f>SUM(D487:D489)</f>
        <v>6200</v>
      </c>
      <c r="E486" s="5">
        <f>SUM(E487:E489)</f>
        <v>6200</v>
      </c>
    </row>
    <row r="487" spans="1:10" ht="15" hidden="1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</row>
    <row r="488" spans="1:10" ht="15" hidden="1" customHeight="1" outlineLevel="3">
      <c r="A488" s="28"/>
      <c r="B488" s="28" t="s">
        <v>394</v>
      </c>
      <c r="C488" s="30">
        <v>2200</v>
      </c>
      <c r="D488" s="30">
        <f t="shared" ref="D488:E489" si="51">C488</f>
        <v>2200</v>
      </c>
      <c r="E488" s="30">
        <f t="shared" si="51"/>
        <v>2200</v>
      </c>
    </row>
    <row r="489" spans="1:10" ht="15" hidden="1" customHeight="1" outlineLevel="3">
      <c r="A489" s="28"/>
      <c r="B489" s="28" t="s">
        <v>395</v>
      </c>
      <c r="C489" s="30"/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>
        <v>5000</v>
      </c>
      <c r="D500" s="5">
        <f t="shared" si="52"/>
        <v>5000</v>
      </c>
      <c r="E500" s="5">
        <f t="shared" si="52"/>
        <v>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7" t="s">
        <v>414</v>
      </c>
      <c r="B509" s="178"/>
      <c r="C509" s="32">
        <f>C510+C511+C512+C513+C517+C518+C519+C520+C521</f>
        <v>1000</v>
      </c>
      <c r="D509" s="32">
        <f>D510+D511+D512+D513+D517+D518+D519+D520+D521</f>
        <v>1000</v>
      </c>
      <c r="E509" s="32">
        <f>E510+E511+E512+E513+E517+E518+E519+E520+E521</f>
        <v>1000</v>
      </c>
      <c r="F509" s="51"/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1000</v>
      </c>
      <c r="D520" s="5">
        <f t="shared" si="55"/>
        <v>1000</v>
      </c>
      <c r="E520" s="5">
        <f t="shared" si="55"/>
        <v>1000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7" t="s">
        <v>441</v>
      </c>
      <c r="B538" s="178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1" t="s">
        <v>449</v>
      </c>
      <c r="B547" s="182"/>
      <c r="C547" s="35">
        <f>C548+C549</f>
        <v>22016.654999999999</v>
      </c>
      <c r="D547" s="35"/>
      <c r="E547" s="35"/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7" t="s">
        <v>450</v>
      </c>
      <c r="B548" s="178"/>
      <c r="C548" s="32"/>
      <c r="D548" s="32">
        <f>C548</f>
        <v>0</v>
      </c>
      <c r="E548" s="32">
        <f>D548</f>
        <v>0</v>
      </c>
    </row>
    <row r="549" spans="1:10" hidden="1" outlineLevel="1">
      <c r="A549" s="177" t="s">
        <v>451</v>
      </c>
      <c r="B549" s="178"/>
      <c r="C549" s="32">
        <v>22016.654999999999</v>
      </c>
      <c r="D549" s="32">
        <f>C549</f>
        <v>22016.654999999999</v>
      </c>
      <c r="E549" s="32">
        <f>D549</f>
        <v>22016.654999999999</v>
      </c>
    </row>
    <row r="550" spans="1:10" collapsed="1">
      <c r="A550" s="175" t="s">
        <v>455</v>
      </c>
      <c r="B550" s="176"/>
      <c r="C550" s="36">
        <f>C551</f>
        <v>35505.010999999999</v>
      </c>
      <c r="D550" s="36"/>
      <c r="E550" s="36"/>
      <c r="G550" s="39" t="s">
        <v>59</v>
      </c>
      <c r="H550" s="41"/>
      <c r="I550" s="42"/>
      <c r="J550" s="40" t="b">
        <f>AND(H550=I550)</f>
        <v>1</v>
      </c>
    </row>
    <row r="551" spans="1:10">
      <c r="A551" s="173" t="s">
        <v>456</v>
      </c>
      <c r="B551" s="174"/>
      <c r="C551" s="33">
        <f>C552+C556</f>
        <v>35505.010999999999</v>
      </c>
      <c r="D551" s="33"/>
      <c r="E551" s="33"/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7" t="s">
        <v>457</v>
      </c>
      <c r="B552" s="178"/>
      <c r="C552" s="32">
        <f>SUM(C553:C555)</f>
        <v>35505.010999999999</v>
      </c>
      <c r="D552" s="32">
        <f>SUM(D553:D555)</f>
        <v>35505.010999999999</v>
      </c>
      <c r="E552" s="32">
        <f>SUM(E553:E555)</f>
        <v>35505.010999999999</v>
      </c>
    </row>
    <row r="553" spans="1:10" hidden="1" outlineLevel="2" collapsed="1">
      <c r="A553" s="6">
        <v>5500</v>
      </c>
      <c r="B553" s="4" t="s">
        <v>458</v>
      </c>
      <c r="C553" s="5">
        <v>35505.010999999999</v>
      </c>
      <c r="D553" s="5">
        <f t="shared" ref="D553:E555" si="59">C553</f>
        <v>35505.010999999999</v>
      </c>
      <c r="E553" s="5">
        <f t="shared" si="59"/>
        <v>35505.010999999999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9" t="s">
        <v>62</v>
      </c>
      <c r="B559" s="180"/>
      <c r="C559" s="37">
        <f>C560+C716+C725</f>
        <v>267628.27</v>
      </c>
      <c r="D559" s="37">
        <v>267628.27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5" t="s">
        <v>464</v>
      </c>
      <c r="B560" s="176"/>
      <c r="C560" s="36">
        <f>C561+C638+C642+C645</f>
        <v>212431.04300000001</v>
      </c>
      <c r="D560" s="36"/>
      <c r="E560" s="36"/>
      <c r="G560" s="39" t="s">
        <v>61</v>
      </c>
      <c r="H560" s="41"/>
      <c r="I560" s="42"/>
      <c r="J560" s="40" t="b">
        <f>AND(H560=I560)</f>
        <v>1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211275.783</v>
      </c>
      <c r="D561" s="38"/>
      <c r="E561" s="38"/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7" t="s">
        <v>466</v>
      </c>
      <c r="B562" s="178"/>
      <c r="C562" s="32">
        <f>SUM(C563:C566)</f>
        <v>7032</v>
      </c>
      <c r="D562" s="32">
        <f>SUM(D563:D566)</f>
        <v>7032</v>
      </c>
      <c r="E562" s="32">
        <f>SUM(E563:E566)</f>
        <v>7032</v>
      </c>
    </row>
    <row r="563" spans="1:10" hidden="1" outlineLevel="2">
      <c r="A563" s="7">
        <v>6600</v>
      </c>
      <c r="B563" s="4" t="s">
        <v>468</v>
      </c>
      <c r="C563" s="5">
        <v>4032</v>
      </c>
      <c r="D563" s="5">
        <f>C563</f>
        <v>4032</v>
      </c>
      <c r="E563" s="5">
        <f>D563</f>
        <v>4032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3000</v>
      </c>
      <c r="D566" s="5">
        <f t="shared" si="60"/>
        <v>3000</v>
      </c>
      <c r="E566" s="5">
        <f t="shared" si="60"/>
        <v>3000</v>
      </c>
    </row>
    <row r="567" spans="1:10" hidden="1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7" t="s">
        <v>473</v>
      </c>
      <c r="B569" s="178"/>
      <c r="C569" s="32">
        <f>SUM(C570:C575)</f>
        <v>5043.7830000000004</v>
      </c>
      <c r="D569" s="32">
        <f>SUM(D570:D575)</f>
        <v>5043.7830000000004</v>
      </c>
      <c r="E569" s="32">
        <f>SUM(E570:E575)</f>
        <v>5043.7830000000004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5043.7830000000004</v>
      </c>
      <c r="D572" s="5">
        <f t="shared" si="61"/>
        <v>5043.7830000000004</v>
      </c>
      <c r="E572" s="5">
        <f t="shared" si="61"/>
        <v>5043.7830000000004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7" t="s">
        <v>481</v>
      </c>
      <c r="B577" s="178"/>
      <c r="C577" s="32">
        <f>SUM(C578:C580)</f>
        <v>4400</v>
      </c>
      <c r="D577" s="32">
        <f>SUM(D578:D580)</f>
        <v>4400</v>
      </c>
      <c r="E577" s="32">
        <f>SUM(E578:E580)</f>
        <v>4400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4400</v>
      </c>
      <c r="D580" s="5">
        <f t="shared" si="62"/>
        <v>4400</v>
      </c>
      <c r="E580" s="5">
        <f t="shared" si="62"/>
        <v>4400</v>
      </c>
    </row>
    <row r="581" spans="1:5" hidden="1" outlineLevel="1">
      <c r="A581" s="177" t="s">
        <v>485</v>
      </c>
      <c r="B581" s="178"/>
      <c r="C581" s="32">
        <f>SUM(C582:C583)</f>
        <v>8000</v>
      </c>
      <c r="D581" s="32">
        <f>SUM(D582:D583)</f>
        <v>8000</v>
      </c>
      <c r="E581" s="32">
        <f>SUM(E582:E583)</f>
        <v>8000</v>
      </c>
    </row>
    <row r="582" spans="1:5" hidden="1" outlineLevel="2">
      <c r="A582" s="7">
        <v>6606</v>
      </c>
      <c r="B582" s="4" t="s">
        <v>486</v>
      </c>
      <c r="C582" s="5">
        <v>8000</v>
      </c>
      <c r="D582" s="5">
        <f t="shared" ref="D582:E586" si="63">C582</f>
        <v>8000</v>
      </c>
      <c r="E582" s="5">
        <f t="shared" si="63"/>
        <v>8000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7" t="s">
        <v>488</v>
      </c>
      <c r="B584" s="178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7" t="s">
        <v>489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7" t="s">
        <v>490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7" t="s">
        <v>491</v>
      </c>
      <c r="B587" s="178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7" t="s">
        <v>502</v>
      </c>
      <c r="B595" s="178"/>
      <c r="C595" s="32">
        <f>SUM(C596:C598)</f>
        <v>26000</v>
      </c>
      <c r="D595" s="32">
        <f>SUM(D596:D598)</f>
        <v>26000</v>
      </c>
      <c r="E595" s="32">
        <f>SUM(E596:E598)</f>
        <v>26000</v>
      </c>
    </row>
    <row r="596" spans="1:5" hidden="1" outlineLevel="2">
      <c r="A596" s="7">
        <v>6612</v>
      </c>
      <c r="B596" s="4" t="s">
        <v>499</v>
      </c>
      <c r="C596" s="5">
        <v>26000</v>
      </c>
      <c r="D596" s="5">
        <f>C596</f>
        <v>26000</v>
      </c>
      <c r="E596" s="5">
        <f>D596</f>
        <v>26000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7" t="s">
        <v>503</v>
      </c>
      <c r="B599" s="178"/>
      <c r="C599" s="32">
        <f>SUM(C600:C602)</f>
        <v>155000</v>
      </c>
      <c r="D599" s="32">
        <f>SUM(D600:D602)</f>
        <v>155000</v>
      </c>
      <c r="E599" s="32">
        <f>SUM(E600:E602)</f>
        <v>155000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155000</v>
      </c>
      <c r="D601" s="5">
        <f t="shared" si="66"/>
        <v>155000</v>
      </c>
      <c r="E601" s="5">
        <f t="shared" si="66"/>
        <v>155000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7" t="s">
        <v>513</v>
      </c>
      <c r="B610" s="178"/>
      <c r="C610" s="32">
        <f>SUM(C611:C615)</f>
        <v>5800</v>
      </c>
      <c r="D610" s="32">
        <f>SUM(D611:D615)</f>
        <v>5800</v>
      </c>
      <c r="E610" s="32">
        <f>SUM(E611:E615)</f>
        <v>5800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5800</v>
      </c>
      <c r="D615" s="5">
        <f t="shared" si="68"/>
        <v>5800</v>
      </c>
      <c r="E615" s="5">
        <f t="shared" si="68"/>
        <v>5800</v>
      </c>
    </row>
    <row r="616" spans="1:5" hidden="1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7" t="s">
        <v>531</v>
      </c>
      <c r="B628" s="178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3" t="s">
        <v>541</v>
      </c>
      <c r="B638" s="174"/>
      <c r="C638" s="38">
        <f>C639+C640+C641</f>
        <v>0</v>
      </c>
      <c r="D638" s="38"/>
      <c r="E638" s="38"/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7" t="s">
        <v>542</v>
      </c>
      <c r="B639" s="178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7" t="s">
        <v>543</v>
      </c>
      <c r="B640" s="178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7" t="s">
        <v>544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3" t="s">
        <v>545</v>
      </c>
      <c r="B642" s="174"/>
      <c r="C642" s="38">
        <f>C643+C644</f>
        <v>1155.26</v>
      </c>
      <c r="D642" s="38"/>
      <c r="E642" s="38"/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7" t="s">
        <v>546</v>
      </c>
      <c r="B643" s="178"/>
      <c r="C643" s="32">
        <v>1155.26</v>
      </c>
      <c r="D643" s="32">
        <f>C643</f>
        <v>1155.26</v>
      </c>
      <c r="E643" s="32">
        <f>D643</f>
        <v>1155.26</v>
      </c>
    </row>
    <row r="644" spans="1:10" hidden="1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/>
      <c r="E645" s="38"/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7" t="s">
        <v>556</v>
      </c>
      <c r="B668" s="178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7" t="s">
        <v>557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7" t="s">
        <v>558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7" t="s">
        <v>567</v>
      </c>
      <c r="B713" s="178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7" t="s">
        <v>568</v>
      </c>
      <c r="B714" s="178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7" t="s">
        <v>569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75" t="s">
        <v>570</v>
      </c>
      <c r="B716" s="176"/>
      <c r="C716" s="36">
        <f>C717</f>
        <v>55197.226999999999</v>
      </c>
      <c r="D716" s="36"/>
      <c r="E716" s="36"/>
      <c r="G716" s="39" t="s">
        <v>66</v>
      </c>
      <c r="H716" s="41"/>
      <c r="I716" s="42"/>
      <c r="J716" s="40" t="b">
        <f>AND(H716=I716)</f>
        <v>1</v>
      </c>
    </row>
    <row r="717" spans="1:10">
      <c r="A717" s="173" t="s">
        <v>571</v>
      </c>
      <c r="B717" s="174"/>
      <c r="C717" s="33">
        <f>C718+C722</f>
        <v>55197.226999999999</v>
      </c>
      <c r="D717" s="33"/>
      <c r="E717" s="33"/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71" t="s">
        <v>851</v>
      </c>
      <c r="B718" s="172"/>
      <c r="C718" s="31">
        <f>SUM(C719:C721)</f>
        <v>55197.226999999999</v>
      </c>
      <c r="D718" s="31">
        <f>SUM(D719:D721)</f>
        <v>55197.226999999999</v>
      </c>
      <c r="E718" s="31">
        <f>SUM(E719:E721)</f>
        <v>55197.226999999999</v>
      </c>
    </row>
    <row r="719" spans="1:10" ht="15" hidden="1" customHeight="1" outlineLevel="2">
      <c r="A719" s="6">
        <v>10950</v>
      </c>
      <c r="B719" s="4" t="s">
        <v>572</v>
      </c>
      <c r="C719" s="5">
        <v>55197.226999999999</v>
      </c>
      <c r="D719" s="5">
        <f>C719</f>
        <v>55197.226999999999</v>
      </c>
      <c r="E719" s="5">
        <f>D719</f>
        <v>55197.226999999999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75" t="s">
        <v>577</v>
      </c>
      <c r="B725" s="176"/>
      <c r="C725" s="36">
        <f>C726</f>
        <v>0</v>
      </c>
      <c r="D725" s="36"/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/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71" t="s">
        <v>848</v>
      </c>
      <c r="B730" s="172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78"/>
  <sheetViews>
    <sheetView rightToLeft="1" tabSelected="1" topLeftCell="B33" workbookViewId="0">
      <selection activeCell="C48" sqref="C48"/>
    </sheetView>
  </sheetViews>
  <sheetFormatPr defaultColWidth="11.453125" defaultRowHeight="14.5"/>
  <cols>
    <col min="2" max="2" width="106.81640625" customWidth="1"/>
    <col min="3" max="3" width="17.54296875" bestFit="1" customWidth="1"/>
    <col min="4" max="5" width="13.7265625" bestFit="1" customWidth="1"/>
  </cols>
  <sheetData>
    <row r="1" spans="1:10" ht="18.5">
      <c r="A1" s="187" t="s">
        <v>30</v>
      </c>
      <c r="B1" s="187"/>
      <c r="C1" s="187"/>
      <c r="D1" s="159" t="s">
        <v>853</v>
      </c>
      <c r="E1" s="159" t="s">
        <v>852</v>
      </c>
      <c r="G1" s="43" t="s">
        <v>31</v>
      </c>
      <c r="H1" s="44">
        <f>C2+C114</f>
        <v>1266932.8599999999</v>
      </c>
      <c r="I1" s="45"/>
      <c r="J1" s="46" t="b">
        <f>AND(H1=I1)</f>
        <v>0</v>
      </c>
    </row>
    <row r="2" spans="1:10">
      <c r="A2" s="195" t="s">
        <v>60</v>
      </c>
      <c r="B2" s="195"/>
      <c r="C2" s="26">
        <f>C3+C67</f>
        <v>810000</v>
      </c>
      <c r="D2" s="26">
        <f>D3+D67</f>
        <v>810000</v>
      </c>
      <c r="E2" s="26">
        <f>E3+E67</f>
        <v>810000</v>
      </c>
      <c r="G2" s="39" t="s">
        <v>60</v>
      </c>
      <c r="H2" s="41">
        <f>C2</f>
        <v>810000</v>
      </c>
      <c r="I2" s="42"/>
      <c r="J2" s="40" t="b">
        <f>AND(H2=I2)</f>
        <v>0</v>
      </c>
    </row>
    <row r="3" spans="1:10">
      <c r="A3" s="192" t="s">
        <v>578</v>
      </c>
      <c r="B3" s="192"/>
      <c r="C3" s="23">
        <f>C4+C11+C38+C61</f>
        <v>453695</v>
      </c>
      <c r="D3" s="23">
        <f>D4+D11+D38+D61</f>
        <v>453695</v>
      </c>
      <c r="E3" s="23">
        <f>E4+E11+E38+E61</f>
        <v>453695</v>
      </c>
      <c r="G3" s="39" t="s">
        <v>57</v>
      </c>
      <c r="H3" s="41">
        <f t="shared" ref="H3:H66" si="0">C3</f>
        <v>453695</v>
      </c>
      <c r="I3" s="42"/>
      <c r="J3" s="40" t="b">
        <f>AND(H3=I3)</f>
        <v>0</v>
      </c>
    </row>
    <row r="4" spans="1:10" ht="16.5" customHeight="1">
      <c r="A4" s="188" t="s">
        <v>124</v>
      </c>
      <c r="B4" s="189"/>
      <c r="C4" s="21">
        <f>SUM(C5:C10)</f>
        <v>88200</v>
      </c>
      <c r="D4" s="21">
        <f>SUM(D5:D10)</f>
        <v>88200</v>
      </c>
      <c r="E4" s="21">
        <f>SUM(E5:E10)</f>
        <v>88200</v>
      </c>
      <c r="F4" s="17"/>
      <c r="G4" s="39" t="s">
        <v>53</v>
      </c>
      <c r="H4" s="41">
        <f t="shared" si="0"/>
        <v>88200</v>
      </c>
      <c r="I4" s="42"/>
      <c r="J4" s="40" t="b">
        <f>AND(H4=I4)</f>
        <v>0</v>
      </c>
    </row>
    <row r="5" spans="1:10" ht="17.25" customHeight="1">
      <c r="A5" s="3">
        <v>1101</v>
      </c>
      <c r="B5" s="1" t="s">
        <v>0</v>
      </c>
      <c r="C5" s="2">
        <v>16000</v>
      </c>
      <c r="D5" s="2">
        <f>C5</f>
        <v>16000</v>
      </c>
      <c r="E5" s="2">
        <f>D5</f>
        <v>16000</v>
      </c>
      <c r="F5" s="17"/>
      <c r="G5" s="17"/>
      <c r="H5" s="41">
        <f t="shared" si="0"/>
        <v>16000</v>
      </c>
      <c r="I5" s="17"/>
      <c r="J5" s="17"/>
    </row>
    <row r="6" spans="1:10" ht="17.25" customHeight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</row>
    <row r="7" spans="1:10" ht="16.5" customHeight="1">
      <c r="A7" s="3">
        <v>1201</v>
      </c>
      <c r="B7" s="1" t="s">
        <v>2</v>
      </c>
      <c r="C7" s="2">
        <v>52000</v>
      </c>
      <c r="D7" s="2">
        <f t="shared" si="1"/>
        <v>52000</v>
      </c>
      <c r="E7" s="2">
        <f t="shared" si="1"/>
        <v>52000</v>
      </c>
      <c r="F7" s="17"/>
      <c r="G7" s="17"/>
      <c r="H7" s="41">
        <f t="shared" si="0"/>
        <v>52000</v>
      </c>
      <c r="I7" s="17"/>
      <c r="J7" s="17"/>
    </row>
    <row r="8" spans="1:10" ht="16.5" customHeight="1">
      <c r="A8" s="3">
        <v>1201</v>
      </c>
      <c r="B8" s="1" t="s">
        <v>64</v>
      </c>
      <c r="C8" s="2">
        <v>18000</v>
      </c>
      <c r="D8" s="2">
        <f t="shared" si="1"/>
        <v>18000</v>
      </c>
      <c r="E8" s="2">
        <f t="shared" si="1"/>
        <v>18000</v>
      </c>
      <c r="F8" s="17"/>
      <c r="G8" s="17"/>
      <c r="H8" s="41">
        <f t="shared" si="0"/>
        <v>18000</v>
      </c>
      <c r="I8" s="17"/>
      <c r="J8" s="17"/>
    </row>
    <row r="9" spans="1:10" ht="15" customHeight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</row>
    <row r="10" spans="1:10" ht="15.75" customHeight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</row>
    <row r="11" spans="1:10" ht="16.5" customHeight="1">
      <c r="A11" s="188" t="s">
        <v>125</v>
      </c>
      <c r="B11" s="189"/>
      <c r="C11" s="21">
        <f>SUM(C12:C37)</f>
        <v>80845</v>
      </c>
      <c r="D11" s="21">
        <f>SUM(D12:D37)</f>
        <v>80845</v>
      </c>
      <c r="E11" s="21">
        <f>SUM(E12:E37)</f>
        <v>80845</v>
      </c>
      <c r="F11" s="17"/>
      <c r="G11" s="39" t="s">
        <v>54</v>
      </c>
      <c r="H11" s="41">
        <f t="shared" si="0"/>
        <v>80845</v>
      </c>
      <c r="I11" s="42"/>
      <c r="J11" s="40" t="b">
        <f>AND(H11=I11)</f>
        <v>0</v>
      </c>
    </row>
    <row r="12" spans="1:10">
      <c r="A12" s="3">
        <v>2101</v>
      </c>
      <c r="B12" s="1" t="s">
        <v>4</v>
      </c>
      <c r="C12" s="2">
        <v>4950</v>
      </c>
      <c r="D12" s="2">
        <f>C12</f>
        <v>4950</v>
      </c>
      <c r="E12" s="2">
        <f>D12</f>
        <v>4950</v>
      </c>
      <c r="H12" s="41">
        <f t="shared" si="0"/>
        <v>4950</v>
      </c>
    </row>
    <row r="13" spans="1:10">
      <c r="A13" s="3">
        <v>2102</v>
      </c>
      <c r="B13" s="1" t="s">
        <v>126</v>
      </c>
      <c r="C13" s="2">
        <v>59895</v>
      </c>
      <c r="D13" s="2">
        <f t="shared" ref="D13:E28" si="2">C13</f>
        <v>59895</v>
      </c>
      <c r="E13" s="2">
        <f t="shared" si="2"/>
        <v>59895</v>
      </c>
      <c r="H13" s="41">
        <f t="shared" si="0"/>
        <v>59895</v>
      </c>
    </row>
    <row r="14" spans="1:10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0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0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>
      <c r="A37" s="3">
        <v>2499</v>
      </c>
      <c r="B37" s="1" t="s">
        <v>10</v>
      </c>
      <c r="C37" s="15">
        <v>7000</v>
      </c>
      <c r="D37" s="2">
        <f t="shared" si="3"/>
        <v>7000</v>
      </c>
      <c r="E37" s="2">
        <f t="shared" si="3"/>
        <v>7000</v>
      </c>
      <c r="H37" s="41">
        <f t="shared" si="0"/>
        <v>7000</v>
      </c>
    </row>
    <row r="38" spans="1:10">
      <c r="A38" s="188" t="s">
        <v>145</v>
      </c>
      <c r="B38" s="189"/>
      <c r="C38" s="21">
        <f>SUM(C39:C60)</f>
        <v>57650</v>
      </c>
      <c r="D38" s="21">
        <f>SUM(D39:D60)</f>
        <v>57650</v>
      </c>
      <c r="E38" s="21">
        <f>SUM(E39:E60)</f>
        <v>57650</v>
      </c>
      <c r="G38" s="39" t="s">
        <v>55</v>
      </c>
      <c r="H38" s="41">
        <f t="shared" si="0"/>
        <v>57650</v>
      </c>
      <c r="I38" s="42"/>
      <c r="J38" s="40" t="b">
        <f>AND(H38=I38)</f>
        <v>0</v>
      </c>
    </row>
    <row r="39" spans="1:10">
      <c r="A39" s="20">
        <v>3101</v>
      </c>
      <c r="B39" s="20" t="s">
        <v>11</v>
      </c>
      <c r="C39" s="2">
        <v>4800</v>
      </c>
      <c r="D39" s="2">
        <f>C39</f>
        <v>4800</v>
      </c>
      <c r="E39" s="2">
        <f>D39</f>
        <v>4800</v>
      </c>
      <c r="H39" s="41">
        <f t="shared" si="0"/>
        <v>4800</v>
      </c>
    </row>
    <row r="40" spans="1:10">
      <c r="A40" s="20">
        <v>3102</v>
      </c>
      <c r="B40" s="20" t="s">
        <v>12</v>
      </c>
      <c r="C40" s="2">
        <v>1400</v>
      </c>
      <c r="D40" s="2">
        <f t="shared" ref="D40:E55" si="4">C40</f>
        <v>1400</v>
      </c>
      <c r="E40" s="2">
        <f t="shared" si="4"/>
        <v>1400</v>
      </c>
      <c r="H40" s="41">
        <f t="shared" si="0"/>
        <v>1400</v>
      </c>
    </row>
    <row r="41" spans="1:10">
      <c r="A41" s="20">
        <v>3103</v>
      </c>
      <c r="B41" s="20" t="s">
        <v>13</v>
      </c>
      <c r="C41" s="2">
        <v>4500</v>
      </c>
      <c r="D41" s="2">
        <f t="shared" si="4"/>
        <v>4500</v>
      </c>
      <c r="E41" s="2">
        <f t="shared" si="4"/>
        <v>4500</v>
      </c>
      <c r="H41" s="41">
        <f t="shared" si="0"/>
        <v>4500</v>
      </c>
    </row>
    <row r="42" spans="1:10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>
      <c r="A48" s="20">
        <v>3206</v>
      </c>
      <c r="B48" s="20" t="s">
        <v>17</v>
      </c>
      <c r="C48" s="2">
        <v>1500</v>
      </c>
      <c r="D48" s="2">
        <f t="shared" ref="D48" si="5">C48</f>
        <v>1500</v>
      </c>
      <c r="E48" s="2">
        <f t="shared" ref="E48" si="6">D48</f>
        <v>1500</v>
      </c>
      <c r="H48" s="41">
        <f t="shared" si="0"/>
        <v>1500</v>
      </c>
    </row>
    <row r="49" spans="1:10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>
      <c r="A50" s="20">
        <v>3208</v>
      </c>
      <c r="B50" s="20" t="s">
        <v>150</v>
      </c>
      <c r="C50" s="2">
        <v>250</v>
      </c>
      <c r="D50" s="2">
        <f t="shared" si="4"/>
        <v>250</v>
      </c>
      <c r="E50" s="2">
        <f t="shared" si="4"/>
        <v>250</v>
      </c>
      <c r="H50" s="41">
        <f t="shared" si="0"/>
        <v>250</v>
      </c>
    </row>
    <row r="51" spans="1:10">
      <c r="A51" s="20">
        <v>3209</v>
      </c>
      <c r="B51" s="20" t="s">
        <v>151</v>
      </c>
      <c r="C51" s="2">
        <v>600</v>
      </c>
      <c r="D51" s="2">
        <f t="shared" si="4"/>
        <v>600</v>
      </c>
      <c r="E51" s="2">
        <f t="shared" si="4"/>
        <v>600</v>
      </c>
      <c r="H51" s="41">
        <f t="shared" si="0"/>
        <v>600</v>
      </c>
    </row>
    <row r="52" spans="1:10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>
      <c r="A56" s="20">
        <v>3303</v>
      </c>
      <c r="B56" s="20" t="s">
        <v>154</v>
      </c>
      <c r="C56" s="2">
        <v>13000</v>
      </c>
      <c r="D56" s="2">
        <f t="shared" ref="D56:E60" si="7">C56</f>
        <v>13000</v>
      </c>
      <c r="E56" s="2">
        <f t="shared" si="7"/>
        <v>13000</v>
      </c>
      <c r="H56" s="41">
        <f t="shared" si="0"/>
        <v>13000</v>
      </c>
    </row>
    <row r="57" spans="1:10">
      <c r="A57" s="20">
        <v>3304</v>
      </c>
      <c r="B57" s="20" t="s">
        <v>155</v>
      </c>
      <c r="C57" s="2"/>
      <c r="D57" s="2">
        <f t="shared" si="7"/>
        <v>0</v>
      </c>
      <c r="E57" s="2">
        <f t="shared" si="7"/>
        <v>0</v>
      </c>
      <c r="H57" s="41">
        <f t="shared" si="0"/>
        <v>0</v>
      </c>
    </row>
    <row r="58" spans="1:10">
      <c r="A58" s="20">
        <v>3305</v>
      </c>
      <c r="B58" s="20" t="s">
        <v>156</v>
      </c>
      <c r="C58" s="2"/>
      <c r="D58" s="2">
        <f t="shared" si="7"/>
        <v>0</v>
      </c>
      <c r="E58" s="2">
        <f t="shared" si="7"/>
        <v>0</v>
      </c>
      <c r="H58" s="41">
        <f t="shared" si="0"/>
        <v>0</v>
      </c>
    </row>
    <row r="59" spans="1:10">
      <c r="A59" s="20">
        <v>3306</v>
      </c>
      <c r="B59" s="20" t="s">
        <v>157</v>
      </c>
      <c r="C59" s="2"/>
      <c r="D59" s="2">
        <f t="shared" si="7"/>
        <v>0</v>
      </c>
      <c r="E59" s="2">
        <f t="shared" si="7"/>
        <v>0</v>
      </c>
      <c r="H59" s="41">
        <f t="shared" si="0"/>
        <v>0</v>
      </c>
    </row>
    <row r="60" spans="1:10">
      <c r="A60" s="20">
        <v>3399</v>
      </c>
      <c r="B60" s="20" t="s">
        <v>104</v>
      </c>
      <c r="C60" s="2">
        <v>16000</v>
      </c>
      <c r="D60" s="2">
        <f t="shared" si="7"/>
        <v>16000</v>
      </c>
      <c r="E60" s="2">
        <f t="shared" si="7"/>
        <v>16000</v>
      </c>
      <c r="H60" s="41">
        <f t="shared" si="0"/>
        <v>16000</v>
      </c>
    </row>
    <row r="61" spans="1:10">
      <c r="A61" s="188" t="s">
        <v>158</v>
      </c>
      <c r="B61" s="189"/>
      <c r="C61" s="22">
        <f>SUM(C62:C66)</f>
        <v>227000</v>
      </c>
      <c r="D61" s="22">
        <f>SUM(D62:D66)</f>
        <v>227000</v>
      </c>
      <c r="E61" s="22">
        <f>SUM(E62:E66)</f>
        <v>227000</v>
      </c>
      <c r="G61" s="39" t="s">
        <v>105</v>
      </c>
      <c r="H61" s="41">
        <f t="shared" si="0"/>
        <v>227000</v>
      </c>
      <c r="I61" s="42"/>
      <c r="J61" s="40" t="b">
        <f>AND(H61=I61)</f>
        <v>0</v>
      </c>
    </row>
    <row r="62" spans="1:10">
      <c r="A62" s="3">
        <v>4001</v>
      </c>
      <c r="B62" s="1" t="s">
        <v>159</v>
      </c>
      <c r="C62" s="2">
        <v>227000</v>
      </c>
      <c r="D62" s="2">
        <f>C62</f>
        <v>227000</v>
      </c>
      <c r="E62" s="2">
        <f>D62</f>
        <v>227000</v>
      </c>
      <c r="H62" s="41">
        <f t="shared" si="0"/>
        <v>227000</v>
      </c>
    </row>
    <row r="63" spans="1:10">
      <c r="A63" s="3">
        <v>4002</v>
      </c>
      <c r="B63" s="1" t="s">
        <v>160</v>
      </c>
      <c r="C63" s="2"/>
      <c r="D63" s="2">
        <f t="shared" ref="D63:E66" si="8">C63</f>
        <v>0</v>
      </c>
      <c r="E63" s="2">
        <f t="shared" si="8"/>
        <v>0</v>
      </c>
      <c r="H63" s="41">
        <f t="shared" si="0"/>
        <v>0</v>
      </c>
    </row>
    <row r="64" spans="1:10">
      <c r="A64" s="3">
        <v>4003</v>
      </c>
      <c r="B64" s="1" t="s">
        <v>106</v>
      </c>
      <c r="C64" s="2"/>
      <c r="D64" s="2">
        <f t="shared" si="8"/>
        <v>0</v>
      </c>
      <c r="E64" s="2">
        <f t="shared" si="8"/>
        <v>0</v>
      </c>
      <c r="H64" s="41">
        <f t="shared" si="0"/>
        <v>0</v>
      </c>
    </row>
    <row r="65" spans="1:10">
      <c r="A65" s="14">
        <v>4004</v>
      </c>
      <c r="B65" s="1" t="s">
        <v>161</v>
      </c>
      <c r="C65" s="2"/>
      <c r="D65" s="2">
        <f t="shared" si="8"/>
        <v>0</v>
      </c>
      <c r="E65" s="2">
        <f t="shared" si="8"/>
        <v>0</v>
      </c>
      <c r="H65" s="41">
        <f t="shared" si="0"/>
        <v>0</v>
      </c>
    </row>
    <row r="66" spans="1:10">
      <c r="A66" s="14">
        <v>4099</v>
      </c>
      <c r="B66" s="1" t="s">
        <v>162</v>
      </c>
      <c r="C66" s="2"/>
      <c r="D66" s="2">
        <f t="shared" si="8"/>
        <v>0</v>
      </c>
      <c r="E66" s="2">
        <f t="shared" si="8"/>
        <v>0</v>
      </c>
      <c r="H66" s="41">
        <f t="shared" si="0"/>
        <v>0</v>
      </c>
    </row>
    <row r="67" spans="1:10">
      <c r="A67" s="192" t="s">
        <v>579</v>
      </c>
      <c r="B67" s="192"/>
      <c r="C67" s="25">
        <f>C97+C68</f>
        <v>356305</v>
      </c>
      <c r="D67" s="25">
        <f>D97+D68</f>
        <v>356305</v>
      </c>
      <c r="E67" s="25">
        <f>E97+E68</f>
        <v>356305</v>
      </c>
      <c r="G67" s="39" t="s">
        <v>59</v>
      </c>
      <c r="H67" s="41">
        <f t="shared" ref="H67:H130" si="9">C67</f>
        <v>356305</v>
      </c>
      <c r="I67" s="42"/>
      <c r="J67" s="40" t="b">
        <f>AND(H67=I67)</f>
        <v>0</v>
      </c>
    </row>
    <row r="68" spans="1:10">
      <c r="A68" s="188" t="s">
        <v>163</v>
      </c>
      <c r="B68" s="189"/>
      <c r="C68" s="21">
        <f>SUM(C69:C96)</f>
        <v>21000</v>
      </c>
      <c r="D68" s="21">
        <f>SUM(D69:D96)</f>
        <v>21000</v>
      </c>
      <c r="E68" s="21">
        <f>SUM(E69:E96)</f>
        <v>21000</v>
      </c>
      <c r="G68" s="39" t="s">
        <v>56</v>
      </c>
      <c r="H68" s="41">
        <f t="shared" si="9"/>
        <v>21000</v>
      </c>
      <c r="I68" s="42"/>
      <c r="J68" s="40" t="b">
        <f>AND(H68=I68)</f>
        <v>0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9"/>
        <v>0</v>
      </c>
    </row>
    <row r="70" spans="1:10">
      <c r="A70" s="3">
        <v>5102</v>
      </c>
      <c r="B70" s="2" t="s">
        <v>165</v>
      </c>
      <c r="C70" s="2"/>
      <c r="D70" s="2">
        <f t="shared" ref="D70:E85" si="10">C70</f>
        <v>0</v>
      </c>
      <c r="E70" s="2">
        <f t="shared" si="10"/>
        <v>0</v>
      </c>
      <c r="H70" s="41">
        <f t="shared" si="9"/>
        <v>0</v>
      </c>
    </row>
    <row r="71" spans="1:10">
      <c r="A71" s="3">
        <v>5102</v>
      </c>
      <c r="B71" s="2" t="s">
        <v>22</v>
      </c>
      <c r="C71" s="2"/>
      <c r="D71" s="2">
        <f t="shared" si="10"/>
        <v>0</v>
      </c>
      <c r="E71" s="2">
        <f t="shared" si="10"/>
        <v>0</v>
      </c>
      <c r="H71" s="41">
        <f t="shared" si="9"/>
        <v>0</v>
      </c>
    </row>
    <row r="72" spans="1:10">
      <c r="A72" s="3">
        <v>5102</v>
      </c>
      <c r="B72" s="2" t="s">
        <v>166</v>
      </c>
      <c r="C72" s="2"/>
      <c r="D72" s="2">
        <f t="shared" si="10"/>
        <v>0</v>
      </c>
      <c r="E72" s="2">
        <f t="shared" si="10"/>
        <v>0</v>
      </c>
      <c r="H72" s="41">
        <f t="shared" si="9"/>
        <v>0</v>
      </c>
    </row>
    <row r="73" spans="1:10">
      <c r="A73" s="3">
        <v>5103</v>
      </c>
      <c r="B73" s="2" t="s">
        <v>167</v>
      </c>
      <c r="C73" s="2"/>
      <c r="D73" s="2">
        <f t="shared" si="10"/>
        <v>0</v>
      </c>
      <c r="E73" s="2">
        <f t="shared" si="10"/>
        <v>0</v>
      </c>
      <c r="H73" s="41">
        <f t="shared" si="9"/>
        <v>0</v>
      </c>
    </row>
    <row r="74" spans="1:10">
      <c r="A74" s="3">
        <v>5104</v>
      </c>
      <c r="B74" s="2" t="s">
        <v>168</v>
      </c>
      <c r="C74" s="2"/>
      <c r="D74" s="2">
        <f t="shared" si="10"/>
        <v>0</v>
      </c>
      <c r="E74" s="2">
        <f t="shared" si="10"/>
        <v>0</v>
      </c>
      <c r="H74" s="41">
        <f t="shared" si="9"/>
        <v>0</v>
      </c>
    </row>
    <row r="75" spans="1:10">
      <c r="A75" s="3">
        <v>5105</v>
      </c>
      <c r="B75" s="2" t="s">
        <v>169</v>
      </c>
      <c r="C75" s="2"/>
      <c r="D75" s="2">
        <f t="shared" si="10"/>
        <v>0</v>
      </c>
      <c r="E75" s="2">
        <f t="shared" si="10"/>
        <v>0</v>
      </c>
      <c r="H75" s="41">
        <f t="shared" si="9"/>
        <v>0</v>
      </c>
    </row>
    <row r="76" spans="1:10">
      <c r="A76" s="3">
        <v>5106</v>
      </c>
      <c r="B76" s="2" t="s">
        <v>170</v>
      </c>
      <c r="C76" s="2"/>
      <c r="D76" s="2">
        <f t="shared" si="10"/>
        <v>0</v>
      </c>
      <c r="E76" s="2">
        <f t="shared" si="10"/>
        <v>0</v>
      </c>
      <c r="H76" s="41">
        <f t="shared" si="9"/>
        <v>0</v>
      </c>
    </row>
    <row r="77" spans="1:10">
      <c r="A77" s="3">
        <v>5107</v>
      </c>
      <c r="B77" s="2" t="s">
        <v>171</v>
      </c>
      <c r="C77" s="2"/>
      <c r="D77" s="2">
        <f t="shared" si="10"/>
        <v>0</v>
      </c>
      <c r="E77" s="2">
        <f t="shared" si="10"/>
        <v>0</v>
      </c>
      <c r="H77" s="41">
        <f t="shared" si="9"/>
        <v>0</v>
      </c>
    </row>
    <row r="78" spans="1:10">
      <c r="A78" s="3">
        <v>5199</v>
      </c>
      <c r="B78" s="2" t="s">
        <v>173</v>
      </c>
      <c r="C78" s="2"/>
      <c r="D78" s="2">
        <f t="shared" si="10"/>
        <v>0</v>
      </c>
      <c r="E78" s="2">
        <f t="shared" si="10"/>
        <v>0</v>
      </c>
      <c r="H78" s="41">
        <f t="shared" si="9"/>
        <v>0</v>
      </c>
    </row>
    <row r="79" spans="1:10">
      <c r="A79" s="3">
        <v>5201</v>
      </c>
      <c r="B79" s="2" t="s">
        <v>20</v>
      </c>
      <c r="C79" s="18">
        <v>10000</v>
      </c>
      <c r="D79" s="2">
        <f t="shared" si="10"/>
        <v>10000</v>
      </c>
      <c r="E79" s="2">
        <f t="shared" si="10"/>
        <v>10000</v>
      </c>
      <c r="H79" s="41">
        <f t="shared" si="9"/>
        <v>10000</v>
      </c>
    </row>
    <row r="80" spans="1:10">
      <c r="A80" s="3">
        <v>5202</v>
      </c>
      <c r="B80" s="2" t="s">
        <v>172</v>
      </c>
      <c r="C80" s="2">
        <v>9500</v>
      </c>
      <c r="D80" s="2">
        <f t="shared" si="10"/>
        <v>9500</v>
      </c>
      <c r="E80" s="2">
        <f t="shared" si="10"/>
        <v>9500</v>
      </c>
      <c r="H80" s="41">
        <f t="shared" si="9"/>
        <v>9500</v>
      </c>
    </row>
    <row r="81" spans="1:10">
      <c r="A81" s="3">
        <v>5203</v>
      </c>
      <c r="B81" s="2" t="s">
        <v>21</v>
      </c>
      <c r="C81" s="2"/>
      <c r="D81" s="2">
        <f t="shared" si="10"/>
        <v>0</v>
      </c>
      <c r="E81" s="2">
        <f t="shared" si="10"/>
        <v>0</v>
      </c>
      <c r="H81" s="41">
        <f t="shared" si="9"/>
        <v>0</v>
      </c>
    </row>
    <row r="82" spans="1:10">
      <c r="A82" s="3">
        <v>5204</v>
      </c>
      <c r="B82" s="2" t="s">
        <v>174</v>
      </c>
      <c r="C82" s="2"/>
      <c r="D82" s="2">
        <f t="shared" si="10"/>
        <v>0</v>
      </c>
      <c r="E82" s="2">
        <f t="shared" si="10"/>
        <v>0</v>
      </c>
      <c r="H82" s="41">
        <f t="shared" si="9"/>
        <v>0</v>
      </c>
    </row>
    <row r="83" spans="1:10">
      <c r="A83" s="3">
        <v>5205</v>
      </c>
      <c r="B83" s="2" t="s">
        <v>175</v>
      </c>
      <c r="C83" s="2">
        <v>1500</v>
      </c>
      <c r="D83" s="2">
        <f t="shared" si="10"/>
        <v>1500</v>
      </c>
      <c r="E83" s="2">
        <f t="shared" si="10"/>
        <v>1500</v>
      </c>
      <c r="F83" s="16"/>
      <c r="G83" s="16"/>
      <c r="H83" s="41">
        <f t="shared" si="9"/>
        <v>1500</v>
      </c>
      <c r="I83" s="16"/>
      <c r="J83" s="16"/>
    </row>
    <row r="84" spans="1:10">
      <c r="A84" s="3">
        <v>5206</v>
      </c>
      <c r="B84" s="2" t="s">
        <v>176</v>
      </c>
      <c r="C84" s="2"/>
      <c r="D84" s="2">
        <f t="shared" si="10"/>
        <v>0</v>
      </c>
      <c r="E84" s="2">
        <f t="shared" si="10"/>
        <v>0</v>
      </c>
      <c r="H84" s="41">
        <f t="shared" si="9"/>
        <v>0</v>
      </c>
    </row>
    <row r="85" spans="1:10">
      <c r="A85" s="3">
        <v>5206</v>
      </c>
      <c r="B85" s="2" t="s">
        <v>177</v>
      </c>
      <c r="C85" s="2"/>
      <c r="D85" s="2">
        <f t="shared" si="10"/>
        <v>0</v>
      </c>
      <c r="E85" s="2">
        <f t="shared" si="10"/>
        <v>0</v>
      </c>
      <c r="H85" s="41">
        <f t="shared" si="9"/>
        <v>0</v>
      </c>
    </row>
    <row r="86" spans="1:10">
      <c r="A86" s="3">
        <v>5206</v>
      </c>
      <c r="B86" s="2" t="s">
        <v>178</v>
      </c>
      <c r="C86" s="2"/>
      <c r="D86" s="2">
        <f t="shared" ref="D86:E96" si="11">C86</f>
        <v>0</v>
      </c>
      <c r="E86" s="2">
        <f t="shared" si="11"/>
        <v>0</v>
      </c>
      <c r="H86" s="41">
        <f t="shared" si="9"/>
        <v>0</v>
      </c>
    </row>
    <row r="87" spans="1:10">
      <c r="A87" s="3">
        <v>5207</v>
      </c>
      <c r="B87" s="2" t="s">
        <v>179</v>
      </c>
      <c r="C87" s="2"/>
      <c r="D87" s="2">
        <f t="shared" si="11"/>
        <v>0</v>
      </c>
      <c r="E87" s="2">
        <f t="shared" si="11"/>
        <v>0</v>
      </c>
      <c r="H87" s="41">
        <f t="shared" si="9"/>
        <v>0</v>
      </c>
    </row>
    <row r="88" spans="1:10">
      <c r="A88" s="3">
        <v>5208</v>
      </c>
      <c r="B88" s="2" t="s">
        <v>180</v>
      </c>
      <c r="C88" s="2"/>
      <c r="D88" s="2">
        <f t="shared" si="11"/>
        <v>0</v>
      </c>
      <c r="E88" s="2">
        <f t="shared" si="11"/>
        <v>0</v>
      </c>
      <c r="H88" s="41">
        <f t="shared" si="9"/>
        <v>0</v>
      </c>
    </row>
    <row r="89" spans="1:10">
      <c r="A89" s="3">
        <v>5209</v>
      </c>
      <c r="B89" s="2" t="s">
        <v>107</v>
      </c>
      <c r="C89" s="2"/>
      <c r="D89" s="2">
        <f t="shared" si="11"/>
        <v>0</v>
      </c>
      <c r="E89" s="2">
        <f t="shared" si="11"/>
        <v>0</v>
      </c>
      <c r="H89" s="41">
        <f t="shared" si="9"/>
        <v>0</v>
      </c>
    </row>
    <row r="90" spans="1:10">
      <c r="A90" s="3">
        <v>5210</v>
      </c>
      <c r="B90" s="2" t="s">
        <v>108</v>
      </c>
      <c r="C90" s="2"/>
      <c r="D90" s="2">
        <f t="shared" si="11"/>
        <v>0</v>
      </c>
      <c r="E90" s="2">
        <f t="shared" si="11"/>
        <v>0</v>
      </c>
      <c r="H90" s="41">
        <f t="shared" si="9"/>
        <v>0</v>
      </c>
    </row>
    <row r="91" spans="1:10">
      <c r="A91" s="3">
        <v>5211</v>
      </c>
      <c r="B91" s="2" t="s">
        <v>23</v>
      </c>
      <c r="C91" s="2"/>
      <c r="D91" s="2">
        <f t="shared" si="11"/>
        <v>0</v>
      </c>
      <c r="E91" s="2">
        <f t="shared" si="11"/>
        <v>0</v>
      </c>
      <c r="H91" s="41">
        <f t="shared" si="9"/>
        <v>0</v>
      </c>
    </row>
    <row r="92" spans="1:10">
      <c r="A92" s="3">
        <v>5212</v>
      </c>
      <c r="B92" s="2" t="s">
        <v>181</v>
      </c>
      <c r="C92" s="2"/>
      <c r="D92" s="2">
        <f t="shared" si="11"/>
        <v>0</v>
      </c>
      <c r="E92" s="2">
        <f t="shared" si="11"/>
        <v>0</v>
      </c>
      <c r="H92" s="41">
        <f t="shared" si="9"/>
        <v>0</v>
      </c>
    </row>
    <row r="93" spans="1:10">
      <c r="A93" s="3">
        <v>5299</v>
      </c>
      <c r="B93" s="2" t="s">
        <v>182</v>
      </c>
      <c r="C93" s="2"/>
      <c r="D93" s="2">
        <f t="shared" si="11"/>
        <v>0</v>
      </c>
      <c r="E93" s="2">
        <f t="shared" si="11"/>
        <v>0</v>
      </c>
      <c r="H93" s="41">
        <f t="shared" si="9"/>
        <v>0</v>
      </c>
    </row>
    <row r="94" spans="1:10">
      <c r="A94" s="3">
        <v>5301</v>
      </c>
      <c r="B94" s="2" t="s">
        <v>109</v>
      </c>
      <c r="C94" s="2"/>
      <c r="D94" s="2">
        <f t="shared" si="11"/>
        <v>0</v>
      </c>
      <c r="E94" s="2">
        <f t="shared" si="11"/>
        <v>0</v>
      </c>
      <c r="H94" s="41">
        <f t="shared" si="9"/>
        <v>0</v>
      </c>
    </row>
    <row r="95" spans="1:10">
      <c r="A95" s="3">
        <v>5302</v>
      </c>
      <c r="B95" s="2" t="s">
        <v>24</v>
      </c>
      <c r="C95" s="2"/>
      <c r="D95" s="2">
        <f t="shared" si="11"/>
        <v>0</v>
      </c>
      <c r="E95" s="2">
        <f t="shared" si="11"/>
        <v>0</v>
      </c>
      <c r="H95" s="41">
        <f t="shared" si="9"/>
        <v>0</v>
      </c>
    </row>
    <row r="96" spans="1:10">
      <c r="A96" s="3">
        <v>5399</v>
      </c>
      <c r="B96" s="2" t="s">
        <v>183</v>
      </c>
      <c r="C96" s="2"/>
      <c r="D96" s="2">
        <f t="shared" si="11"/>
        <v>0</v>
      </c>
      <c r="E96" s="2">
        <f t="shared" si="11"/>
        <v>0</v>
      </c>
      <c r="H96" s="41">
        <f t="shared" si="9"/>
        <v>0</v>
      </c>
    </row>
    <row r="97" spans="1:10">
      <c r="A97" s="19" t="s">
        <v>184</v>
      </c>
      <c r="B97" s="24"/>
      <c r="C97" s="21">
        <f>SUM(C98:C113)</f>
        <v>335305</v>
      </c>
      <c r="D97" s="21">
        <f>SUM(D98:D113)</f>
        <v>335305</v>
      </c>
      <c r="E97" s="21">
        <f>SUM(E98:E113)</f>
        <v>335305</v>
      </c>
      <c r="G97" s="39" t="s">
        <v>58</v>
      </c>
      <c r="H97" s="41">
        <f t="shared" si="9"/>
        <v>335305</v>
      </c>
      <c r="I97" s="42"/>
      <c r="J97" s="40" t="b">
        <f>AND(H97=I97)</f>
        <v>0</v>
      </c>
    </row>
    <row r="98" spans="1:10">
      <c r="A98" s="3">
        <v>6001</v>
      </c>
      <c r="B98" s="1" t="s">
        <v>25</v>
      </c>
      <c r="C98" s="2">
        <v>250000</v>
      </c>
      <c r="D98" s="2">
        <f>C98</f>
        <v>250000</v>
      </c>
      <c r="E98" s="2">
        <f>D98</f>
        <v>250000</v>
      </c>
      <c r="H98" s="41">
        <f t="shared" si="9"/>
        <v>250000</v>
      </c>
    </row>
    <row r="99" spans="1:10">
      <c r="A99" s="3">
        <v>6002</v>
      </c>
      <c r="B99" s="1" t="s">
        <v>185</v>
      </c>
      <c r="C99" s="2">
        <v>66805</v>
      </c>
      <c r="D99" s="2">
        <f t="shared" ref="D99:E113" si="12">C99</f>
        <v>66805</v>
      </c>
      <c r="E99" s="2">
        <f t="shared" si="12"/>
        <v>66805</v>
      </c>
      <c r="H99" s="41">
        <f t="shared" si="9"/>
        <v>66805</v>
      </c>
    </row>
    <row r="100" spans="1:10">
      <c r="A100" s="3">
        <v>6003</v>
      </c>
      <c r="B100" s="1" t="s">
        <v>186</v>
      </c>
      <c r="C100" s="2">
        <v>18000</v>
      </c>
      <c r="D100" s="2">
        <f t="shared" si="12"/>
        <v>18000</v>
      </c>
      <c r="E100" s="2">
        <f t="shared" si="12"/>
        <v>18000</v>
      </c>
      <c r="H100" s="41">
        <f t="shared" si="9"/>
        <v>18000</v>
      </c>
    </row>
    <row r="101" spans="1:10">
      <c r="A101" s="3">
        <v>6004</v>
      </c>
      <c r="B101" s="1" t="s">
        <v>187</v>
      </c>
      <c r="C101" s="2"/>
      <c r="D101" s="2">
        <f t="shared" si="12"/>
        <v>0</v>
      </c>
      <c r="E101" s="2">
        <f t="shared" si="12"/>
        <v>0</v>
      </c>
      <c r="H101" s="41">
        <f t="shared" si="9"/>
        <v>0</v>
      </c>
    </row>
    <row r="102" spans="1:10">
      <c r="A102" s="3">
        <v>6005</v>
      </c>
      <c r="B102" s="1" t="s">
        <v>188</v>
      </c>
      <c r="C102" s="2"/>
      <c r="D102" s="2">
        <f t="shared" si="12"/>
        <v>0</v>
      </c>
      <c r="E102" s="2">
        <f t="shared" si="12"/>
        <v>0</v>
      </c>
      <c r="H102" s="41">
        <f t="shared" si="9"/>
        <v>0</v>
      </c>
    </row>
    <row r="103" spans="1:10">
      <c r="A103" s="3">
        <v>6006</v>
      </c>
      <c r="B103" s="1" t="s">
        <v>26</v>
      </c>
      <c r="C103" s="2"/>
      <c r="D103" s="2">
        <f t="shared" si="12"/>
        <v>0</v>
      </c>
      <c r="E103" s="2">
        <f t="shared" si="12"/>
        <v>0</v>
      </c>
      <c r="H103" s="41">
        <f t="shared" si="9"/>
        <v>0</v>
      </c>
    </row>
    <row r="104" spans="1:10">
      <c r="A104" s="3">
        <v>6007</v>
      </c>
      <c r="B104" s="1" t="s">
        <v>27</v>
      </c>
      <c r="C104" s="2"/>
      <c r="D104" s="2">
        <f t="shared" si="12"/>
        <v>0</v>
      </c>
      <c r="E104" s="2">
        <f t="shared" si="12"/>
        <v>0</v>
      </c>
      <c r="H104" s="41">
        <f t="shared" si="9"/>
        <v>0</v>
      </c>
    </row>
    <row r="105" spans="1:10">
      <c r="A105" s="3">
        <v>6008</v>
      </c>
      <c r="B105" s="1" t="s">
        <v>110</v>
      </c>
      <c r="C105" s="2"/>
      <c r="D105" s="2">
        <f t="shared" si="12"/>
        <v>0</v>
      </c>
      <c r="E105" s="2">
        <f t="shared" si="12"/>
        <v>0</v>
      </c>
      <c r="H105" s="41">
        <f t="shared" si="9"/>
        <v>0</v>
      </c>
    </row>
    <row r="106" spans="1:10">
      <c r="A106" s="3">
        <v>6009</v>
      </c>
      <c r="B106" s="1" t="s">
        <v>28</v>
      </c>
      <c r="C106" s="2"/>
      <c r="D106" s="2">
        <f t="shared" si="12"/>
        <v>0</v>
      </c>
      <c r="E106" s="2">
        <f t="shared" si="12"/>
        <v>0</v>
      </c>
      <c r="H106" s="41">
        <f t="shared" si="9"/>
        <v>0</v>
      </c>
    </row>
    <row r="107" spans="1:10">
      <c r="A107" s="3">
        <v>6010</v>
      </c>
      <c r="B107" s="1" t="s">
        <v>189</v>
      </c>
      <c r="C107" s="2"/>
      <c r="D107" s="2">
        <f t="shared" si="12"/>
        <v>0</v>
      </c>
      <c r="E107" s="2">
        <f t="shared" si="12"/>
        <v>0</v>
      </c>
      <c r="H107" s="41">
        <f t="shared" si="9"/>
        <v>0</v>
      </c>
    </row>
    <row r="108" spans="1:10">
      <c r="A108" s="3">
        <v>6011</v>
      </c>
      <c r="B108" s="1" t="s">
        <v>190</v>
      </c>
      <c r="C108" s="2"/>
      <c r="D108" s="2">
        <f t="shared" si="12"/>
        <v>0</v>
      </c>
      <c r="E108" s="2">
        <f t="shared" si="12"/>
        <v>0</v>
      </c>
      <c r="H108" s="41">
        <f t="shared" si="9"/>
        <v>0</v>
      </c>
    </row>
    <row r="109" spans="1:10">
      <c r="A109" s="3">
        <v>6099</v>
      </c>
      <c r="B109" s="1" t="s">
        <v>191</v>
      </c>
      <c r="C109" s="2"/>
      <c r="D109" s="2">
        <f t="shared" si="12"/>
        <v>0</v>
      </c>
      <c r="E109" s="2">
        <f t="shared" si="12"/>
        <v>0</v>
      </c>
      <c r="H109" s="41">
        <f t="shared" si="9"/>
        <v>0</v>
      </c>
    </row>
    <row r="110" spans="1:10">
      <c r="A110" s="3">
        <v>6099</v>
      </c>
      <c r="B110" s="1" t="s">
        <v>192</v>
      </c>
      <c r="C110" s="2"/>
      <c r="D110" s="2">
        <f t="shared" si="12"/>
        <v>0</v>
      </c>
      <c r="E110" s="2">
        <f t="shared" si="12"/>
        <v>0</v>
      </c>
      <c r="H110" s="41">
        <f t="shared" si="9"/>
        <v>0</v>
      </c>
    </row>
    <row r="111" spans="1:10">
      <c r="A111" s="3">
        <v>6099</v>
      </c>
      <c r="B111" s="1" t="s">
        <v>193</v>
      </c>
      <c r="C111" s="2"/>
      <c r="D111" s="2">
        <f t="shared" si="12"/>
        <v>0</v>
      </c>
      <c r="E111" s="2">
        <f t="shared" si="12"/>
        <v>0</v>
      </c>
      <c r="H111" s="41">
        <f t="shared" si="9"/>
        <v>0</v>
      </c>
    </row>
    <row r="112" spans="1:10">
      <c r="A112" s="3">
        <v>6099</v>
      </c>
      <c r="B112" s="1" t="s">
        <v>194</v>
      </c>
      <c r="C112" s="2"/>
      <c r="D112" s="2">
        <f t="shared" si="12"/>
        <v>0</v>
      </c>
      <c r="E112" s="2">
        <f t="shared" si="12"/>
        <v>0</v>
      </c>
      <c r="H112" s="41">
        <f t="shared" si="9"/>
        <v>0</v>
      </c>
    </row>
    <row r="113" spans="1:10">
      <c r="A113" s="8">
        <v>6099</v>
      </c>
      <c r="B113" s="1" t="s">
        <v>29</v>
      </c>
      <c r="C113" s="2">
        <v>500</v>
      </c>
      <c r="D113" s="2">
        <f t="shared" si="12"/>
        <v>500</v>
      </c>
      <c r="E113" s="2">
        <f t="shared" si="12"/>
        <v>500</v>
      </c>
      <c r="H113" s="41">
        <f t="shared" si="9"/>
        <v>500</v>
      </c>
    </row>
    <row r="114" spans="1:10">
      <c r="A114" s="193" t="s">
        <v>62</v>
      </c>
      <c r="B114" s="194"/>
      <c r="C114" s="26">
        <f>C115+C152+C177</f>
        <v>456932.86</v>
      </c>
      <c r="D114" s="26">
        <f>D115+D152+D177</f>
        <v>456932.86</v>
      </c>
      <c r="E114" s="26">
        <f>E115+E152+E177</f>
        <v>456932.86</v>
      </c>
      <c r="G114" s="39" t="s">
        <v>62</v>
      </c>
      <c r="H114" s="41">
        <f t="shared" si="9"/>
        <v>456932.86</v>
      </c>
      <c r="I114" s="42"/>
      <c r="J114" s="40" t="b">
        <f>AND(H114=I114)</f>
        <v>0</v>
      </c>
    </row>
    <row r="115" spans="1:10">
      <c r="A115" s="190" t="s">
        <v>580</v>
      </c>
      <c r="B115" s="191"/>
      <c r="C115" s="23">
        <f>C116+C135</f>
        <v>341932.86</v>
      </c>
      <c r="D115" s="23">
        <f>D116+D135</f>
        <v>341932.86</v>
      </c>
      <c r="E115" s="23">
        <f>E116+E135</f>
        <v>341932.86</v>
      </c>
      <c r="G115" s="39" t="s">
        <v>61</v>
      </c>
      <c r="H115" s="41">
        <f t="shared" si="9"/>
        <v>341932.86</v>
      </c>
      <c r="I115" s="42"/>
      <c r="J115" s="40" t="b">
        <f>AND(H115=I115)</f>
        <v>0</v>
      </c>
    </row>
    <row r="116" spans="1:10">
      <c r="A116" s="188" t="s">
        <v>195</v>
      </c>
      <c r="B116" s="189"/>
      <c r="C116" s="21">
        <f>C117+C120+C123+C126+C129+C132</f>
        <v>220000</v>
      </c>
      <c r="D116" s="21">
        <f>D117+D120+D123+D126+D129+D132</f>
        <v>220000</v>
      </c>
      <c r="E116" s="21">
        <f>E117+E120+E123+E126+E129+E132</f>
        <v>220000</v>
      </c>
      <c r="G116" s="39" t="s">
        <v>583</v>
      </c>
      <c r="H116" s="41">
        <f t="shared" si="9"/>
        <v>220000</v>
      </c>
      <c r="I116" s="42"/>
      <c r="J116" s="40" t="b">
        <f>AND(H116=I116)</f>
        <v>0</v>
      </c>
    </row>
    <row r="117" spans="1:10">
      <c r="A117" s="3">
        <v>7001</v>
      </c>
      <c r="B117" s="1" t="s">
        <v>196</v>
      </c>
      <c r="C117" s="2">
        <f>C118+C119</f>
        <v>220000</v>
      </c>
      <c r="D117" s="2">
        <f>D118+D119</f>
        <v>220000</v>
      </c>
      <c r="E117" s="2">
        <f>E118+E119</f>
        <v>220000</v>
      </c>
      <c r="H117" s="41">
        <f t="shared" si="9"/>
        <v>220000</v>
      </c>
    </row>
    <row r="118" spans="1:10">
      <c r="A118" s="131"/>
      <c r="B118" s="130" t="s">
        <v>855</v>
      </c>
      <c r="C118" s="129">
        <v>110000</v>
      </c>
      <c r="D118" s="129">
        <f>C118</f>
        <v>110000</v>
      </c>
      <c r="E118" s="129">
        <f>D118</f>
        <v>110000</v>
      </c>
      <c r="H118" s="41">
        <f t="shared" si="9"/>
        <v>110000</v>
      </c>
    </row>
    <row r="119" spans="1:10">
      <c r="A119" s="131"/>
      <c r="B119" s="130" t="s">
        <v>860</v>
      </c>
      <c r="C119" s="129">
        <v>110000</v>
      </c>
      <c r="D119" s="129">
        <f>C119</f>
        <v>110000</v>
      </c>
      <c r="E119" s="129">
        <f>D119</f>
        <v>110000</v>
      </c>
      <c r="H119" s="41">
        <f t="shared" si="9"/>
        <v>110000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9"/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9"/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9"/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9"/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9"/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9"/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9"/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9"/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9"/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9"/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9"/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3">C131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3"/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3"/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3"/>
        <v>0</v>
      </c>
    </row>
    <row r="135" spans="1:10">
      <c r="A135" s="188" t="s">
        <v>202</v>
      </c>
      <c r="B135" s="189"/>
      <c r="C135" s="21">
        <f>C136+C140+C143+C146+C149</f>
        <v>121932.86</v>
      </c>
      <c r="D135" s="21">
        <f>D136+D140+D143+D146+D149</f>
        <v>121932.86</v>
      </c>
      <c r="E135" s="21">
        <f>E136+E140+E143+E146+E149</f>
        <v>121932.86</v>
      </c>
      <c r="G135" s="39" t="s">
        <v>584</v>
      </c>
      <c r="H135" s="41">
        <f t="shared" si="13"/>
        <v>121932.86</v>
      </c>
      <c r="I135" s="42"/>
      <c r="J135" s="40" t="b">
        <f>AND(H135=I135)</f>
        <v>0</v>
      </c>
    </row>
    <row r="136" spans="1:10">
      <c r="A136" s="3">
        <v>8001</v>
      </c>
      <c r="B136" s="1" t="s">
        <v>203</v>
      </c>
      <c r="C136" s="2">
        <f>C137+C138+C139</f>
        <v>112538.997</v>
      </c>
      <c r="D136" s="2">
        <f>D137+D138+D139</f>
        <v>112538.997</v>
      </c>
      <c r="E136" s="2">
        <f>E137+E138+E139</f>
        <v>112538.997</v>
      </c>
      <c r="H136" s="41">
        <f t="shared" si="13"/>
        <v>112538.997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3"/>
        <v>0</v>
      </c>
    </row>
    <row r="138" spans="1:10">
      <c r="A138" s="131"/>
      <c r="B138" s="130" t="s">
        <v>862</v>
      </c>
      <c r="C138" s="129">
        <v>81179.974000000002</v>
      </c>
      <c r="D138" s="129">
        <f t="shared" ref="D138:E139" si="14">C138</f>
        <v>81179.974000000002</v>
      </c>
      <c r="E138" s="129">
        <f t="shared" si="14"/>
        <v>81179.974000000002</v>
      </c>
      <c r="H138" s="41">
        <f t="shared" si="13"/>
        <v>81179.974000000002</v>
      </c>
    </row>
    <row r="139" spans="1:10">
      <c r="A139" s="131"/>
      <c r="B139" s="130" t="s">
        <v>861</v>
      </c>
      <c r="C139" s="129">
        <v>31359.023000000001</v>
      </c>
      <c r="D139" s="129">
        <f t="shared" si="14"/>
        <v>31359.023000000001</v>
      </c>
      <c r="E139" s="129">
        <f t="shared" si="14"/>
        <v>31359.023000000001</v>
      </c>
      <c r="H139" s="41">
        <f t="shared" si="13"/>
        <v>31359.023000000001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3"/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3"/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3"/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3"/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3"/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3"/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3"/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3"/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3"/>
        <v>0</v>
      </c>
    </row>
    <row r="149" spans="1:10">
      <c r="A149" s="3">
        <v>8005</v>
      </c>
      <c r="B149" s="1" t="s">
        <v>207</v>
      </c>
      <c r="C149" s="2">
        <f>C150+C151</f>
        <v>9393.8629999999994</v>
      </c>
      <c r="D149" s="2">
        <f>D150+D151</f>
        <v>9393.8629999999994</v>
      </c>
      <c r="E149" s="2">
        <f>E150+E151</f>
        <v>9393.8629999999994</v>
      </c>
      <c r="H149" s="41">
        <f t="shared" si="13"/>
        <v>9393.8629999999994</v>
      </c>
    </row>
    <row r="150" spans="1:10">
      <c r="A150" s="131"/>
      <c r="B150" s="130" t="s">
        <v>855</v>
      </c>
      <c r="C150" s="129">
        <v>9393.8629999999994</v>
      </c>
      <c r="D150" s="129">
        <f>C150</f>
        <v>9393.8629999999994</v>
      </c>
      <c r="E150" s="129">
        <f>D150</f>
        <v>9393.8629999999994</v>
      </c>
      <c r="H150" s="41">
        <f t="shared" si="13"/>
        <v>9393.8629999999994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3"/>
        <v>0</v>
      </c>
    </row>
    <row r="152" spans="1:10">
      <c r="A152" s="190" t="s">
        <v>581</v>
      </c>
      <c r="B152" s="191"/>
      <c r="C152" s="23">
        <f>C153+C163+C170</f>
        <v>115000</v>
      </c>
      <c r="D152" s="23">
        <f>D153+D163+D170</f>
        <v>115000</v>
      </c>
      <c r="E152" s="23">
        <f>E153+E163+E170</f>
        <v>115000</v>
      </c>
      <c r="G152" s="39" t="s">
        <v>66</v>
      </c>
      <c r="H152" s="41">
        <f t="shared" si="13"/>
        <v>115000</v>
      </c>
      <c r="I152" s="42"/>
      <c r="J152" s="40" t="b">
        <f>AND(H152=I152)</f>
        <v>0</v>
      </c>
    </row>
    <row r="153" spans="1:10">
      <c r="A153" s="188" t="s">
        <v>208</v>
      </c>
      <c r="B153" s="189"/>
      <c r="C153" s="21">
        <f>C154+C157+C160</f>
        <v>115000</v>
      </c>
      <c r="D153" s="21">
        <f>D154+D157+D160</f>
        <v>115000</v>
      </c>
      <c r="E153" s="21">
        <f>E154+E157+E160</f>
        <v>115000</v>
      </c>
      <c r="G153" s="39" t="s">
        <v>585</v>
      </c>
      <c r="H153" s="41">
        <f t="shared" si="13"/>
        <v>115000</v>
      </c>
      <c r="I153" s="42"/>
      <c r="J153" s="40" t="b">
        <f>AND(H153=I153)</f>
        <v>0</v>
      </c>
    </row>
    <row r="154" spans="1:10">
      <c r="A154" s="3">
        <v>9001</v>
      </c>
      <c r="B154" s="1" t="s">
        <v>209</v>
      </c>
      <c r="C154" s="2">
        <f>C155+C156</f>
        <v>115000</v>
      </c>
      <c r="D154" s="2">
        <f>D155+D156</f>
        <v>115000</v>
      </c>
      <c r="E154" s="2">
        <f>E155+E156</f>
        <v>115000</v>
      </c>
      <c r="H154" s="41">
        <f t="shared" si="13"/>
        <v>115000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3"/>
        <v>0</v>
      </c>
    </row>
    <row r="156" spans="1:10">
      <c r="A156" s="131"/>
      <c r="B156" s="130" t="s">
        <v>860</v>
      </c>
      <c r="C156" s="129">
        <v>115000</v>
      </c>
      <c r="D156" s="129">
        <f>C156</f>
        <v>115000</v>
      </c>
      <c r="E156" s="129">
        <f>D156</f>
        <v>115000</v>
      </c>
      <c r="H156" s="41">
        <f t="shared" si="13"/>
        <v>115000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3"/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3"/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3"/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3"/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3"/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3"/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3"/>
        <v>0</v>
      </c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3"/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3"/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3"/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3"/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3"/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3"/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3"/>
        <v>0</v>
      </c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3"/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3"/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3"/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3"/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3"/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3"/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3"/>
        <v>0</v>
      </c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3"/>
        <v>0</v>
      </c>
      <c r="I178" s="42"/>
      <c r="J178" s="40" t="b">
        <f>AND(H178=I178)</f>
        <v>1</v>
      </c>
    </row>
    <row r="179" spans="1:10">
      <c r="A179" s="185" t="s">
        <v>849</v>
      </c>
      <c r="B179" s="186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85" t="s">
        <v>848</v>
      </c>
      <c r="B184" s="186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85" t="s">
        <v>846</v>
      </c>
      <c r="B188" s="18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5">C190</f>
        <v>0</v>
      </c>
      <c r="E190" s="128">
        <f t="shared" si="15"/>
        <v>0</v>
      </c>
    </row>
    <row r="191" spans="1:10">
      <c r="A191" s="90"/>
      <c r="B191" s="89" t="s">
        <v>845</v>
      </c>
      <c r="C191" s="128">
        <v>0</v>
      </c>
      <c r="D191" s="128">
        <f t="shared" si="15"/>
        <v>0</v>
      </c>
      <c r="E191" s="128">
        <f t="shared" si="15"/>
        <v>0</v>
      </c>
    </row>
    <row r="192" spans="1:10">
      <c r="A192" s="90"/>
      <c r="B192" s="89" t="s">
        <v>844</v>
      </c>
      <c r="C192" s="128">
        <v>0</v>
      </c>
      <c r="D192" s="128">
        <f t="shared" si="15"/>
        <v>0</v>
      </c>
      <c r="E192" s="128">
        <f t="shared" si="15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85" t="s">
        <v>843</v>
      </c>
      <c r="B197" s="186"/>
      <c r="C197" s="2">
        <f t="shared" ref="C197:E198" si="16">C198</f>
        <v>0</v>
      </c>
      <c r="D197" s="2">
        <f t="shared" si="16"/>
        <v>0</v>
      </c>
      <c r="E197" s="2">
        <f t="shared" si="16"/>
        <v>0</v>
      </c>
    </row>
    <row r="198" spans="1:5">
      <c r="A198" s="131">
        <v>4</v>
      </c>
      <c r="B198" s="130" t="s">
        <v>858</v>
      </c>
      <c r="C198" s="129">
        <f t="shared" si="16"/>
        <v>0</v>
      </c>
      <c r="D198" s="129">
        <f t="shared" si="16"/>
        <v>0</v>
      </c>
      <c r="E198" s="129">
        <f t="shared" si="16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85" t="s">
        <v>842</v>
      </c>
      <c r="B200" s="186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85" t="s">
        <v>841</v>
      </c>
      <c r="B203" s="18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7">C208</f>
        <v>0</v>
      </c>
      <c r="E208" s="128">
        <f t="shared" si="17"/>
        <v>0</v>
      </c>
    </row>
    <row r="209" spans="1:10">
      <c r="A209" s="90"/>
      <c r="B209" s="89" t="s">
        <v>838</v>
      </c>
      <c r="C209" s="128"/>
      <c r="D209" s="128">
        <f t="shared" si="17"/>
        <v>0</v>
      </c>
      <c r="E209" s="128">
        <f t="shared" si="17"/>
        <v>0</v>
      </c>
    </row>
    <row r="210" spans="1:10">
      <c r="A210" s="90"/>
      <c r="B210" s="89" t="s">
        <v>855</v>
      </c>
      <c r="C210" s="128">
        <v>0</v>
      </c>
      <c r="D210" s="128">
        <f t="shared" si="17"/>
        <v>0</v>
      </c>
      <c r="E210" s="128">
        <f t="shared" si="17"/>
        <v>0</v>
      </c>
    </row>
    <row r="211" spans="1:10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0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0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0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0">
      <c r="A215" s="185" t="s">
        <v>836</v>
      </c>
      <c r="B215" s="186"/>
      <c r="C215" s="2">
        <f>C220++C216</f>
        <v>0</v>
      </c>
      <c r="D215" s="2">
        <f>D220++D216</f>
        <v>0</v>
      </c>
      <c r="E215" s="2">
        <f>E220++E216</f>
        <v>0</v>
      </c>
    </row>
    <row r="216" spans="1:10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0">
      <c r="A217" s="90"/>
      <c r="B217" s="89" t="s">
        <v>855</v>
      </c>
      <c r="C217" s="128">
        <v>0</v>
      </c>
      <c r="D217" s="128">
        <f t="shared" ref="D217:E219" si="18">C217</f>
        <v>0</v>
      </c>
      <c r="E217" s="128">
        <f t="shared" si="18"/>
        <v>0</v>
      </c>
    </row>
    <row r="218" spans="1:10">
      <c r="A218" s="134"/>
      <c r="B218" s="133" t="s">
        <v>835</v>
      </c>
      <c r="C218" s="132"/>
      <c r="D218" s="132">
        <f t="shared" si="18"/>
        <v>0</v>
      </c>
      <c r="E218" s="132">
        <f t="shared" si="18"/>
        <v>0</v>
      </c>
      <c r="F218" s="124"/>
      <c r="G218" s="124"/>
      <c r="H218" s="124"/>
      <c r="I218" s="124"/>
      <c r="J218" s="124"/>
    </row>
    <row r="219" spans="1:10">
      <c r="A219" s="134"/>
      <c r="B219" s="133" t="s">
        <v>821</v>
      </c>
      <c r="C219" s="132"/>
      <c r="D219" s="132">
        <f t="shared" si="18"/>
        <v>0</v>
      </c>
      <c r="E219" s="132">
        <f t="shared" si="18"/>
        <v>0</v>
      </c>
      <c r="F219" s="124"/>
      <c r="G219" s="124"/>
      <c r="H219" s="124"/>
      <c r="I219" s="124"/>
      <c r="J219" s="124"/>
    </row>
    <row r="220" spans="1:10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0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0">
      <c r="A222" s="185" t="s">
        <v>834</v>
      </c>
      <c r="B222" s="186"/>
      <c r="C222" s="2">
        <f>C223</f>
        <v>0</v>
      </c>
      <c r="D222" s="2">
        <f>D223</f>
        <v>0</v>
      </c>
      <c r="E222" s="2">
        <f>E223</f>
        <v>0</v>
      </c>
    </row>
    <row r="223" spans="1:10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0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9">C225</f>
        <v>0</v>
      </c>
      <c r="E225" s="128">
        <f t="shared" si="19"/>
        <v>0</v>
      </c>
    </row>
    <row r="226" spans="1:5">
      <c r="A226" s="90"/>
      <c r="B226" s="89" t="s">
        <v>832</v>
      </c>
      <c r="C226" s="128"/>
      <c r="D226" s="128">
        <f t="shared" si="19"/>
        <v>0</v>
      </c>
      <c r="E226" s="128">
        <f t="shared" si="19"/>
        <v>0</v>
      </c>
    </row>
    <row r="227" spans="1:5">
      <c r="A227" s="90"/>
      <c r="B227" s="89" t="s">
        <v>831</v>
      </c>
      <c r="C227" s="128"/>
      <c r="D227" s="128">
        <f t="shared" si="19"/>
        <v>0</v>
      </c>
      <c r="E227" s="128">
        <f t="shared" si="19"/>
        <v>0</v>
      </c>
    </row>
    <row r="228" spans="1:5">
      <c r="A228" s="185" t="s">
        <v>830</v>
      </c>
      <c r="B228" s="186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20">C231</f>
        <v>0</v>
      </c>
      <c r="E231" s="128">
        <f t="shared" si="20"/>
        <v>0</v>
      </c>
    </row>
    <row r="232" spans="1:5">
      <c r="A232" s="90"/>
      <c r="B232" s="89" t="s">
        <v>819</v>
      </c>
      <c r="C232" s="128"/>
      <c r="D232" s="128">
        <f t="shared" si="20"/>
        <v>0</v>
      </c>
      <c r="E232" s="128">
        <f t="shared" si="20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85" t="s">
        <v>828</v>
      </c>
      <c r="B235" s="186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85" t="s">
        <v>826</v>
      </c>
      <c r="B238" s="186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21">C241</f>
        <v>0</v>
      </c>
      <c r="E241" s="128">
        <f t="shared" si="21"/>
        <v>0</v>
      </c>
    </row>
    <row r="242" spans="1:10">
      <c r="A242" s="90"/>
      <c r="B242" s="89" t="s">
        <v>824</v>
      </c>
      <c r="C242" s="128"/>
      <c r="D242" s="128">
        <f t="shared" si="21"/>
        <v>0</v>
      </c>
      <c r="E242" s="128">
        <f t="shared" si="21"/>
        <v>0</v>
      </c>
    </row>
    <row r="243" spans="1:10">
      <c r="A243" s="185" t="s">
        <v>823</v>
      </c>
      <c r="B243" s="186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22">C246</f>
        <v>0</v>
      </c>
      <c r="E246" s="128">
        <f t="shared" si="22"/>
        <v>0</v>
      </c>
    </row>
    <row r="247" spans="1:10">
      <c r="A247" s="90"/>
      <c r="B247" s="89" t="s">
        <v>820</v>
      </c>
      <c r="C247" s="128"/>
      <c r="D247" s="128">
        <f t="shared" si="22"/>
        <v>0</v>
      </c>
      <c r="E247" s="128">
        <f t="shared" si="22"/>
        <v>0</v>
      </c>
    </row>
    <row r="248" spans="1:10">
      <c r="A248" s="90"/>
      <c r="B248" s="89" t="s">
        <v>819</v>
      </c>
      <c r="C248" s="128"/>
      <c r="D248" s="128">
        <f t="shared" si="22"/>
        <v>0</v>
      </c>
      <c r="E248" s="128">
        <f t="shared" si="22"/>
        <v>0</v>
      </c>
    </row>
    <row r="249" spans="1:10">
      <c r="A249" s="90"/>
      <c r="B249" s="89" t="s">
        <v>818</v>
      </c>
      <c r="C249" s="128"/>
      <c r="D249" s="128">
        <f t="shared" si="22"/>
        <v>0</v>
      </c>
      <c r="E249" s="128">
        <f t="shared" si="22"/>
        <v>0</v>
      </c>
    </row>
    <row r="250" spans="1:10">
      <c r="A250" s="185" t="s">
        <v>817</v>
      </c>
      <c r="B250" s="186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87" t="s">
        <v>67</v>
      </c>
      <c r="B256" s="187"/>
      <c r="C256" s="187"/>
      <c r="D256" s="159" t="s">
        <v>853</v>
      </c>
      <c r="E256" s="159" t="s">
        <v>852</v>
      </c>
      <c r="G256" s="47" t="s">
        <v>589</v>
      </c>
      <c r="H256" s="48">
        <f>C257+C559</f>
        <v>1266932.8599999999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700000</v>
      </c>
      <c r="D257" s="37">
        <f>D258+D550</f>
        <v>700000</v>
      </c>
      <c r="E257" s="37">
        <f>E258+E550</f>
        <v>700000</v>
      </c>
      <c r="G257" s="39" t="s">
        <v>60</v>
      </c>
      <c r="H257" s="41">
        <f>C257</f>
        <v>700000</v>
      </c>
      <c r="I257" s="42"/>
      <c r="J257" s="40" t="b">
        <f>AND(H257=I257)</f>
        <v>0</v>
      </c>
    </row>
    <row r="258" spans="1:10">
      <c r="A258" s="175" t="s">
        <v>266</v>
      </c>
      <c r="B258" s="176"/>
      <c r="C258" s="36">
        <f>C259+C339+C483+C547</f>
        <v>646805</v>
      </c>
      <c r="D258" s="36">
        <f>D259+D339+D483+D547</f>
        <v>646805</v>
      </c>
      <c r="E258" s="36">
        <f>E259+E339+E483+E547</f>
        <v>646805</v>
      </c>
      <c r="G258" s="39" t="s">
        <v>57</v>
      </c>
      <c r="H258" s="41">
        <f t="shared" ref="H258:H321" si="23">C258</f>
        <v>646805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424679.80900000001</v>
      </c>
      <c r="D259" s="33">
        <f>D260+D263+D314</f>
        <v>424679.80900000001</v>
      </c>
      <c r="E259" s="33">
        <f>E260+E263+E314</f>
        <v>424679.80900000001</v>
      </c>
      <c r="G259" s="39" t="s">
        <v>590</v>
      </c>
      <c r="H259" s="41">
        <f t="shared" si="23"/>
        <v>424679.80900000001</v>
      </c>
      <c r="I259" s="42"/>
      <c r="J259" s="40" t="b">
        <f>AND(H259=I259)</f>
        <v>0</v>
      </c>
    </row>
    <row r="260" spans="1:10">
      <c r="A260" s="177" t="s">
        <v>268</v>
      </c>
      <c r="B260" s="178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3"/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3"/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3"/>
        <v>0</v>
      </c>
    </row>
    <row r="263" spans="1:10">
      <c r="A263" s="177" t="s">
        <v>269</v>
      </c>
      <c r="B263" s="178"/>
      <c r="C263" s="32">
        <f>C264+C265+C289+C296+C298+C302+C305+C308+C313</f>
        <v>419663.80900000001</v>
      </c>
      <c r="D263" s="32">
        <f>D264+D265+D289+D296+D298+D302+D305+D308+D313</f>
        <v>419663.80900000001</v>
      </c>
      <c r="E263" s="32">
        <f>E264+E265+E289+E296+E298+E302+E305+E308+E313</f>
        <v>419663.80900000001</v>
      </c>
      <c r="H263" s="41">
        <f t="shared" si="23"/>
        <v>419663.80900000001</v>
      </c>
    </row>
    <row r="264" spans="1:10">
      <c r="A264" s="6">
        <v>1101</v>
      </c>
      <c r="B264" s="4" t="s">
        <v>34</v>
      </c>
      <c r="C264" s="5">
        <v>419263.80900000001</v>
      </c>
      <c r="D264" s="5">
        <f>C264</f>
        <v>419263.80900000001</v>
      </c>
      <c r="E264" s="5">
        <f>D264</f>
        <v>419263.80900000001</v>
      </c>
      <c r="H264" s="41">
        <f t="shared" si="23"/>
        <v>419263.80900000001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3"/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3"/>
        <v>0</v>
      </c>
    </row>
    <row r="267" spans="1:10">
      <c r="A267" s="29"/>
      <c r="B267" s="28" t="s">
        <v>219</v>
      </c>
      <c r="C267" s="30"/>
      <c r="D267" s="30">
        <f t="shared" ref="D267:E282" si="24">C267</f>
        <v>0</v>
      </c>
      <c r="E267" s="30">
        <f t="shared" si="24"/>
        <v>0</v>
      </c>
      <c r="H267" s="41">
        <f t="shared" si="23"/>
        <v>0</v>
      </c>
    </row>
    <row r="268" spans="1:10">
      <c r="A268" s="29"/>
      <c r="B268" s="28" t="s">
        <v>220</v>
      </c>
      <c r="C268" s="30"/>
      <c r="D268" s="30">
        <f t="shared" si="24"/>
        <v>0</v>
      </c>
      <c r="E268" s="30">
        <f t="shared" si="24"/>
        <v>0</v>
      </c>
      <c r="H268" s="41">
        <f t="shared" si="23"/>
        <v>0</v>
      </c>
    </row>
    <row r="269" spans="1:10">
      <c r="A269" s="29"/>
      <c r="B269" s="28" t="s">
        <v>221</v>
      </c>
      <c r="C269" s="30"/>
      <c r="D269" s="30">
        <f t="shared" si="24"/>
        <v>0</v>
      </c>
      <c r="E269" s="30">
        <f t="shared" si="24"/>
        <v>0</v>
      </c>
      <c r="H269" s="41">
        <f t="shared" si="23"/>
        <v>0</v>
      </c>
    </row>
    <row r="270" spans="1:10">
      <c r="A270" s="29"/>
      <c r="B270" s="28" t="s">
        <v>222</v>
      </c>
      <c r="C270" s="30"/>
      <c r="D270" s="30">
        <f t="shared" si="24"/>
        <v>0</v>
      </c>
      <c r="E270" s="30">
        <f t="shared" si="24"/>
        <v>0</v>
      </c>
      <c r="H270" s="41">
        <f t="shared" si="23"/>
        <v>0</v>
      </c>
    </row>
    <row r="271" spans="1:10">
      <c r="A271" s="29"/>
      <c r="B271" s="28" t="s">
        <v>223</v>
      </c>
      <c r="C271" s="30"/>
      <c r="D271" s="30">
        <f t="shared" si="24"/>
        <v>0</v>
      </c>
      <c r="E271" s="30">
        <f t="shared" si="24"/>
        <v>0</v>
      </c>
      <c r="H271" s="41">
        <f t="shared" si="23"/>
        <v>0</v>
      </c>
    </row>
    <row r="272" spans="1:10">
      <c r="A272" s="29"/>
      <c r="B272" s="28" t="s">
        <v>224</v>
      </c>
      <c r="C272" s="30"/>
      <c r="D272" s="30">
        <f t="shared" si="24"/>
        <v>0</v>
      </c>
      <c r="E272" s="30">
        <f t="shared" si="24"/>
        <v>0</v>
      </c>
      <c r="H272" s="41">
        <f t="shared" si="23"/>
        <v>0</v>
      </c>
    </row>
    <row r="273" spans="1:8">
      <c r="A273" s="29"/>
      <c r="B273" s="28" t="s">
        <v>225</v>
      </c>
      <c r="C273" s="30"/>
      <c r="D273" s="30">
        <f t="shared" si="24"/>
        <v>0</v>
      </c>
      <c r="E273" s="30">
        <f t="shared" si="24"/>
        <v>0</v>
      </c>
      <c r="H273" s="41">
        <f t="shared" si="23"/>
        <v>0</v>
      </c>
    </row>
    <row r="274" spans="1:8">
      <c r="A274" s="29"/>
      <c r="B274" s="28" t="s">
        <v>226</v>
      </c>
      <c r="C274" s="30"/>
      <c r="D274" s="30">
        <f t="shared" si="24"/>
        <v>0</v>
      </c>
      <c r="E274" s="30">
        <f t="shared" si="24"/>
        <v>0</v>
      </c>
      <c r="H274" s="41">
        <f t="shared" si="23"/>
        <v>0</v>
      </c>
    </row>
    <row r="275" spans="1:8">
      <c r="A275" s="29"/>
      <c r="B275" s="28" t="s">
        <v>227</v>
      </c>
      <c r="C275" s="30"/>
      <c r="D275" s="30">
        <f t="shared" si="24"/>
        <v>0</v>
      </c>
      <c r="E275" s="30">
        <f t="shared" si="24"/>
        <v>0</v>
      </c>
      <c r="H275" s="41">
        <f t="shared" si="23"/>
        <v>0</v>
      </c>
    </row>
    <row r="276" spans="1:8">
      <c r="A276" s="29"/>
      <c r="B276" s="28" t="s">
        <v>228</v>
      </c>
      <c r="C276" s="30"/>
      <c r="D276" s="30">
        <f t="shared" si="24"/>
        <v>0</v>
      </c>
      <c r="E276" s="30">
        <f t="shared" si="24"/>
        <v>0</v>
      </c>
      <c r="H276" s="41">
        <f t="shared" si="23"/>
        <v>0</v>
      </c>
    </row>
    <row r="277" spans="1:8">
      <c r="A277" s="29"/>
      <c r="B277" s="28" t="s">
        <v>229</v>
      </c>
      <c r="C277" s="30"/>
      <c r="D277" s="30">
        <f t="shared" si="24"/>
        <v>0</v>
      </c>
      <c r="E277" s="30">
        <f t="shared" si="24"/>
        <v>0</v>
      </c>
      <c r="H277" s="41">
        <f t="shared" si="23"/>
        <v>0</v>
      </c>
    </row>
    <row r="278" spans="1:8">
      <c r="A278" s="29"/>
      <c r="B278" s="28" t="s">
        <v>230</v>
      </c>
      <c r="C278" s="30"/>
      <c r="D278" s="30">
        <f t="shared" si="24"/>
        <v>0</v>
      </c>
      <c r="E278" s="30">
        <f t="shared" si="24"/>
        <v>0</v>
      </c>
      <c r="H278" s="41">
        <f t="shared" si="23"/>
        <v>0</v>
      </c>
    </row>
    <row r="279" spans="1:8">
      <c r="A279" s="29"/>
      <c r="B279" s="28" t="s">
        <v>231</v>
      </c>
      <c r="C279" s="30"/>
      <c r="D279" s="30">
        <f t="shared" si="24"/>
        <v>0</v>
      </c>
      <c r="E279" s="30">
        <f t="shared" si="24"/>
        <v>0</v>
      </c>
      <c r="H279" s="41">
        <f t="shared" si="23"/>
        <v>0</v>
      </c>
    </row>
    <row r="280" spans="1:8">
      <c r="A280" s="29"/>
      <c r="B280" s="28" t="s">
        <v>232</v>
      </c>
      <c r="C280" s="30"/>
      <c r="D280" s="30">
        <f t="shared" si="24"/>
        <v>0</v>
      </c>
      <c r="E280" s="30">
        <f t="shared" si="24"/>
        <v>0</v>
      </c>
      <c r="H280" s="41">
        <f t="shared" si="23"/>
        <v>0</v>
      </c>
    </row>
    <row r="281" spans="1:8">
      <c r="A281" s="29"/>
      <c r="B281" s="28" t="s">
        <v>233</v>
      </c>
      <c r="C281" s="30"/>
      <c r="D281" s="30">
        <f t="shared" si="24"/>
        <v>0</v>
      </c>
      <c r="E281" s="30">
        <f t="shared" si="24"/>
        <v>0</v>
      </c>
      <c r="H281" s="41">
        <f t="shared" si="23"/>
        <v>0</v>
      </c>
    </row>
    <row r="282" spans="1:8">
      <c r="A282" s="29"/>
      <c r="B282" s="28" t="s">
        <v>234</v>
      </c>
      <c r="C282" s="30"/>
      <c r="D282" s="30">
        <f t="shared" si="24"/>
        <v>0</v>
      </c>
      <c r="E282" s="30">
        <f t="shared" si="24"/>
        <v>0</v>
      </c>
      <c r="H282" s="41">
        <f t="shared" si="23"/>
        <v>0</v>
      </c>
    </row>
    <row r="283" spans="1:8">
      <c r="A283" s="29"/>
      <c r="B283" s="28" t="s">
        <v>235</v>
      </c>
      <c r="C283" s="30"/>
      <c r="D283" s="30">
        <f t="shared" ref="D283:E288" si="25">C283</f>
        <v>0</v>
      </c>
      <c r="E283" s="30">
        <f t="shared" si="25"/>
        <v>0</v>
      </c>
      <c r="H283" s="41">
        <f t="shared" si="23"/>
        <v>0</v>
      </c>
    </row>
    <row r="284" spans="1:8">
      <c r="A284" s="29"/>
      <c r="B284" s="28" t="s">
        <v>236</v>
      </c>
      <c r="C284" s="30"/>
      <c r="D284" s="30">
        <f t="shared" si="25"/>
        <v>0</v>
      </c>
      <c r="E284" s="30">
        <f t="shared" si="25"/>
        <v>0</v>
      </c>
      <c r="H284" s="41">
        <f t="shared" si="23"/>
        <v>0</v>
      </c>
    </row>
    <row r="285" spans="1:8">
      <c r="A285" s="29"/>
      <c r="B285" s="28" t="s">
        <v>237</v>
      </c>
      <c r="C285" s="30"/>
      <c r="D285" s="30">
        <f t="shared" si="25"/>
        <v>0</v>
      </c>
      <c r="E285" s="30">
        <f t="shared" si="25"/>
        <v>0</v>
      </c>
      <c r="H285" s="41">
        <f t="shared" si="23"/>
        <v>0</v>
      </c>
    </row>
    <row r="286" spans="1:8">
      <c r="A286" s="29"/>
      <c r="B286" s="28" t="s">
        <v>238</v>
      </c>
      <c r="C286" s="30"/>
      <c r="D286" s="30">
        <f t="shared" si="25"/>
        <v>0</v>
      </c>
      <c r="E286" s="30">
        <f t="shared" si="25"/>
        <v>0</v>
      </c>
      <c r="H286" s="41">
        <f t="shared" si="23"/>
        <v>0</v>
      </c>
    </row>
    <row r="287" spans="1:8">
      <c r="A287" s="29"/>
      <c r="B287" s="28" t="s">
        <v>239</v>
      </c>
      <c r="C287" s="30"/>
      <c r="D287" s="30">
        <f t="shared" si="25"/>
        <v>0</v>
      </c>
      <c r="E287" s="30">
        <f t="shared" si="25"/>
        <v>0</v>
      </c>
      <c r="H287" s="41">
        <f t="shared" si="23"/>
        <v>0</v>
      </c>
    </row>
    <row r="288" spans="1:8">
      <c r="A288" s="29"/>
      <c r="B288" s="28" t="s">
        <v>240</v>
      </c>
      <c r="C288" s="30"/>
      <c r="D288" s="30">
        <f t="shared" si="25"/>
        <v>0</v>
      </c>
      <c r="E288" s="30">
        <f t="shared" si="25"/>
        <v>0</v>
      </c>
      <c r="H288" s="41">
        <f t="shared" si="23"/>
        <v>0</v>
      </c>
    </row>
    <row r="289" spans="1:8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3"/>
        <v>0</v>
      </c>
    </row>
    <row r="290" spans="1:8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3"/>
        <v>0</v>
      </c>
    </row>
    <row r="291" spans="1:8">
      <c r="A291" s="29"/>
      <c r="B291" s="28" t="s">
        <v>242</v>
      </c>
      <c r="C291" s="30"/>
      <c r="D291" s="30">
        <f t="shared" ref="D291:E295" si="26">C291</f>
        <v>0</v>
      </c>
      <c r="E291" s="30">
        <f t="shared" si="26"/>
        <v>0</v>
      </c>
      <c r="H291" s="41">
        <f t="shared" si="23"/>
        <v>0</v>
      </c>
    </row>
    <row r="292" spans="1:8">
      <c r="A292" s="29"/>
      <c r="B292" s="28" t="s">
        <v>243</v>
      </c>
      <c r="C292" s="30"/>
      <c r="D292" s="30">
        <f t="shared" si="26"/>
        <v>0</v>
      </c>
      <c r="E292" s="30">
        <f t="shared" si="26"/>
        <v>0</v>
      </c>
      <c r="H292" s="41">
        <f t="shared" si="23"/>
        <v>0</v>
      </c>
    </row>
    <row r="293" spans="1:8">
      <c r="A293" s="29"/>
      <c r="B293" s="28" t="s">
        <v>244</v>
      </c>
      <c r="C293" s="30"/>
      <c r="D293" s="30">
        <f t="shared" si="26"/>
        <v>0</v>
      </c>
      <c r="E293" s="30">
        <f t="shared" si="26"/>
        <v>0</v>
      </c>
      <c r="H293" s="41">
        <f t="shared" si="23"/>
        <v>0</v>
      </c>
    </row>
    <row r="294" spans="1:8">
      <c r="A294" s="29"/>
      <c r="B294" s="28" t="s">
        <v>245</v>
      </c>
      <c r="C294" s="30"/>
      <c r="D294" s="30">
        <f t="shared" si="26"/>
        <v>0</v>
      </c>
      <c r="E294" s="30">
        <f t="shared" si="26"/>
        <v>0</v>
      </c>
      <c r="H294" s="41">
        <f t="shared" si="23"/>
        <v>0</v>
      </c>
    </row>
    <row r="295" spans="1:8">
      <c r="A295" s="29"/>
      <c r="B295" s="28" t="s">
        <v>246</v>
      </c>
      <c r="C295" s="30"/>
      <c r="D295" s="30">
        <f t="shared" si="26"/>
        <v>0</v>
      </c>
      <c r="E295" s="30">
        <f t="shared" si="26"/>
        <v>0</v>
      </c>
      <c r="H295" s="41">
        <f t="shared" si="23"/>
        <v>0</v>
      </c>
    </row>
    <row r="296" spans="1:8">
      <c r="A296" s="6">
        <v>1101</v>
      </c>
      <c r="B296" s="4" t="s">
        <v>247</v>
      </c>
      <c r="C296" s="5">
        <v>400</v>
      </c>
      <c r="D296" s="5">
        <f>C296</f>
        <v>400</v>
      </c>
      <c r="E296" s="5">
        <f>D296</f>
        <v>400</v>
      </c>
      <c r="H296" s="41">
        <f t="shared" si="23"/>
        <v>400</v>
      </c>
    </row>
    <row r="297" spans="1:8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3"/>
        <v>0</v>
      </c>
    </row>
    <row r="298" spans="1:8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3"/>
        <v>0</v>
      </c>
    </row>
    <row r="299" spans="1:8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3"/>
        <v>0</v>
      </c>
    </row>
    <row r="300" spans="1:8">
      <c r="A300" s="29"/>
      <c r="B300" s="28" t="s">
        <v>249</v>
      </c>
      <c r="C300" s="30"/>
      <c r="D300" s="30">
        <f t="shared" ref="D300:E301" si="27">C300</f>
        <v>0</v>
      </c>
      <c r="E300" s="30">
        <f t="shared" si="27"/>
        <v>0</v>
      </c>
      <c r="H300" s="41">
        <f t="shared" si="23"/>
        <v>0</v>
      </c>
    </row>
    <row r="301" spans="1:8">
      <c r="A301" s="29"/>
      <c r="B301" s="28" t="s">
        <v>250</v>
      </c>
      <c r="C301" s="30"/>
      <c r="D301" s="30">
        <f t="shared" si="27"/>
        <v>0</v>
      </c>
      <c r="E301" s="30">
        <f t="shared" si="27"/>
        <v>0</v>
      </c>
      <c r="H301" s="41">
        <f t="shared" si="23"/>
        <v>0</v>
      </c>
    </row>
    <row r="302" spans="1:8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3"/>
        <v>0</v>
      </c>
    </row>
    <row r="303" spans="1:8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3"/>
        <v>0</v>
      </c>
    </row>
    <row r="304" spans="1:8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3"/>
        <v>0</v>
      </c>
    </row>
    <row r="305" spans="1:8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3"/>
        <v>0</v>
      </c>
    </row>
    <row r="306" spans="1:8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3"/>
        <v>0</v>
      </c>
    </row>
    <row r="307" spans="1:8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3"/>
        <v>0</v>
      </c>
    </row>
    <row r="308" spans="1:8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3"/>
        <v>0</v>
      </c>
    </row>
    <row r="309" spans="1:8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3"/>
        <v>0</v>
      </c>
    </row>
    <row r="310" spans="1:8">
      <c r="A310" s="29"/>
      <c r="B310" s="28" t="s">
        <v>257</v>
      </c>
      <c r="C310" s="30"/>
      <c r="D310" s="30">
        <f t="shared" ref="D310:E312" si="28">C310</f>
        <v>0</v>
      </c>
      <c r="E310" s="30">
        <f t="shared" si="28"/>
        <v>0</v>
      </c>
      <c r="H310" s="41">
        <f t="shared" si="23"/>
        <v>0</v>
      </c>
    </row>
    <row r="311" spans="1:8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3"/>
        <v>0</v>
      </c>
    </row>
    <row r="312" spans="1:8">
      <c r="A312" s="29"/>
      <c r="B312" s="28" t="s">
        <v>259</v>
      </c>
      <c r="C312" s="30"/>
      <c r="D312" s="30">
        <f t="shared" si="28"/>
        <v>0</v>
      </c>
      <c r="E312" s="30">
        <f t="shared" si="28"/>
        <v>0</v>
      </c>
      <c r="H312" s="41">
        <f t="shared" si="23"/>
        <v>0</v>
      </c>
    </row>
    <row r="313" spans="1:8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3"/>
        <v>0</v>
      </c>
    </row>
    <row r="314" spans="1:8">
      <c r="A314" s="177" t="s">
        <v>601</v>
      </c>
      <c r="B314" s="178"/>
      <c r="C314" s="32">
        <f>C315+C325+C331+C336+C337+C338+C328</f>
        <v>4056</v>
      </c>
      <c r="D314" s="32">
        <f>D315+D325+D331+D336+D337+D338+D328</f>
        <v>4056</v>
      </c>
      <c r="E314" s="32">
        <f>E315+E325+E331+E336+E337+E338+E328</f>
        <v>4056</v>
      </c>
      <c r="H314" s="41">
        <f t="shared" si="23"/>
        <v>4056</v>
      </c>
    </row>
    <row r="315" spans="1:8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3"/>
        <v>0</v>
      </c>
    </row>
    <row r="316" spans="1:8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3"/>
        <v>0</v>
      </c>
    </row>
    <row r="317" spans="1:8">
      <c r="A317" s="29"/>
      <c r="B317" s="28" t="s">
        <v>218</v>
      </c>
      <c r="C317" s="30"/>
      <c r="D317" s="30">
        <f t="shared" ref="D317:E324" si="29">C317</f>
        <v>0</v>
      </c>
      <c r="E317" s="30">
        <f t="shared" si="29"/>
        <v>0</v>
      </c>
      <c r="H317" s="41">
        <f t="shared" si="23"/>
        <v>0</v>
      </c>
    </row>
    <row r="318" spans="1:8">
      <c r="A318" s="29"/>
      <c r="B318" s="28" t="s">
        <v>261</v>
      </c>
      <c r="C318" s="30"/>
      <c r="D318" s="30">
        <f t="shared" si="29"/>
        <v>0</v>
      </c>
      <c r="E318" s="30">
        <f t="shared" si="29"/>
        <v>0</v>
      </c>
      <c r="H318" s="41">
        <f t="shared" si="23"/>
        <v>0</v>
      </c>
    </row>
    <row r="319" spans="1:8">
      <c r="A319" s="29"/>
      <c r="B319" s="28" t="s">
        <v>248</v>
      </c>
      <c r="C319" s="30"/>
      <c r="D319" s="30">
        <f t="shared" si="29"/>
        <v>0</v>
      </c>
      <c r="E319" s="30">
        <f t="shared" si="29"/>
        <v>0</v>
      </c>
      <c r="H319" s="41">
        <f t="shared" si="23"/>
        <v>0</v>
      </c>
    </row>
    <row r="320" spans="1:8">
      <c r="A320" s="29"/>
      <c r="B320" s="28" t="s">
        <v>262</v>
      </c>
      <c r="C320" s="30"/>
      <c r="D320" s="30">
        <f t="shared" si="29"/>
        <v>0</v>
      </c>
      <c r="E320" s="30">
        <f t="shared" si="29"/>
        <v>0</v>
      </c>
      <c r="H320" s="41">
        <f t="shared" si="23"/>
        <v>0</v>
      </c>
    </row>
    <row r="321" spans="1:8">
      <c r="A321" s="29"/>
      <c r="B321" s="28" t="s">
        <v>252</v>
      </c>
      <c r="C321" s="30"/>
      <c r="D321" s="30">
        <f t="shared" si="29"/>
        <v>0</v>
      </c>
      <c r="E321" s="30">
        <f t="shared" si="29"/>
        <v>0</v>
      </c>
      <c r="H321" s="41">
        <f t="shared" si="23"/>
        <v>0</v>
      </c>
    </row>
    <row r="322" spans="1:8">
      <c r="A322" s="29"/>
      <c r="B322" s="28" t="s">
        <v>253</v>
      </c>
      <c r="C322" s="30"/>
      <c r="D322" s="30">
        <f t="shared" si="29"/>
        <v>0</v>
      </c>
      <c r="E322" s="30">
        <f t="shared" si="29"/>
        <v>0</v>
      </c>
      <c r="H322" s="41">
        <f t="shared" ref="H322:H385" si="30">C322</f>
        <v>0</v>
      </c>
    </row>
    <row r="323" spans="1:8">
      <c r="A323" s="29"/>
      <c r="B323" s="28" t="s">
        <v>238</v>
      </c>
      <c r="C323" s="30"/>
      <c r="D323" s="30">
        <f t="shared" si="29"/>
        <v>0</v>
      </c>
      <c r="E323" s="30">
        <f t="shared" si="29"/>
        <v>0</v>
      </c>
      <c r="H323" s="41">
        <f t="shared" si="30"/>
        <v>0</v>
      </c>
    </row>
    <row r="324" spans="1:8">
      <c r="A324" s="29"/>
      <c r="B324" s="28" t="s">
        <v>239</v>
      </c>
      <c r="C324" s="30"/>
      <c r="D324" s="30">
        <f t="shared" si="29"/>
        <v>0</v>
      </c>
      <c r="E324" s="30">
        <f t="shared" si="29"/>
        <v>0</v>
      </c>
      <c r="H324" s="41">
        <f t="shared" si="30"/>
        <v>0</v>
      </c>
    </row>
    <row r="325" spans="1:8">
      <c r="A325" s="6">
        <v>1102</v>
      </c>
      <c r="B325" s="4" t="s">
        <v>263</v>
      </c>
      <c r="C325" s="5">
        <v>4056</v>
      </c>
      <c r="D325" s="5">
        <f>C325</f>
        <v>4056</v>
      </c>
      <c r="E325" s="5">
        <f>D325</f>
        <v>4056</v>
      </c>
      <c r="H325" s="41">
        <f t="shared" si="30"/>
        <v>4056</v>
      </c>
    </row>
    <row r="326" spans="1:8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30"/>
        <v>0</v>
      </c>
    </row>
    <row r="327" spans="1:8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0"/>
        <v>0</v>
      </c>
    </row>
    <row r="328" spans="1:8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0"/>
        <v>0</v>
      </c>
    </row>
    <row r="329" spans="1:8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0"/>
        <v>0</v>
      </c>
    </row>
    <row r="330" spans="1:8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0"/>
        <v>0</v>
      </c>
    </row>
    <row r="331" spans="1:8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30"/>
        <v>0</v>
      </c>
    </row>
    <row r="332" spans="1:8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0"/>
        <v>0</v>
      </c>
    </row>
    <row r="333" spans="1:8">
      <c r="A333" s="29"/>
      <c r="B333" s="28" t="s">
        <v>257</v>
      </c>
      <c r="C333" s="30"/>
      <c r="D333" s="30">
        <f t="shared" ref="D333:E335" si="31">C333</f>
        <v>0</v>
      </c>
      <c r="E333" s="30">
        <f t="shared" si="31"/>
        <v>0</v>
      </c>
      <c r="H333" s="41">
        <f t="shared" si="30"/>
        <v>0</v>
      </c>
    </row>
    <row r="334" spans="1:8">
      <c r="A334" s="29"/>
      <c r="B334" s="28" t="s">
        <v>258</v>
      </c>
      <c r="C334" s="30"/>
      <c r="D334" s="30">
        <f t="shared" si="31"/>
        <v>0</v>
      </c>
      <c r="E334" s="30">
        <f t="shared" si="31"/>
        <v>0</v>
      </c>
      <c r="H334" s="41">
        <f t="shared" si="30"/>
        <v>0</v>
      </c>
    </row>
    <row r="335" spans="1:8">
      <c r="A335" s="29"/>
      <c r="B335" s="28" t="s">
        <v>259</v>
      </c>
      <c r="C335" s="30"/>
      <c r="D335" s="30">
        <f t="shared" si="31"/>
        <v>0</v>
      </c>
      <c r="E335" s="30">
        <f t="shared" si="31"/>
        <v>0</v>
      </c>
      <c r="H335" s="41">
        <f t="shared" si="30"/>
        <v>0</v>
      </c>
    </row>
    <row r="336" spans="1:8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0"/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32">C337</f>
        <v>0</v>
      </c>
      <c r="E337" s="5">
        <f t="shared" si="32"/>
        <v>0</v>
      </c>
      <c r="H337" s="41">
        <f t="shared" si="30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32"/>
        <v>0</v>
      </c>
      <c r="E338" s="5">
        <f t="shared" si="32"/>
        <v>0</v>
      </c>
      <c r="H338" s="41">
        <f t="shared" si="30"/>
        <v>0</v>
      </c>
    </row>
    <row r="339" spans="1:10">
      <c r="A339" s="173" t="s">
        <v>270</v>
      </c>
      <c r="B339" s="174"/>
      <c r="C339" s="33">
        <f>C340+C444+C482</f>
        <v>200687.48800000001</v>
      </c>
      <c r="D339" s="33">
        <f>D340+D444+D482</f>
        <v>200687.48800000001</v>
      </c>
      <c r="E339" s="33">
        <f>E340+E444+E482</f>
        <v>200687.48800000001</v>
      </c>
      <c r="G339" s="39" t="s">
        <v>591</v>
      </c>
      <c r="H339" s="41">
        <f t="shared" si="30"/>
        <v>200687.48800000001</v>
      </c>
      <c r="I339" s="42"/>
      <c r="J339" s="40" t="b">
        <f>AND(H339=I339)</f>
        <v>0</v>
      </c>
    </row>
    <row r="340" spans="1:10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178687.48800000001</v>
      </c>
      <c r="D340" s="32">
        <f>D341+D342+D343+D344+D347+D348+D353+D356+D357+D362+D367+BH290668+D371+D372+D373+D376+D377+D378+D382+D388+D391+D392+D395+D398+D399+D404+D407+D408+D409+D412+D415+D416+D419+D420+D421+D422+D429+D443</f>
        <v>178687.48800000001</v>
      </c>
      <c r="E340" s="32">
        <f>E341+E342+E343+E344+E347+E348+E353+E356+E357+E362+E367+BI290668+E371+E372+E373+E376+E377+E378+E382+E388+E391+E392+E395+E398+E399+E404+E407+E408+E409+E412+E415+E416+E419+E420+E421+E422+E429+E443</f>
        <v>178687.48800000001</v>
      </c>
      <c r="H340" s="41">
        <f t="shared" si="30"/>
        <v>178687.48800000001</v>
      </c>
    </row>
    <row r="341" spans="1:10">
      <c r="A341" s="6">
        <v>2201</v>
      </c>
      <c r="B341" s="34" t="s">
        <v>272</v>
      </c>
      <c r="C341" s="5">
        <v>5989.5</v>
      </c>
      <c r="D341" s="5">
        <f>C341</f>
        <v>5989.5</v>
      </c>
      <c r="E341" s="5">
        <f>D341</f>
        <v>5989.5</v>
      </c>
      <c r="H341" s="41">
        <f t="shared" si="30"/>
        <v>5989.5</v>
      </c>
    </row>
    <row r="342" spans="1:10">
      <c r="A342" s="6">
        <v>2201</v>
      </c>
      <c r="B342" s="4" t="s">
        <v>40</v>
      </c>
      <c r="C342" s="5">
        <v>1800</v>
      </c>
      <c r="D342" s="5">
        <f t="shared" ref="D342:E343" si="33">C342</f>
        <v>1800</v>
      </c>
      <c r="E342" s="5">
        <f t="shared" si="33"/>
        <v>1800</v>
      </c>
      <c r="H342" s="41">
        <f t="shared" si="30"/>
        <v>1800</v>
      </c>
    </row>
    <row r="343" spans="1:10">
      <c r="A343" s="6">
        <v>2201</v>
      </c>
      <c r="B343" s="4" t="s">
        <v>41</v>
      </c>
      <c r="C343" s="5">
        <v>54000</v>
      </c>
      <c r="D343" s="5">
        <f t="shared" si="33"/>
        <v>54000</v>
      </c>
      <c r="E343" s="5">
        <f t="shared" si="33"/>
        <v>54000</v>
      </c>
      <c r="H343" s="41">
        <f t="shared" si="30"/>
        <v>54000</v>
      </c>
    </row>
    <row r="344" spans="1:10">
      <c r="A344" s="6">
        <v>2201</v>
      </c>
      <c r="B344" s="4" t="s">
        <v>273</v>
      </c>
      <c r="C344" s="5">
        <f>SUM(C345:C346)</f>
        <v>6200</v>
      </c>
      <c r="D344" s="5">
        <f>SUM(D345:D346)</f>
        <v>6200</v>
      </c>
      <c r="E344" s="5">
        <f>SUM(E345:E346)</f>
        <v>6200</v>
      </c>
      <c r="H344" s="41">
        <f t="shared" si="30"/>
        <v>6200</v>
      </c>
    </row>
    <row r="345" spans="1:10">
      <c r="A345" s="29"/>
      <c r="B345" s="28" t="s">
        <v>274</v>
      </c>
      <c r="C345" s="30">
        <v>4200</v>
      </c>
      <c r="D345" s="30">
        <f t="shared" ref="D345:E347" si="34">C345</f>
        <v>4200</v>
      </c>
      <c r="E345" s="30">
        <f t="shared" si="34"/>
        <v>4200</v>
      </c>
      <c r="H345" s="41">
        <f t="shared" si="30"/>
        <v>4200</v>
      </c>
    </row>
    <row r="346" spans="1:10">
      <c r="A346" s="29"/>
      <c r="B346" s="28" t="s">
        <v>275</v>
      </c>
      <c r="C346" s="30">
        <v>2000</v>
      </c>
      <c r="D346" s="30">
        <f t="shared" si="34"/>
        <v>2000</v>
      </c>
      <c r="E346" s="30">
        <f t="shared" si="34"/>
        <v>2000</v>
      </c>
      <c r="H346" s="41">
        <f t="shared" si="30"/>
        <v>2000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34"/>
        <v>0</v>
      </c>
      <c r="E347" s="5">
        <f t="shared" si="34"/>
        <v>0</v>
      </c>
      <c r="H347" s="41">
        <f t="shared" si="30"/>
        <v>0</v>
      </c>
    </row>
    <row r="348" spans="1:10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30"/>
        <v>30000</v>
      </c>
    </row>
    <row r="349" spans="1:10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30"/>
        <v>30000</v>
      </c>
    </row>
    <row r="350" spans="1:10">
      <c r="A350" s="29"/>
      <c r="B350" s="28" t="s">
        <v>279</v>
      </c>
      <c r="C350" s="30">
        <v>0</v>
      </c>
      <c r="D350" s="30">
        <f t="shared" ref="D350:E352" si="35">C350</f>
        <v>0</v>
      </c>
      <c r="E350" s="30">
        <f t="shared" si="35"/>
        <v>0</v>
      </c>
      <c r="H350" s="41">
        <f t="shared" si="30"/>
        <v>0</v>
      </c>
    </row>
    <row r="351" spans="1:10">
      <c r="A351" s="29"/>
      <c r="B351" s="28" t="s">
        <v>280</v>
      </c>
      <c r="C351" s="30">
        <v>0</v>
      </c>
      <c r="D351" s="30">
        <f t="shared" si="35"/>
        <v>0</v>
      </c>
      <c r="E351" s="30">
        <f t="shared" si="35"/>
        <v>0</v>
      </c>
      <c r="H351" s="41">
        <f t="shared" si="30"/>
        <v>0</v>
      </c>
    </row>
    <row r="352" spans="1:10">
      <c r="A352" s="29"/>
      <c r="B352" s="28" t="s">
        <v>281</v>
      </c>
      <c r="C352" s="30">
        <v>0</v>
      </c>
      <c r="D352" s="30">
        <f t="shared" si="35"/>
        <v>0</v>
      </c>
      <c r="E352" s="30">
        <f t="shared" si="35"/>
        <v>0</v>
      </c>
      <c r="H352" s="41">
        <f t="shared" si="30"/>
        <v>0</v>
      </c>
    </row>
    <row r="353" spans="1:8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30"/>
        <v>250</v>
      </c>
    </row>
    <row r="354" spans="1:8">
      <c r="A354" s="29"/>
      <c r="B354" s="28" t="s">
        <v>42</v>
      </c>
      <c r="C354" s="30">
        <v>250</v>
      </c>
      <c r="D354" s="30">
        <f t="shared" ref="D354:E356" si="36">C354</f>
        <v>250</v>
      </c>
      <c r="E354" s="30">
        <f t="shared" si="36"/>
        <v>250</v>
      </c>
      <c r="H354" s="41">
        <f t="shared" si="30"/>
        <v>250</v>
      </c>
    </row>
    <row r="355" spans="1:8">
      <c r="A355" s="29"/>
      <c r="B355" s="28" t="s">
        <v>283</v>
      </c>
      <c r="C355" s="30">
        <v>0</v>
      </c>
      <c r="D355" s="30">
        <f t="shared" si="36"/>
        <v>0</v>
      </c>
      <c r="E355" s="30">
        <f t="shared" si="36"/>
        <v>0</v>
      </c>
      <c r="H355" s="41">
        <f t="shared" si="30"/>
        <v>0</v>
      </c>
    </row>
    <row r="356" spans="1:8">
      <c r="A356" s="6">
        <v>2201</v>
      </c>
      <c r="B356" s="4" t="s">
        <v>284</v>
      </c>
      <c r="C356" s="5">
        <v>1000</v>
      </c>
      <c r="D356" s="5">
        <f t="shared" si="36"/>
        <v>1000</v>
      </c>
      <c r="E356" s="5">
        <f t="shared" si="36"/>
        <v>1000</v>
      </c>
      <c r="H356" s="41">
        <f t="shared" si="30"/>
        <v>1000</v>
      </c>
    </row>
    <row r="357" spans="1:8">
      <c r="A357" s="6">
        <v>2201</v>
      </c>
      <c r="B357" s="4" t="s">
        <v>285</v>
      </c>
      <c r="C357" s="5">
        <f>SUM(C358:C361)</f>
        <v>4200</v>
      </c>
      <c r="D357" s="5">
        <f>SUM(D358:D361)</f>
        <v>4200</v>
      </c>
      <c r="E357" s="5">
        <f>SUM(E358:E361)</f>
        <v>4200</v>
      </c>
      <c r="H357" s="41">
        <f t="shared" si="30"/>
        <v>4200</v>
      </c>
    </row>
    <row r="358" spans="1:8">
      <c r="A358" s="29"/>
      <c r="B358" s="28" t="s">
        <v>286</v>
      </c>
      <c r="C358" s="30">
        <v>4200</v>
      </c>
      <c r="D358" s="30">
        <f>C358</f>
        <v>4200</v>
      </c>
      <c r="E358" s="30">
        <f>D358</f>
        <v>4200</v>
      </c>
      <c r="H358" s="41">
        <f t="shared" si="30"/>
        <v>4200</v>
      </c>
    </row>
    <row r="359" spans="1:8">
      <c r="A359" s="29"/>
      <c r="B359" s="28" t="s">
        <v>287</v>
      </c>
      <c r="C359" s="30"/>
      <c r="D359" s="30">
        <f t="shared" ref="D359:E361" si="37">C359</f>
        <v>0</v>
      </c>
      <c r="E359" s="30">
        <f t="shared" si="37"/>
        <v>0</v>
      </c>
      <c r="H359" s="41">
        <f t="shared" si="30"/>
        <v>0</v>
      </c>
    </row>
    <row r="360" spans="1:8">
      <c r="A360" s="29"/>
      <c r="B360" s="28" t="s">
        <v>288</v>
      </c>
      <c r="C360" s="30"/>
      <c r="D360" s="30">
        <f t="shared" si="37"/>
        <v>0</v>
      </c>
      <c r="E360" s="30">
        <f t="shared" si="37"/>
        <v>0</v>
      </c>
      <c r="H360" s="41">
        <f t="shared" si="30"/>
        <v>0</v>
      </c>
    </row>
    <row r="361" spans="1:8">
      <c r="A361" s="29"/>
      <c r="B361" s="28" t="s">
        <v>289</v>
      </c>
      <c r="C361" s="30"/>
      <c r="D361" s="30">
        <f t="shared" si="37"/>
        <v>0</v>
      </c>
      <c r="E361" s="30">
        <f t="shared" si="37"/>
        <v>0</v>
      </c>
      <c r="H361" s="41">
        <f t="shared" si="30"/>
        <v>0</v>
      </c>
    </row>
    <row r="362" spans="1:8">
      <c r="A362" s="6">
        <v>2201</v>
      </c>
      <c r="B362" s="4" t="s">
        <v>290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  <c r="H362" s="41">
        <f t="shared" si="30"/>
        <v>13000</v>
      </c>
    </row>
    <row r="363" spans="1:8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30"/>
        <v>1000</v>
      </c>
    </row>
    <row r="364" spans="1:8">
      <c r="A364" s="29"/>
      <c r="B364" s="28" t="s">
        <v>292</v>
      </c>
      <c r="C364" s="30">
        <v>12000</v>
      </c>
      <c r="D364" s="30">
        <f t="shared" ref="D364:E366" si="38">C364</f>
        <v>12000</v>
      </c>
      <c r="E364" s="30">
        <f t="shared" si="38"/>
        <v>12000</v>
      </c>
      <c r="H364" s="41">
        <f t="shared" si="30"/>
        <v>12000</v>
      </c>
    </row>
    <row r="365" spans="1:8">
      <c r="A365" s="29"/>
      <c r="B365" s="28" t="s">
        <v>293</v>
      </c>
      <c r="C365" s="30"/>
      <c r="D365" s="30">
        <f t="shared" si="38"/>
        <v>0</v>
      </c>
      <c r="E365" s="30">
        <f t="shared" si="38"/>
        <v>0</v>
      </c>
      <c r="H365" s="41">
        <f t="shared" si="30"/>
        <v>0</v>
      </c>
    </row>
    <row r="366" spans="1:8">
      <c r="A366" s="29"/>
      <c r="B366" s="28" t="s">
        <v>294</v>
      </c>
      <c r="C366" s="30"/>
      <c r="D366" s="30">
        <f t="shared" si="38"/>
        <v>0</v>
      </c>
      <c r="E366" s="30">
        <f t="shared" si="38"/>
        <v>0</v>
      </c>
      <c r="H366" s="41">
        <f t="shared" si="30"/>
        <v>0</v>
      </c>
    </row>
    <row r="367" spans="1:8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30"/>
        <v>200</v>
      </c>
    </row>
    <row r="368" spans="1:8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0"/>
        <v>0</v>
      </c>
    </row>
    <row r="369" spans="1:8">
      <c r="A369" s="29"/>
      <c r="B369" s="28" t="s">
        <v>296</v>
      </c>
      <c r="C369" s="30">
        <v>0</v>
      </c>
      <c r="D369" s="30">
        <f t="shared" ref="D369:E372" si="39">C369</f>
        <v>0</v>
      </c>
      <c r="E369" s="30">
        <f t="shared" si="39"/>
        <v>0</v>
      </c>
      <c r="H369" s="41">
        <f t="shared" si="30"/>
        <v>0</v>
      </c>
    </row>
    <row r="370" spans="1:8">
      <c r="A370" s="29"/>
      <c r="B370" s="28" t="s">
        <v>297</v>
      </c>
      <c r="C370" s="30">
        <v>0</v>
      </c>
      <c r="D370" s="30">
        <f t="shared" si="39"/>
        <v>0</v>
      </c>
      <c r="E370" s="30">
        <f t="shared" si="39"/>
        <v>0</v>
      </c>
      <c r="H370" s="41">
        <f t="shared" si="30"/>
        <v>0</v>
      </c>
    </row>
    <row r="371" spans="1:8">
      <c r="A371" s="6">
        <v>2201</v>
      </c>
      <c r="B371" s="4" t="s">
        <v>44</v>
      </c>
      <c r="C371" s="5">
        <v>1800</v>
      </c>
      <c r="D371" s="5">
        <f t="shared" si="39"/>
        <v>1800</v>
      </c>
      <c r="E371" s="5">
        <f t="shared" si="39"/>
        <v>1800</v>
      </c>
      <c r="H371" s="41">
        <f t="shared" si="30"/>
        <v>1800</v>
      </c>
    </row>
    <row r="372" spans="1:8">
      <c r="A372" s="6">
        <v>2201</v>
      </c>
      <c r="B372" s="4" t="s">
        <v>45</v>
      </c>
      <c r="C372" s="5">
        <v>2200</v>
      </c>
      <c r="D372" s="5">
        <f t="shared" si="39"/>
        <v>2200</v>
      </c>
      <c r="E372" s="5">
        <f t="shared" si="39"/>
        <v>2200</v>
      </c>
      <c r="H372" s="41">
        <f t="shared" si="30"/>
        <v>2200</v>
      </c>
    </row>
    <row r="373" spans="1:8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30"/>
        <v>0</v>
      </c>
    </row>
    <row r="374" spans="1:8">
      <c r="A374" s="29"/>
      <c r="B374" s="28" t="s">
        <v>299</v>
      </c>
      <c r="C374" s="30">
        <v>0</v>
      </c>
      <c r="D374" s="30">
        <f t="shared" ref="D374:E377" si="40">C374</f>
        <v>0</v>
      </c>
      <c r="E374" s="30">
        <f t="shared" si="40"/>
        <v>0</v>
      </c>
      <c r="H374" s="41">
        <f t="shared" si="30"/>
        <v>0</v>
      </c>
    </row>
    <row r="375" spans="1:8">
      <c r="A375" s="29"/>
      <c r="B375" s="28" t="s">
        <v>300</v>
      </c>
      <c r="C375" s="30">
        <v>0</v>
      </c>
      <c r="D375" s="30">
        <f t="shared" si="40"/>
        <v>0</v>
      </c>
      <c r="E375" s="30">
        <f t="shared" si="40"/>
        <v>0</v>
      </c>
      <c r="H375" s="41">
        <f t="shared" si="30"/>
        <v>0</v>
      </c>
    </row>
    <row r="376" spans="1:8">
      <c r="A376" s="6">
        <v>2201</v>
      </c>
      <c r="B376" s="4" t="s">
        <v>301</v>
      </c>
      <c r="C376" s="5">
        <v>150</v>
      </c>
      <c r="D376" s="5">
        <f t="shared" si="40"/>
        <v>150</v>
      </c>
      <c r="E376" s="5">
        <f t="shared" si="40"/>
        <v>150</v>
      </c>
      <c r="H376" s="41">
        <f t="shared" si="30"/>
        <v>150</v>
      </c>
    </row>
    <row r="377" spans="1:8">
      <c r="A377" s="6">
        <v>2201</v>
      </c>
      <c r="B377" s="4" t="s">
        <v>302</v>
      </c>
      <c r="C377" s="5">
        <v>1000</v>
      </c>
      <c r="D377" s="5">
        <f t="shared" si="40"/>
        <v>1000</v>
      </c>
      <c r="E377" s="5">
        <f t="shared" si="40"/>
        <v>1000</v>
      </c>
      <c r="H377" s="41">
        <f t="shared" si="30"/>
        <v>1000</v>
      </c>
    </row>
    <row r="378" spans="1:8">
      <c r="A378" s="6">
        <v>2201</v>
      </c>
      <c r="B378" s="4" t="s">
        <v>303</v>
      </c>
      <c r="C378" s="5">
        <f>SUM(C379:C381)</f>
        <v>9600</v>
      </c>
      <c r="D378" s="5">
        <f>SUM(D379:D381)</f>
        <v>9600</v>
      </c>
      <c r="E378" s="5">
        <f>SUM(E379:E381)</f>
        <v>9600</v>
      </c>
      <c r="H378" s="41">
        <f t="shared" si="30"/>
        <v>9600</v>
      </c>
    </row>
    <row r="379" spans="1:8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30"/>
        <v>3000</v>
      </c>
    </row>
    <row r="380" spans="1:8">
      <c r="A380" s="29"/>
      <c r="B380" s="28" t="s">
        <v>113</v>
      </c>
      <c r="C380" s="30">
        <v>5000</v>
      </c>
      <c r="D380" s="30">
        <f t="shared" ref="D380:E381" si="41">C380</f>
        <v>5000</v>
      </c>
      <c r="E380" s="30">
        <f t="shared" si="41"/>
        <v>5000</v>
      </c>
      <c r="H380" s="41">
        <f t="shared" si="30"/>
        <v>5000</v>
      </c>
    </row>
    <row r="381" spans="1:8">
      <c r="A381" s="29"/>
      <c r="B381" s="28" t="s">
        <v>47</v>
      </c>
      <c r="C381" s="30">
        <v>1600</v>
      </c>
      <c r="D381" s="30">
        <f t="shared" si="41"/>
        <v>1600</v>
      </c>
      <c r="E381" s="30">
        <f t="shared" si="41"/>
        <v>1600</v>
      </c>
      <c r="H381" s="41">
        <f t="shared" si="30"/>
        <v>1600</v>
      </c>
    </row>
    <row r="382" spans="1:8">
      <c r="A382" s="6">
        <v>2201</v>
      </c>
      <c r="B382" s="4" t="s">
        <v>114</v>
      </c>
      <c r="C382" s="5">
        <f>SUM(C383:C387)</f>
        <v>1750</v>
      </c>
      <c r="D382" s="5">
        <f>SUM(D383:D387)</f>
        <v>1750</v>
      </c>
      <c r="E382" s="5">
        <f>SUM(E383:E387)</f>
        <v>1750</v>
      </c>
      <c r="H382" s="41">
        <f t="shared" si="30"/>
        <v>1750</v>
      </c>
    </row>
    <row r="383" spans="1:8">
      <c r="A383" s="29"/>
      <c r="B383" s="28" t="s">
        <v>304</v>
      </c>
      <c r="C383" s="30">
        <v>550</v>
      </c>
      <c r="D383" s="30">
        <f>C383</f>
        <v>550</v>
      </c>
      <c r="E383" s="30">
        <f>D383</f>
        <v>550</v>
      </c>
      <c r="H383" s="41">
        <f t="shared" si="30"/>
        <v>550</v>
      </c>
    </row>
    <row r="384" spans="1:8">
      <c r="A384" s="29"/>
      <c r="B384" s="28" t="s">
        <v>305</v>
      </c>
      <c r="C384" s="30"/>
      <c r="D384" s="30">
        <f t="shared" ref="D384:E387" si="42">C384</f>
        <v>0</v>
      </c>
      <c r="E384" s="30">
        <f t="shared" si="42"/>
        <v>0</v>
      </c>
      <c r="H384" s="41">
        <f t="shared" si="30"/>
        <v>0</v>
      </c>
    </row>
    <row r="385" spans="1:8">
      <c r="A385" s="29"/>
      <c r="B385" s="28" t="s">
        <v>306</v>
      </c>
      <c r="C385" s="30"/>
      <c r="D385" s="30">
        <f t="shared" si="42"/>
        <v>0</v>
      </c>
      <c r="E385" s="30">
        <f t="shared" si="42"/>
        <v>0</v>
      </c>
      <c r="H385" s="41">
        <f t="shared" si="30"/>
        <v>0</v>
      </c>
    </row>
    <row r="386" spans="1:8">
      <c r="A386" s="29"/>
      <c r="B386" s="28" t="s">
        <v>307</v>
      </c>
      <c r="C386" s="30">
        <v>1200</v>
      </c>
      <c r="D386" s="30">
        <f t="shared" si="42"/>
        <v>1200</v>
      </c>
      <c r="E386" s="30">
        <f t="shared" si="42"/>
        <v>1200</v>
      </c>
      <c r="H386" s="41">
        <f t="shared" ref="H386:H449" si="43">C386</f>
        <v>1200</v>
      </c>
    </row>
    <row r="387" spans="1:8">
      <c r="A387" s="29"/>
      <c r="B387" s="28" t="s">
        <v>308</v>
      </c>
      <c r="C387" s="30"/>
      <c r="D387" s="30">
        <f t="shared" si="42"/>
        <v>0</v>
      </c>
      <c r="E387" s="30">
        <f t="shared" si="42"/>
        <v>0</v>
      </c>
      <c r="H387" s="41">
        <f t="shared" si="43"/>
        <v>0</v>
      </c>
    </row>
    <row r="388" spans="1:8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3"/>
        <v>100</v>
      </c>
    </row>
    <row r="389" spans="1:8">
      <c r="A389" s="29"/>
      <c r="B389" s="28" t="s">
        <v>48</v>
      </c>
      <c r="C389" s="30">
        <v>100</v>
      </c>
      <c r="D389" s="30">
        <f t="shared" ref="D389:E391" si="44">C389</f>
        <v>100</v>
      </c>
      <c r="E389" s="30">
        <f t="shared" si="44"/>
        <v>100</v>
      </c>
      <c r="H389" s="41">
        <f t="shared" si="43"/>
        <v>100</v>
      </c>
    </row>
    <row r="390" spans="1:8">
      <c r="A390" s="29"/>
      <c r="B390" s="28" t="s">
        <v>310</v>
      </c>
      <c r="C390" s="30">
        <v>0</v>
      </c>
      <c r="D390" s="30">
        <f t="shared" si="44"/>
        <v>0</v>
      </c>
      <c r="E390" s="30">
        <f t="shared" si="44"/>
        <v>0</v>
      </c>
      <c r="H390" s="41">
        <f t="shared" si="43"/>
        <v>0</v>
      </c>
    </row>
    <row r="391" spans="1:8">
      <c r="A391" s="6">
        <v>2201</v>
      </c>
      <c r="B391" s="4" t="s">
        <v>311</v>
      </c>
      <c r="C391" s="5">
        <v>0</v>
      </c>
      <c r="D391" s="5">
        <f t="shared" si="44"/>
        <v>0</v>
      </c>
      <c r="E391" s="5">
        <f t="shared" si="44"/>
        <v>0</v>
      </c>
      <c r="H391" s="41">
        <f t="shared" si="43"/>
        <v>0</v>
      </c>
    </row>
    <row r="392" spans="1:8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3"/>
        <v>7000</v>
      </c>
    </row>
    <row r="393" spans="1:8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3"/>
        <v>0</v>
      </c>
    </row>
    <row r="394" spans="1:8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  <c r="H394" s="41">
        <f t="shared" si="43"/>
        <v>7000</v>
      </c>
    </row>
    <row r="395" spans="1:8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3"/>
        <v>0</v>
      </c>
    </row>
    <row r="396" spans="1:8">
      <c r="A396" s="29"/>
      <c r="B396" s="28" t="s">
        <v>315</v>
      </c>
      <c r="C396" s="30"/>
      <c r="D396" s="30">
        <f t="shared" ref="D396:E398" si="45">C396</f>
        <v>0</v>
      </c>
      <c r="E396" s="30">
        <f t="shared" si="45"/>
        <v>0</v>
      </c>
      <c r="H396" s="41">
        <f t="shared" si="43"/>
        <v>0</v>
      </c>
    </row>
    <row r="397" spans="1:8">
      <c r="A397" s="29"/>
      <c r="B397" s="28" t="s">
        <v>316</v>
      </c>
      <c r="C397" s="30">
        <v>0</v>
      </c>
      <c r="D397" s="30">
        <f t="shared" si="45"/>
        <v>0</v>
      </c>
      <c r="E397" s="30">
        <f t="shared" si="45"/>
        <v>0</v>
      </c>
      <c r="H397" s="41">
        <f t="shared" si="43"/>
        <v>0</v>
      </c>
    </row>
    <row r="398" spans="1:8">
      <c r="A398" s="6">
        <v>2201</v>
      </c>
      <c r="B398" s="4" t="s">
        <v>317</v>
      </c>
      <c r="C398" s="5">
        <v>0</v>
      </c>
      <c r="D398" s="5">
        <f t="shared" si="45"/>
        <v>0</v>
      </c>
      <c r="E398" s="5">
        <f t="shared" si="45"/>
        <v>0</v>
      </c>
      <c r="H398" s="41">
        <f t="shared" si="43"/>
        <v>0</v>
      </c>
    </row>
    <row r="399" spans="1:8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3"/>
        <v>0</v>
      </c>
    </row>
    <row r="400" spans="1:8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3"/>
        <v>0</v>
      </c>
    </row>
    <row r="401" spans="1:8">
      <c r="A401" s="29"/>
      <c r="B401" s="28" t="s">
        <v>319</v>
      </c>
      <c r="C401" s="30"/>
      <c r="D401" s="30">
        <f t="shared" ref="D401:E403" si="46">C401</f>
        <v>0</v>
      </c>
      <c r="E401" s="30">
        <f t="shared" si="46"/>
        <v>0</v>
      </c>
      <c r="H401" s="41">
        <f t="shared" si="43"/>
        <v>0</v>
      </c>
    </row>
    <row r="402" spans="1:8">
      <c r="A402" s="29"/>
      <c r="B402" s="28" t="s">
        <v>320</v>
      </c>
      <c r="C402" s="30">
        <v>0</v>
      </c>
      <c r="D402" s="30">
        <f t="shared" si="46"/>
        <v>0</v>
      </c>
      <c r="E402" s="30">
        <f t="shared" si="46"/>
        <v>0</v>
      </c>
      <c r="H402" s="41">
        <f t="shared" si="43"/>
        <v>0</v>
      </c>
    </row>
    <row r="403" spans="1:8">
      <c r="A403" s="29"/>
      <c r="B403" s="28" t="s">
        <v>321</v>
      </c>
      <c r="C403" s="30">
        <v>0</v>
      </c>
      <c r="D403" s="30">
        <f t="shared" si="46"/>
        <v>0</v>
      </c>
      <c r="E403" s="30">
        <f t="shared" si="46"/>
        <v>0</v>
      </c>
      <c r="H403" s="41">
        <f t="shared" si="43"/>
        <v>0</v>
      </c>
    </row>
    <row r="404" spans="1:8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3"/>
        <v>500</v>
      </c>
    </row>
    <row r="405" spans="1:8">
      <c r="A405" s="29"/>
      <c r="B405" s="28" t="s">
        <v>323</v>
      </c>
      <c r="C405" s="30">
        <v>500</v>
      </c>
      <c r="D405" s="30">
        <f t="shared" ref="D405:E408" si="47">C405</f>
        <v>500</v>
      </c>
      <c r="E405" s="30">
        <f t="shared" si="47"/>
        <v>500</v>
      </c>
      <c r="H405" s="41">
        <f t="shared" si="43"/>
        <v>500</v>
      </c>
    </row>
    <row r="406" spans="1:8">
      <c r="A406" s="29"/>
      <c r="B406" s="28" t="s">
        <v>324</v>
      </c>
      <c r="C406" s="30">
        <v>0</v>
      </c>
      <c r="D406" s="30">
        <f t="shared" si="47"/>
        <v>0</v>
      </c>
      <c r="E406" s="30">
        <f t="shared" si="47"/>
        <v>0</v>
      </c>
      <c r="H406" s="41">
        <f t="shared" si="43"/>
        <v>0</v>
      </c>
    </row>
    <row r="407" spans="1:8">
      <c r="A407" s="6">
        <v>2201</v>
      </c>
      <c r="B407" s="4" t="s">
        <v>325</v>
      </c>
      <c r="C407" s="5">
        <v>0</v>
      </c>
      <c r="D407" s="5">
        <f t="shared" si="47"/>
        <v>0</v>
      </c>
      <c r="E407" s="5">
        <f t="shared" si="47"/>
        <v>0</v>
      </c>
      <c r="H407" s="41">
        <f t="shared" si="43"/>
        <v>0</v>
      </c>
    </row>
    <row r="408" spans="1:8">
      <c r="A408" s="6">
        <v>2201</v>
      </c>
      <c r="B408" s="4" t="s">
        <v>326</v>
      </c>
      <c r="C408" s="5">
        <v>0</v>
      </c>
      <c r="D408" s="5">
        <f t="shared" si="47"/>
        <v>0</v>
      </c>
      <c r="E408" s="5">
        <f t="shared" si="47"/>
        <v>0</v>
      </c>
      <c r="H408" s="41">
        <f t="shared" si="43"/>
        <v>0</v>
      </c>
    </row>
    <row r="409" spans="1:8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3"/>
        <v>1000</v>
      </c>
    </row>
    <row r="410" spans="1:8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3"/>
        <v>1000</v>
      </c>
    </row>
    <row r="411" spans="1:8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3"/>
        <v>0</v>
      </c>
    </row>
    <row r="412" spans="1:8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3"/>
        <v>4000</v>
      </c>
    </row>
    <row r="413" spans="1:8">
      <c r="A413" s="29"/>
      <c r="B413" s="28" t="s">
        <v>328</v>
      </c>
      <c r="C413" s="30">
        <v>4000</v>
      </c>
      <c r="D413" s="30">
        <f t="shared" ref="D413:E415" si="48">C413</f>
        <v>4000</v>
      </c>
      <c r="E413" s="30">
        <f t="shared" si="48"/>
        <v>4000</v>
      </c>
      <c r="H413" s="41">
        <f t="shared" si="43"/>
        <v>4000</v>
      </c>
    </row>
    <row r="414" spans="1:8">
      <c r="A414" s="29"/>
      <c r="B414" s="28" t="s">
        <v>329</v>
      </c>
      <c r="C414" s="30">
        <v>0</v>
      </c>
      <c r="D414" s="30">
        <f t="shared" si="48"/>
        <v>0</v>
      </c>
      <c r="E414" s="30">
        <f t="shared" si="48"/>
        <v>0</v>
      </c>
      <c r="H414" s="41">
        <f t="shared" si="43"/>
        <v>0</v>
      </c>
    </row>
    <row r="415" spans="1:8">
      <c r="A415" s="6">
        <v>2201</v>
      </c>
      <c r="B415" s="4" t="s">
        <v>118</v>
      </c>
      <c r="C415" s="5">
        <v>400</v>
      </c>
      <c r="D415" s="5">
        <f t="shared" si="48"/>
        <v>400</v>
      </c>
      <c r="E415" s="5">
        <f t="shared" si="48"/>
        <v>400</v>
      </c>
      <c r="H415" s="41">
        <f t="shared" si="43"/>
        <v>400</v>
      </c>
    </row>
    <row r="416" spans="1:8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3"/>
        <v>0</v>
      </c>
    </row>
    <row r="417" spans="1:8">
      <c r="A417" s="29"/>
      <c r="B417" s="28" t="s">
        <v>330</v>
      </c>
      <c r="C417" s="30">
        <v>0</v>
      </c>
      <c r="D417" s="30">
        <f t="shared" ref="D417:E421" si="49">C417</f>
        <v>0</v>
      </c>
      <c r="E417" s="30">
        <f t="shared" si="49"/>
        <v>0</v>
      </c>
      <c r="H417" s="41">
        <f t="shared" si="43"/>
        <v>0</v>
      </c>
    </row>
    <row r="418" spans="1:8">
      <c r="A418" s="29"/>
      <c r="B418" s="28" t="s">
        <v>331</v>
      </c>
      <c r="C418" s="30">
        <v>0</v>
      </c>
      <c r="D418" s="30">
        <f t="shared" si="49"/>
        <v>0</v>
      </c>
      <c r="E418" s="30">
        <f t="shared" si="49"/>
        <v>0</v>
      </c>
      <c r="H418" s="41">
        <f t="shared" si="43"/>
        <v>0</v>
      </c>
    </row>
    <row r="419" spans="1:8">
      <c r="A419" s="6">
        <v>2201</v>
      </c>
      <c r="B419" s="4" t="s">
        <v>333</v>
      </c>
      <c r="C419" s="5">
        <v>0</v>
      </c>
      <c r="D419" s="5">
        <f t="shared" si="49"/>
        <v>0</v>
      </c>
      <c r="E419" s="5">
        <f t="shared" si="49"/>
        <v>0</v>
      </c>
      <c r="H419" s="41">
        <f t="shared" si="43"/>
        <v>0</v>
      </c>
    </row>
    <row r="420" spans="1:8">
      <c r="A420" s="6">
        <v>2201</v>
      </c>
      <c r="B420" s="4" t="s">
        <v>334</v>
      </c>
      <c r="C420" s="5">
        <v>7000</v>
      </c>
      <c r="D420" s="5">
        <f t="shared" si="49"/>
        <v>7000</v>
      </c>
      <c r="E420" s="5">
        <f t="shared" si="49"/>
        <v>7000</v>
      </c>
      <c r="H420" s="41">
        <f t="shared" si="43"/>
        <v>7000</v>
      </c>
    </row>
    <row r="421" spans="1:8">
      <c r="A421" s="6">
        <v>2201</v>
      </c>
      <c r="B421" s="4" t="s">
        <v>335</v>
      </c>
      <c r="C421" s="5">
        <v>0</v>
      </c>
      <c r="D421" s="5">
        <f t="shared" si="49"/>
        <v>0</v>
      </c>
      <c r="E421" s="5">
        <f t="shared" si="49"/>
        <v>0</v>
      </c>
      <c r="H421" s="41">
        <f t="shared" si="43"/>
        <v>0</v>
      </c>
    </row>
    <row r="422" spans="1:8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3"/>
        <v>0</v>
      </c>
    </row>
    <row r="423" spans="1:8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3"/>
        <v>0</v>
      </c>
    </row>
    <row r="424" spans="1:8">
      <c r="A424" s="29"/>
      <c r="B424" s="28" t="s">
        <v>337</v>
      </c>
      <c r="C424" s="30"/>
      <c r="D424" s="30">
        <f t="shared" ref="D424:E428" si="50">C424</f>
        <v>0</v>
      </c>
      <c r="E424" s="30">
        <f t="shared" si="50"/>
        <v>0</v>
      </c>
      <c r="H424" s="41">
        <f t="shared" si="43"/>
        <v>0</v>
      </c>
    </row>
    <row r="425" spans="1:8">
      <c r="A425" s="29"/>
      <c r="B425" s="28" t="s">
        <v>338</v>
      </c>
      <c r="C425" s="30"/>
      <c r="D425" s="30">
        <f t="shared" si="50"/>
        <v>0</v>
      </c>
      <c r="E425" s="30">
        <f t="shared" si="50"/>
        <v>0</v>
      </c>
      <c r="H425" s="41">
        <f t="shared" si="43"/>
        <v>0</v>
      </c>
    </row>
    <row r="426" spans="1:8">
      <c r="A426" s="29"/>
      <c r="B426" s="28" t="s">
        <v>339</v>
      </c>
      <c r="C426" s="30"/>
      <c r="D426" s="30">
        <f t="shared" si="50"/>
        <v>0</v>
      </c>
      <c r="E426" s="30">
        <f t="shared" si="50"/>
        <v>0</v>
      </c>
      <c r="H426" s="41">
        <f t="shared" si="43"/>
        <v>0</v>
      </c>
    </row>
    <row r="427" spans="1:8">
      <c r="A427" s="29"/>
      <c r="B427" s="28" t="s">
        <v>340</v>
      </c>
      <c r="C427" s="30"/>
      <c r="D427" s="30">
        <f t="shared" si="50"/>
        <v>0</v>
      </c>
      <c r="E427" s="30">
        <f t="shared" si="50"/>
        <v>0</v>
      </c>
      <c r="H427" s="41">
        <f t="shared" si="43"/>
        <v>0</v>
      </c>
    </row>
    <row r="428" spans="1:8">
      <c r="A428" s="29"/>
      <c r="B428" s="28" t="s">
        <v>341</v>
      </c>
      <c r="C428" s="30">
        <v>0</v>
      </c>
      <c r="D428" s="30">
        <f t="shared" si="50"/>
        <v>0</v>
      </c>
      <c r="E428" s="30">
        <f t="shared" si="50"/>
        <v>0</v>
      </c>
      <c r="H428" s="41">
        <f t="shared" si="43"/>
        <v>0</v>
      </c>
    </row>
    <row r="429" spans="1:8">
      <c r="A429" s="6">
        <v>2201</v>
      </c>
      <c r="B429" s="4" t="s">
        <v>342</v>
      </c>
      <c r="C429" s="5">
        <f>SUM(C430:C442)</f>
        <v>25547.988000000001</v>
      </c>
      <c r="D429" s="5">
        <f>SUM(D430:D442)</f>
        <v>25547.988000000001</v>
      </c>
      <c r="E429" s="5">
        <f>SUM(E430:E442)</f>
        <v>25547.988000000001</v>
      </c>
      <c r="H429" s="41">
        <f t="shared" si="43"/>
        <v>25547.988000000001</v>
      </c>
    </row>
    <row r="430" spans="1:8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3"/>
        <v>0</v>
      </c>
    </row>
    <row r="431" spans="1:8">
      <c r="A431" s="29"/>
      <c r="B431" s="28" t="s">
        <v>344</v>
      </c>
      <c r="C431" s="30"/>
      <c r="D431" s="30">
        <f t="shared" ref="D431:E442" si="51">C431</f>
        <v>0</v>
      </c>
      <c r="E431" s="30">
        <f t="shared" si="51"/>
        <v>0</v>
      </c>
      <c r="H431" s="41">
        <f t="shared" si="43"/>
        <v>0</v>
      </c>
    </row>
    <row r="432" spans="1:8">
      <c r="A432" s="29"/>
      <c r="B432" s="28" t="s">
        <v>345</v>
      </c>
      <c r="C432" s="30"/>
      <c r="D432" s="30">
        <f t="shared" si="51"/>
        <v>0</v>
      </c>
      <c r="E432" s="30">
        <f t="shared" si="51"/>
        <v>0</v>
      </c>
      <c r="H432" s="41">
        <f t="shared" si="43"/>
        <v>0</v>
      </c>
    </row>
    <row r="433" spans="1:8">
      <c r="A433" s="29"/>
      <c r="B433" s="28" t="s">
        <v>346</v>
      </c>
      <c r="C433" s="30"/>
      <c r="D433" s="30">
        <f t="shared" si="51"/>
        <v>0</v>
      </c>
      <c r="E433" s="30">
        <f t="shared" si="51"/>
        <v>0</v>
      </c>
      <c r="H433" s="41">
        <f t="shared" si="43"/>
        <v>0</v>
      </c>
    </row>
    <row r="434" spans="1:8">
      <c r="A434" s="29"/>
      <c r="B434" s="28" t="s">
        <v>347</v>
      </c>
      <c r="C434" s="30"/>
      <c r="D434" s="30">
        <f t="shared" si="51"/>
        <v>0</v>
      </c>
      <c r="E434" s="30">
        <f t="shared" si="51"/>
        <v>0</v>
      </c>
      <c r="H434" s="41">
        <f t="shared" si="43"/>
        <v>0</v>
      </c>
    </row>
    <row r="435" spans="1:8">
      <c r="A435" s="29"/>
      <c r="B435" s="28" t="s">
        <v>348</v>
      </c>
      <c r="C435" s="30"/>
      <c r="D435" s="30">
        <f t="shared" si="51"/>
        <v>0</v>
      </c>
      <c r="E435" s="30">
        <f t="shared" si="51"/>
        <v>0</v>
      </c>
      <c r="H435" s="41">
        <f t="shared" si="43"/>
        <v>0</v>
      </c>
    </row>
    <row r="436" spans="1:8">
      <c r="A436" s="29"/>
      <c r="B436" s="28" t="s">
        <v>349</v>
      </c>
      <c r="C436" s="30"/>
      <c r="D436" s="30">
        <f t="shared" si="51"/>
        <v>0</v>
      </c>
      <c r="E436" s="30">
        <f t="shared" si="51"/>
        <v>0</v>
      </c>
      <c r="H436" s="41">
        <f t="shared" si="43"/>
        <v>0</v>
      </c>
    </row>
    <row r="437" spans="1:8">
      <c r="A437" s="29"/>
      <c r="B437" s="28" t="s">
        <v>350</v>
      </c>
      <c r="C437" s="30"/>
      <c r="D437" s="30">
        <f t="shared" si="51"/>
        <v>0</v>
      </c>
      <c r="E437" s="30">
        <f t="shared" si="51"/>
        <v>0</v>
      </c>
      <c r="H437" s="41">
        <f t="shared" si="43"/>
        <v>0</v>
      </c>
    </row>
    <row r="438" spans="1:8">
      <c r="A438" s="29"/>
      <c r="B438" s="28" t="s">
        <v>351</v>
      </c>
      <c r="C438" s="30"/>
      <c r="D438" s="30">
        <f t="shared" si="51"/>
        <v>0</v>
      </c>
      <c r="E438" s="30">
        <f t="shared" si="51"/>
        <v>0</v>
      </c>
      <c r="H438" s="41">
        <f t="shared" si="43"/>
        <v>0</v>
      </c>
    </row>
    <row r="439" spans="1:8">
      <c r="A439" s="29"/>
      <c r="B439" s="28" t="s">
        <v>352</v>
      </c>
      <c r="C439" s="30"/>
      <c r="D439" s="30">
        <f t="shared" si="51"/>
        <v>0</v>
      </c>
      <c r="E439" s="30">
        <f t="shared" si="51"/>
        <v>0</v>
      </c>
      <c r="H439" s="41">
        <f t="shared" si="43"/>
        <v>0</v>
      </c>
    </row>
    <row r="440" spans="1:8">
      <c r="A440" s="29"/>
      <c r="B440" s="28" t="s">
        <v>353</v>
      </c>
      <c r="C440" s="30"/>
      <c r="D440" s="30">
        <f t="shared" si="51"/>
        <v>0</v>
      </c>
      <c r="E440" s="30">
        <f t="shared" si="51"/>
        <v>0</v>
      </c>
      <c r="H440" s="41">
        <f t="shared" si="43"/>
        <v>0</v>
      </c>
    </row>
    <row r="441" spans="1:8">
      <c r="A441" s="29"/>
      <c r="B441" s="28" t="s">
        <v>354</v>
      </c>
      <c r="C441" s="30">
        <v>25547.988000000001</v>
      </c>
      <c r="D441" s="30">
        <f t="shared" si="51"/>
        <v>25547.988000000001</v>
      </c>
      <c r="E441" s="30">
        <f t="shared" si="51"/>
        <v>25547.988000000001</v>
      </c>
      <c r="H441" s="41">
        <f t="shared" si="43"/>
        <v>25547.988000000001</v>
      </c>
    </row>
    <row r="442" spans="1:8">
      <c r="A442" s="29"/>
      <c r="B442" s="28" t="s">
        <v>355</v>
      </c>
      <c r="C442" s="30"/>
      <c r="D442" s="30">
        <f t="shared" si="51"/>
        <v>0</v>
      </c>
      <c r="E442" s="30">
        <f t="shared" si="51"/>
        <v>0</v>
      </c>
      <c r="H442" s="41">
        <f t="shared" si="43"/>
        <v>0</v>
      </c>
    </row>
    <row r="443" spans="1:8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3"/>
        <v>0</v>
      </c>
    </row>
    <row r="444" spans="1:8">
      <c r="A444" s="177" t="s">
        <v>357</v>
      </c>
      <c r="B444" s="178"/>
      <c r="C444" s="32">
        <f>C445+C454+C455+C459+C462+C463+C468+C474+C477+C480+C481+C450</f>
        <v>22000</v>
      </c>
      <c r="D444" s="32">
        <f>D445+D454+D455+D459+D462+D463+D468+D474+D477+D480+D481+D450</f>
        <v>22000</v>
      </c>
      <c r="E444" s="32">
        <f>E445+E454+E455+E459+E462+E463+E468+E474+E477+E480+E481+E450</f>
        <v>22000</v>
      </c>
      <c r="H444" s="41">
        <f t="shared" si="43"/>
        <v>22000</v>
      </c>
    </row>
    <row r="445" spans="1:8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  <c r="H445" s="41">
        <f t="shared" si="43"/>
        <v>12000</v>
      </c>
    </row>
    <row r="446" spans="1:8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3"/>
        <v>0</v>
      </c>
    </row>
    <row r="447" spans="1:8">
      <c r="A447" s="28"/>
      <c r="B447" s="28" t="s">
        <v>360</v>
      </c>
      <c r="C447" s="30">
        <v>0</v>
      </c>
      <c r="D447" s="30">
        <f t="shared" ref="D447:E449" si="52">C447</f>
        <v>0</v>
      </c>
      <c r="E447" s="30">
        <f t="shared" si="52"/>
        <v>0</v>
      </c>
      <c r="H447" s="41">
        <f t="shared" si="43"/>
        <v>0</v>
      </c>
    </row>
    <row r="448" spans="1:8">
      <c r="A448" s="28"/>
      <c r="B448" s="28" t="s">
        <v>361</v>
      </c>
      <c r="C448" s="30">
        <v>0</v>
      </c>
      <c r="D448" s="30">
        <f t="shared" si="52"/>
        <v>0</v>
      </c>
      <c r="E448" s="30">
        <f t="shared" si="52"/>
        <v>0</v>
      </c>
      <c r="H448" s="41">
        <f t="shared" si="43"/>
        <v>0</v>
      </c>
    </row>
    <row r="449" spans="1:8">
      <c r="A449" s="28"/>
      <c r="B449" s="28" t="s">
        <v>362</v>
      </c>
      <c r="C449" s="30">
        <v>12000</v>
      </c>
      <c r="D449" s="30">
        <f t="shared" si="52"/>
        <v>12000</v>
      </c>
      <c r="E449" s="30">
        <f t="shared" si="52"/>
        <v>12000</v>
      </c>
      <c r="H449" s="41">
        <f t="shared" si="43"/>
        <v>12000</v>
      </c>
    </row>
    <row r="450" spans="1:8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3">C450</f>
        <v>0</v>
      </c>
    </row>
    <row r="451" spans="1:8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3"/>
        <v>0</v>
      </c>
    </row>
    <row r="452" spans="1:8">
      <c r="A452" s="28"/>
      <c r="B452" s="28" t="s">
        <v>365</v>
      </c>
      <c r="C452" s="30">
        <v>0</v>
      </c>
      <c r="D452" s="30">
        <f t="shared" ref="D452:E453" si="54">C452</f>
        <v>0</v>
      </c>
      <c r="E452" s="30">
        <f t="shared" si="54"/>
        <v>0</v>
      </c>
      <c r="H452" s="41">
        <f t="shared" si="53"/>
        <v>0</v>
      </c>
    </row>
    <row r="453" spans="1:8">
      <c r="A453" s="28"/>
      <c r="B453" s="28" t="s">
        <v>366</v>
      </c>
      <c r="C453" s="30">
        <v>0</v>
      </c>
      <c r="D453" s="30">
        <f t="shared" si="54"/>
        <v>0</v>
      </c>
      <c r="E453" s="30">
        <f t="shared" si="54"/>
        <v>0</v>
      </c>
      <c r="H453" s="41">
        <f t="shared" si="53"/>
        <v>0</v>
      </c>
    </row>
    <row r="454" spans="1:8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3"/>
        <v>3000</v>
      </c>
    </row>
    <row r="455" spans="1:8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3"/>
        <v>3000</v>
      </c>
    </row>
    <row r="456" spans="1:8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3"/>
        <v>3000</v>
      </c>
    </row>
    <row r="457" spans="1:8">
      <c r="A457" s="28"/>
      <c r="B457" s="28" t="s">
        <v>368</v>
      </c>
      <c r="C457" s="30"/>
      <c r="D457" s="30">
        <f t="shared" ref="D457:E458" si="55">C457</f>
        <v>0</v>
      </c>
      <c r="E457" s="30">
        <f t="shared" si="55"/>
        <v>0</v>
      </c>
      <c r="H457" s="41">
        <f t="shared" si="53"/>
        <v>0</v>
      </c>
    </row>
    <row r="458" spans="1:8">
      <c r="A458" s="28"/>
      <c r="B458" s="28" t="s">
        <v>361</v>
      </c>
      <c r="C458" s="30">
        <v>0</v>
      </c>
      <c r="D458" s="30">
        <f t="shared" si="55"/>
        <v>0</v>
      </c>
      <c r="E458" s="30">
        <f t="shared" si="55"/>
        <v>0</v>
      </c>
      <c r="H458" s="41">
        <f t="shared" si="53"/>
        <v>0</v>
      </c>
    </row>
    <row r="459" spans="1:8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3"/>
        <v>0</v>
      </c>
    </row>
    <row r="460" spans="1:8">
      <c r="A460" s="28"/>
      <c r="B460" s="28" t="s">
        <v>369</v>
      </c>
      <c r="C460" s="30">
        <v>0</v>
      </c>
      <c r="D460" s="30">
        <f t="shared" ref="D460:E462" si="56">C460</f>
        <v>0</v>
      </c>
      <c r="E460" s="30">
        <f t="shared" si="56"/>
        <v>0</v>
      </c>
      <c r="H460" s="41">
        <f t="shared" si="53"/>
        <v>0</v>
      </c>
    </row>
    <row r="461" spans="1:8">
      <c r="A461" s="28"/>
      <c r="B461" s="28" t="s">
        <v>370</v>
      </c>
      <c r="C461" s="30"/>
      <c r="D461" s="30">
        <f t="shared" si="56"/>
        <v>0</v>
      </c>
      <c r="E461" s="30">
        <f t="shared" si="56"/>
        <v>0</v>
      </c>
      <c r="H461" s="41">
        <f t="shared" si="53"/>
        <v>0</v>
      </c>
    </row>
    <row r="462" spans="1:8">
      <c r="A462" s="6">
        <v>2202</v>
      </c>
      <c r="B462" s="4" t="s">
        <v>371</v>
      </c>
      <c r="C462" s="5">
        <v>0</v>
      </c>
      <c r="D462" s="5">
        <f t="shared" si="56"/>
        <v>0</v>
      </c>
      <c r="E462" s="5">
        <f t="shared" si="56"/>
        <v>0</v>
      </c>
      <c r="H462" s="41">
        <f t="shared" si="53"/>
        <v>0</v>
      </c>
    </row>
    <row r="463" spans="1:8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3"/>
        <v>0</v>
      </c>
    </row>
    <row r="464" spans="1:8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3"/>
        <v>0</v>
      </c>
    </row>
    <row r="465" spans="1:8">
      <c r="A465" s="28"/>
      <c r="B465" s="28" t="s">
        <v>374</v>
      </c>
      <c r="C465" s="30">
        <v>0</v>
      </c>
      <c r="D465" s="30">
        <f t="shared" ref="D465:E467" si="57">C465</f>
        <v>0</v>
      </c>
      <c r="E465" s="30">
        <f t="shared" si="57"/>
        <v>0</v>
      </c>
      <c r="H465" s="41">
        <f t="shared" si="53"/>
        <v>0</v>
      </c>
    </row>
    <row r="466" spans="1:8">
      <c r="A466" s="28"/>
      <c r="B466" s="28" t="s">
        <v>375</v>
      </c>
      <c r="C466" s="30">
        <v>0</v>
      </c>
      <c r="D466" s="30">
        <f t="shared" si="57"/>
        <v>0</v>
      </c>
      <c r="E466" s="30">
        <f t="shared" si="57"/>
        <v>0</v>
      </c>
      <c r="H466" s="41">
        <f t="shared" si="53"/>
        <v>0</v>
      </c>
    </row>
    <row r="467" spans="1:8">
      <c r="A467" s="28"/>
      <c r="B467" s="28" t="s">
        <v>376</v>
      </c>
      <c r="C467" s="30">
        <v>0</v>
      </c>
      <c r="D467" s="30">
        <f t="shared" si="57"/>
        <v>0</v>
      </c>
      <c r="E467" s="30">
        <f t="shared" si="57"/>
        <v>0</v>
      </c>
      <c r="H467" s="41">
        <f t="shared" si="53"/>
        <v>0</v>
      </c>
    </row>
    <row r="468" spans="1:8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3"/>
        <v>0</v>
      </c>
    </row>
    <row r="469" spans="1:8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3"/>
        <v>0</v>
      </c>
    </row>
    <row r="470" spans="1:8">
      <c r="A470" s="28"/>
      <c r="B470" s="28" t="s">
        <v>379</v>
      </c>
      <c r="C470" s="30">
        <v>0</v>
      </c>
      <c r="D470" s="30">
        <f t="shared" ref="D470:E473" si="58">C470</f>
        <v>0</v>
      </c>
      <c r="E470" s="30">
        <f t="shared" si="58"/>
        <v>0</v>
      </c>
      <c r="H470" s="41">
        <f t="shared" si="53"/>
        <v>0</v>
      </c>
    </row>
    <row r="471" spans="1:8">
      <c r="A471" s="28"/>
      <c r="B471" s="28" t="s">
        <v>380</v>
      </c>
      <c r="C471" s="30">
        <v>0</v>
      </c>
      <c r="D471" s="30">
        <f t="shared" si="58"/>
        <v>0</v>
      </c>
      <c r="E471" s="30">
        <f t="shared" si="58"/>
        <v>0</v>
      </c>
      <c r="H471" s="41">
        <f t="shared" si="53"/>
        <v>0</v>
      </c>
    </row>
    <row r="472" spans="1:8">
      <c r="A472" s="28"/>
      <c r="B472" s="28" t="s">
        <v>381</v>
      </c>
      <c r="C472" s="30">
        <v>0</v>
      </c>
      <c r="D472" s="30">
        <f t="shared" si="58"/>
        <v>0</v>
      </c>
      <c r="E472" s="30">
        <f t="shared" si="58"/>
        <v>0</v>
      </c>
      <c r="H472" s="41">
        <f t="shared" si="53"/>
        <v>0</v>
      </c>
    </row>
    <row r="473" spans="1:8">
      <c r="A473" s="28"/>
      <c r="B473" s="28" t="s">
        <v>382</v>
      </c>
      <c r="C473" s="30">
        <v>0</v>
      </c>
      <c r="D473" s="30">
        <f t="shared" si="58"/>
        <v>0</v>
      </c>
      <c r="E473" s="30">
        <f t="shared" si="58"/>
        <v>0</v>
      </c>
      <c r="H473" s="41">
        <f t="shared" si="53"/>
        <v>0</v>
      </c>
    </row>
    <row r="474" spans="1:8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3"/>
        <v>4000</v>
      </c>
    </row>
    <row r="475" spans="1:8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3"/>
        <v>4000</v>
      </c>
    </row>
    <row r="476" spans="1:8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3"/>
        <v>0</v>
      </c>
    </row>
    <row r="477" spans="1:8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3"/>
        <v>0</v>
      </c>
    </row>
    <row r="478" spans="1:8">
      <c r="A478" s="28"/>
      <c r="B478" s="28" t="s">
        <v>383</v>
      </c>
      <c r="C478" s="30">
        <v>0</v>
      </c>
      <c r="D478" s="30">
        <f t="shared" ref="D478:E481" si="59">C478</f>
        <v>0</v>
      </c>
      <c r="E478" s="30">
        <f t="shared" si="59"/>
        <v>0</v>
      </c>
      <c r="H478" s="41">
        <f t="shared" si="53"/>
        <v>0</v>
      </c>
    </row>
    <row r="479" spans="1:8">
      <c r="A479" s="28"/>
      <c r="B479" s="28" t="s">
        <v>384</v>
      </c>
      <c r="C479" s="30">
        <v>0</v>
      </c>
      <c r="D479" s="30">
        <f t="shared" si="59"/>
        <v>0</v>
      </c>
      <c r="E479" s="30">
        <f t="shared" si="59"/>
        <v>0</v>
      </c>
      <c r="H479" s="41">
        <f t="shared" si="53"/>
        <v>0</v>
      </c>
    </row>
    <row r="480" spans="1:8">
      <c r="A480" s="6">
        <v>2202</v>
      </c>
      <c r="B480" s="4" t="s">
        <v>386</v>
      </c>
      <c r="C480" s="5">
        <v>0</v>
      </c>
      <c r="D480" s="5">
        <f t="shared" si="59"/>
        <v>0</v>
      </c>
      <c r="E480" s="5">
        <f t="shared" si="59"/>
        <v>0</v>
      </c>
      <c r="H480" s="41">
        <f t="shared" si="53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9"/>
        <v>0</v>
      </c>
      <c r="E481" s="5">
        <f t="shared" si="59"/>
        <v>0</v>
      </c>
      <c r="H481" s="41">
        <f t="shared" si="53"/>
        <v>0</v>
      </c>
    </row>
    <row r="482" spans="1:10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3"/>
        <v>0</v>
      </c>
    </row>
    <row r="483" spans="1:10">
      <c r="A483" s="183" t="s">
        <v>389</v>
      </c>
      <c r="B483" s="184"/>
      <c r="C483" s="35">
        <f>C484+C504+C509+C522+C528+C538</f>
        <v>16000</v>
      </c>
      <c r="D483" s="35">
        <f>D484+D504+D509+D522+D528+D538</f>
        <v>16000</v>
      </c>
      <c r="E483" s="35">
        <f>E484+E504+E509+E522+E528+E538</f>
        <v>16000</v>
      </c>
      <c r="G483" s="39" t="s">
        <v>592</v>
      </c>
      <c r="H483" s="41">
        <f t="shared" si="53"/>
        <v>16000</v>
      </c>
      <c r="I483" s="42"/>
      <c r="J483" s="40" t="b">
        <f>AND(H483=I483)</f>
        <v>0</v>
      </c>
    </row>
    <row r="484" spans="1:10">
      <c r="A484" s="177" t="s">
        <v>390</v>
      </c>
      <c r="B484" s="178"/>
      <c r="C484" s="32">
        <f>C485+C486+C490+C491+C494+C497+C500+C501+C502+C503</f>
        <v>15000</v>
      </c>
      <c r="D484" s="32">
        <f>D485+D486+D490+D491+D494+D497+D500+D501+D502+D503</f>
        <v>15000</v>
      </c>
      <c r="E484" s="32">
        <f>E485+E486+E490+E491+E494+E497+E500+E501+E502+E503</f>
        <v>15000</v>
      </c>
      <c r="H484" s="41">
        <f t="shared" si="53"/>
        <v>15000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3"/>
        <v>0</v>
      </c>
    </row>
    <row r="486" spans="1:10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3"/>
        <v>10000</v>
      </c>
    </row>
    <row r="487" spans="1:10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3"/>
        <v>3000</v>
      </c>
    </row>
    <row r="488" spans="1:10">
      <c r="A488" s="28"/>
      <c r="B488" s="28" t="s">
        <v>394</v>
      </c>
      <c r="C488" s="30">
        <v>7000</v>
      </c>
      <c r="D488" s="30">
        <f t="shared" ref="D488:E489" si="60">C488</f>
        <v>7000</v>
      </c>
      <c r="E488" s="30">
        <f t="shared" si="60"/>
        <v>7000</v>
      </c>
      <c r="H488" s="41">
        <f t="shared" si="53"/>
        <v>7000</v>
      </c>
    </row>
    <row r="489" spans="1:10">
      <c r="A489" s="28"/>
      <c r="B489" s="28" t="s">
        <v>395</v>
      </c>
      <c r="C489" s="30">
        <v>0</v>
      </c>
      <c r="D489" s="30">
        <f t="shared" si="60"/>
        <v>0</v>
      </c>
      <c r="E489" s="30">
        <f t="shared" si="60"/>
        <v>0</v>
      </c>
      <c r="H489" s="41">
        <f t="shared" si="53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3"/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3"/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3"/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3"/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3"/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3"/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3"/>
        <v>0</v>
      </c>
    </row>
    <row r="497" spans="1:8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3"/>
        <v>0</v>
      </c>
    </row>
    <row r="498" spans="1:8">
      <c r="A498" s="28"/>
      <c r="B498" s="28" t="s">
        <v>404</v>
      </c>
      <c r="C498" s="30"/>
      <c r="D498" s="30">
        <f t="shared" ref="D498:E503" si="61">C498</f>
        <v>0</v>
      </c>
      <c r="E498" s="30">
        <f t="shared" si="61"/>
        <v>0</v>
      </c>
      <c r="H498" s="41">
        <f t="shared" si="53"/>
        <v>0</v>
      </c>
    </row>
    <row r="499" spans="1:8">
      <c r="A499" s="28"/>
      <c r="B499" s="28" t="s">
        <v>405</v>
      </c>
      <c r="C499" s="30">
        <v>0</v>
      </c>
      <c r="D499" s="30">
        <f t="shared" si="61"/>
        <v>0</v>
      </c>
      <c r="E499" s="30">
        <f t="shared" si="61"/>
        <v>0</v>
      </c>
      <c r="H499" s="41">
        <f t="shared" si="53"/>
        <v>0</v>
      </c>
    </row>
    <row r="500" spans="1:8">
      <c r="A500" s="6">
        <v>3302</v>
      </c>
      <c r="B500" s="4" t="s">
        <v>406</v>
      </c>
      <c r="C500" s="5">
        <v>5000</v>
      </c>
      <c r="D500" s="5">
        <f t="shared" si="61"/>
        <v>5000</v>
      </c>
      <c r="E500" s="5">
        <f t="shared" si="61"/>
        <v>5000</v>
      </c>
      <c r="H500" s="41">
        <f t="shared" si="53"/>
        <v>5000</v>
      </c>
    </row>
    <row r="501" spans="1:8">
      <c r="A501" s="6">
        <v>3302</v>
      </c>
      <c r="B501" s="4" t="s">
        <v>407</v>
      </c>
      <c r="C501" s="5"/>
      <c r="D501" s="5">
        <f t="shared" si="61"/>
        <v>0</v>
      </c>
      <c r="E501" s="5">
        <f t="shared" si="61"/>
        <v>0</v>
      </c>
      <c r="H501" s="41">
        <f t="shared" si="53"/>
        <v>0</v>
      </c>
    </row>
    <row r="502" spans="1:8">
      <c r="A502" s="6">
        <v>3302</v>
      </c>
      <c r="B502" s="4" t="s">
        <v>408</v>
      </c>
      <c r="C502" s="5"/>
      <c r="D502" s="5">
        <f t="shared" si="61"/>
        <v>0</v>
      </c>
      <c r="E502" s="5">
        <f t="shared" si="61"/>
        <v>0</v>
      </c>
      <c r="H502" s="41">
        <f t="shared" si="53"/>
        <v>0</v>
      </c>
    </row>
    <row r="503" spans="1:8">
      <c r="A503" s="6">
        <v>3302</v>
      </c>
      <c r="B503" s="4" t="s">
        <v>409</v>
      </c>
      <c r="C503" s="5">
        <v>0</v>
      </c>
      <c r="D503" s="5">
        <f t="shared" si="61"/>
        <v>0</v>
      </c>
      <c r="E503" s="5">
        <f t="shared" si="61"/>
        <v>0</v>
      </c>
      <c r="H503" s="41">
        <f t="shared" si="53"/>
        <v>0</v>
      </c>
    </row>
    <row r="504" spans="1:8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3"/>
        <v>0</v>
      </c>
    </row>
    <row r="505" spans="1:8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3"/>
        <v>0</v>
      </c>
    </row>
    <row r="506" spans="1:8">
      <c r="A506" s="6">
        <v>3303</v>
      </c>
      <c r="B506" s="4" t="s">
        <v>412</v>
      </c>
      <c r="C506" s="5">
        <v>0</v>
      </c>
      <c r="D506" s="5">
        <f t="shared" ref="D506:E508" si="62">C506</f>
        <v>0</v>
      </c>
      <c r="E506" s="5">
        <f t="shared" si="62"/>
        <v>0</v>
      </c>
      <c r="H506" s="41">
        <f t="shared" si="53"/>
        <v>0</v>
      </c>
    </row>
    <row r="507" spans="1:8">
      <c r="A507" s="6">
        <v>3303</v>
      </c>
      <c r="B507" s="4" t="s">
        <v>413</v>
      </c>
      <c r="C507" s="5">
        <v>0</v>
      </c>
      <c r="D507" s="5">
        <f t="shared" si="62"/>
        <v>0</v>
      </c>
      <c r="E507" s="5">
        <f t="shared" si="62"/>
        <v>0</v>
      </c>
      <c r="H507" s="41">
        <f t="shared" si="53"/>
        <v>0</v>
      </c>
    </row>
    <row r="508" spans="1:8">
      <c r="A508" s="6">
        <v>3303</v>
      </c>
      <c r="B508" s="4" t="s">
        <v>409</v>
      </c>
      <c r="C508" s="5">
        <v>0</v>
      </c>
      <c r="D508" s="5">
        <f t="shared" si="62"/>
        <v>0</v>
      </c>
      <c r="E508" s="5">
        <f t="shared" si="62"/>
        <v>0</v>
      </c>
      <c r="H508" s="41">
        <f t="shared" si="53"/>
        <v>0</v>
      </c>
    </row>
    <row r="509" spans="1:8">
      <c r="A509" s="177" t="s">
        <v>414</v>
      </c>
      <c r="B509" s="178"/>
      <c r="C509" s="32">
        <f>C510+C511+C512+C513+C517+C518+C519+C520+C521</f>
        <v>1000</v>
      </c>
      <c r="D509" s="32">
        <f>D510+D511+D512+D513+D517+D518+D519+D520+D521</f>
        <v>1000</v>
      </c>
      <c r="E509" s="32">
        <f>E510+E511+E512+E513+E517+E518+E519+E520+E521</f>
        <v>1000</v>
      </c>
      <c r="F509" s="51"/>
      <c r="H509" s="41">
        <f t="shared" si="53"/>
        <v>1000</v>
      </c>
    </row>
    <row r="510" spans="1:8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3"/>
        <v>0</v>
      </c>
    </row>
    <row r="511" spans="1:8">
      <c r="A511" s="6">
        <v>3305</v>
      </c>
      <c r="B511" s="4" t="s">
        <v>416</v>
      </c>
      <c r="C511" s="5">
        <v>0</v>
      </c>
      <c r="D511" s="5">
        <f t="shared" ref="D511:E512" si="63">C511</f>
        <v>0</v>
      </c>
      <c r="E511" s="5">
        <f t="shared" si="63"/>
        <v>0</v>
      </c>
      <c r="H511" s="41">
        <f t="shared" si="53"/>
        <v>0</v>
      </c>
    </row>
    <row r="512" spans="1:8">
      <c r="A512" s="6">
        <v>3305</v>
      </c>
      <c r="B512" s="4" t="s">
        <v>417</v>
      </c>
      <c r="C512" s="5">
        <v>0</v>
      </c>
      <c r="D512" s="5">
        <f t="shared" si="63"/>
        <v>0</v>
      </c>
      <c r="E512" s="5">
        <f t="shared" si="63"/>
        <v>0</v>
      </c>
      <c r="H512" s="41">
        <f t="shared" si="53"/>
        <v>0</v>
      </c>
    </row>
    <row r="513" spans="1:8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3"/>
        <v>0</v>
      </c>
    </row>
    <row r="514" spans="1:8">
      <c r="A514" s="29"/>
      <c r="B514" s="28" t="s">
        <v>419</v>
      </c>
      <c r="C514" s="30"/>
      <c r="D514" s="30">
        <f t="shared" ref="D514:E521" si="64">C514</f>
        <v>0</v>
      </c>
      <c r="E514" s="30">
        <f t="shared" si="64"/>
        <v>0</v>
      </c>
      <c r="H514" s="41">
        <f t="shared" ref="H514:H577" si="65">C514</f>
        <v>0</v>
      </c>
    </row>
    <row r="515" spans="1:8">
      <c r="A515" s="29"/>
      <c r="B515" s="28" t="s">
        <v>420</v>
      </c>
      <c r="C515" s="30">
        <v>0</v>
      </c>
      <c r="D515" s="30">
        <f t="shared" si="64"/>
        <v>0</v>
      </c>
      <c r="E515" s="30">
        <f t="shared" si="64"/>
        <v>0</v>
      </c>
      <c r="H515" s="41">
        <f t="shared" si="65"/>
        <v>0</v>
      </c>
    </row>
    <row r="516" spans="1:8">
      <c r="A516" s="29"/>
      <c r="B516" s="28" t="s">
        <v>421</v>
      </c>
      <c r="C516" s="30">
        <v>0</v>
      </c>
      <c r="D516" s="30">
        <f t="shared" si="64"/>
        <v>0</v>
      </c>
      <c r="E516" s="30">
        <f t="shared" si="64"/>
        <v>0</v>
      </c>
      <c r="H516" s="41">
        <f t="shared" si="65"/>
        <v>0</v>
      </c>
    </row>
    <row r="517" spans="1:8">
      <c r="A517" s="6">
        <v>3305</v>
      </c>
      <c r="B517" s="4" t="s">
        <v>422</v>
      </c>
      <c r="C517" s="5">
        <v>0</v>
      </c>
      <c r="D517" s="5">
        <f t="shared" si="64"/>
        <v>0</v>
      </c>
      <c r="E517" s="5">
        <f t="shared" si="64"/>
        <v>0</v>
      </c>
      <c r="H517" s="41">
        <f t="shared" si="65"/>
        <v>0</v>
      </c>
    </row>
    <row r="518" spans="1:8">
      <c r="A518" s="6">
        <v>3305</v>
      </c>
      <c r="B518" s="4" t="s">
        <v>423</v>
      </c>
      <c r="C518" s="5">
        <v>0</v>
      </c>
      <c r="D518" s="5">
        <f t="shared" si="64"/>
        <v>0</v>
      </c>
      <c r="E518" s="5">
        <f t="shared" si="64"/>
        <v>0</v>
      </c>
      <c r="H518" s="41">
        <f t="shared" si="65"/>
        <v>0</v>
      </c>
    </row>
    <row r="519" spans="1:8">
      <c r="A519" s="6">
        <v>3305</v>
      </c>
      <c r="B519" s="4" t="s">
        <v>424</v>
      </c>
      <c r="C519" s="5">
        <v>0</v>
      </c>
      <c r="D519" s="5">
        <f t="shared" si="64"/>
        <v>0</v>
      </c>
      <c r="E519" s="5">
        <f t="shared" si="64"/>
        <v>0</v>
      </c>
      <c r="H519" s="41">
        <f t="shared" si="65"/>
        <v>0</v>
      </c>
    </row>
    <row r="520" spans="1:8">
      <c r="A520" s="6">
        <v>3305</v>
      </c>
      <c r="B520" s="4" t="s">
        <v>425</v>
      </c>
      <c r="C520" s="5">
        <v>1000</v>
      </c>
      <c r="D520" s="5">
        <f t="shared" si="64"/>
        <v>1000</v>
      </c>
      <c r="E520" s="5">
        <f t="shared" si="64"/>
        <v>1000</v>
      </c>
      <c r="H520" s="41">
        <f t="shared" si="65"/>
        <v>1000</v>
      </c>
    </row>
    <row r="521" spans="1:8">
      <c r="A521" s="6">
        <v>3305</v>
      </c>
      <c r="B521" s="4" t="s">
        <v>409</v>
      </c>
      <c r="C521" s="5">
        <v>0</v>
      </c>
      <c r="D521" s="5">
        <f t="shared" si="64"/>
        <v>0</v>
      </c>
      <c r="E521" s="5">
        <f t="shared" si="64"/>
        <v>0</v>
      </c>
      <c r="H521" s="41">
        <f t="shared" si="65"/>
        <v>0</v>
      </c>
    </row>
    <row r="522" spans="1:8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5"/>
        <v>0</v>
      </c>
    </row>
    <row r="523" spans="1:8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5"/>
        <v>0</v>
      </c>
    </row>
    <row r="524" spans="1:8">
      <c r="A524" s="6">
        <v>3306</v>
      </c>
      <c r="B524" s="4" t="s">
        <v>428</v>
      </c>
      <c r="C524" s="5">
        <v>0</v>
      </c>
      <c r="D524" s="5">
        <f t="shared" ref="D524:E527" si="66">C524</f>
        <v>0</v>
      </c>
      <c r="E524" s="5">
        <f t="shared" si="66"/>
        <v>0</v>
      </c>
      <c r="H524" s="41">
        <f t="shared" si="65"/>
        <v>0</v>
      </c>
    </row>
    <row r="525" spans="1:8">
      <c r="A525" s="6">
        <v>3306</v>
      </c>
      <c r="B525" s="4" t="s">
        <v>429</v>
      </c>
      <c r="C525" s="5">
        <v>0</v>
      </c>
      <c r="D525" s="5">
        <f t="shared" si="66"/>
        <v>0</v>
      </c>
      <c r="E525" s="5">
        <f t="shared" si="66"/>
        <v>0</v>
      </c>
      <c r="H525" s="41">
        <f t="shared" si="65"/>
        <v>0</v>
      </c>
    </row>
    <row r="526" spans="1:8">
      <c r="A526" s="6">
        <v>3306</v>
      </c>
      <c r="B526" s="4" t="s">
        <v>430</v>
      </c>
      <c r="C526" s="5">
        <v>0</v>
      </c>
      <c r="D526" s="5">
        <f t="shared" si="66"/>
        <v>0</v>
      </c>
      <c r="E526" s="5">
        <f t="shared" si="66"/>
        <v>0</v>
      </c>
      <c r="H526" s="41">
        <f t="shared" si="65"/>
        <v>0</v>
      </c>
    </row>
    <row r="527" spans="1:8">
      <c r="A527" s="6">
        <v>3306</v>
      </c>
      <c r="B527" s="4" t="s">
        <v>431</v>
      </c>
      <c r="C527" s="5">
        <v>0</v>
      </c>
      <c r="D527" s="5">
        <f t="shared" si="66"/>
        <v>0</v>
      </c>
      <c r="E527" s="5">
        <f t="shared" si="66"/>
        <v>0</v>
      </c>
      <c r="H527" s="41">
        <f t="shared" si="65"/>
        <v>0</v>
      </c>
    </row>
    <row r="528" spans="1:8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5"/>
        <v>0</v>
      </c>
    </row>
    <row r="529" spans="1:8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5"/>
        <v>0</v>
      </c>
    </row>
    <row r="530" spans="1:8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5"/>
        <v>0</v>
      </c>
    </row>
    <row r="531" spans="1:8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5"/>
        <v>0</v>
      </c>
    </row>
    <row r="532" spans="1:8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5"/>
        <v>0</v>
      </c>
    </row>
    <row r="533" spans="1:8">
      <c r="A533" s="29"/>
      <c r="B533" s="28" t="s">
        <v>436</v>
      </c>
      <c r="C533" s="30">
        <v>0</v>
      </c>
      <c r="D533" s="30">
        <f t="shared" ref="D533:E536" si="67">C533</f>
        <v>0</v>
      </c>
      <c r="E533" s="30">
        <f t="shared" si="67"/>
        <v>0</v>
      </c>
      <c r="H533" s="41">
        <f t="shared" si="65"/>
        <v>0</v>
      </c>
    </row>
    <row r="534" spans="1:8">
      <c r="A534" s="29"/>
      <c r="B534" s="28" t="s">
        <v>437</v>
      </c>
      <c r="C534" s="30">
        <v>0</v>
      </c>
      <c r="D534" s="30">
        <f t="shared" si="67"/>
        <v>0</v>
      </c>
      <c r="E534" s="30">
        <f t="shared" si="67"/>
        <v>0</v>
      </c>
      <c r="H534" s="41">
        <f t="shared" si="65"/>
        <v>0</v>
      </c>
    </row>
    <row r="535" spans="1:8">
      <c r="A535" s="29"/>
      <c r="B535" s="28" t="s">
        <v>438</v>
      </c>
      <c r="C535" s="30">
        <v>0</v>
      </c>
      <c r="D535" s="30">
        <f t="shared" si="67"/>
        <v>0</v>
      </c>
      <c r="E535" s="30">
        <f t="shared" si="67"/>
        <v>0</v>
      </c>
      <c r="H535" s="41">
        <f t="shared" si="65"/>
        <v>0</v>
      </c>
    </row>
    <row r="536" spans="1:8">
      <c r="A536" s="29"/>
      <c r="B536" s="28" t="s">
        <v>439</v>
      </c>
      <c r="C536" s="30">
        <v>0</v>
      </c>
      <c r="D536" s="30">
        <f t="shared" si="67"/>
        <v>0</v>
      </c>
      <c r="E536" s="30">
        <f t="shared" si="67"/>
        <v>0</v>
      </c>
      <c r="H536" s="41">
        <f t="shared" si="65"/>
        <v>0</v>
      </c>
    </row>
    <row r="537" spans="1:8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5"/>
        <v>0</v>
      </c>
    </row>
    <row r="538" spans="1:8">
      <c r="A538" s="177" t="s">
        <v>441</v>
      </c>
      <c r="B538" s="17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5"/>
        <v>0</v>
      </c>
    </row>
    <row r="539" spans="1:8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5"/>
        <v>0</v>
      </c>
    </row>
    <row r="540" spans="1:8">
      <c r="A540" s="6">
        <v>3310</v>
      </c>
      <c r="B540" s="4" t="s">
        <v>52</v>
      </c>
      <c r="C540" s="5"/>
      <c r="D540" s="5">
        <f t="shared" ref="D540:E543" si="68">C540</f>
        <v>0</v>
      </c>
      <c r="E540" s="5">
        <f t="shared" si="68"/>
        <v>0</v>
      </c>
      <c r="H540" s="41">
        <f t="shared" si="65"/>
        <v>0</v>
      </c>
    </row>
    <row r="541" spans="1:8">
      <c r="A541" s="6">
        <v>3310</v>
      </c>
      <c r="B541" s="4" t="s">
        <v>444</v>
      </c>
      <c r="C541" s="5">
        <v>0</v>
      </c>
      <c r="D541" s="5">
        <f t="shared" si="68"/>
        <v>0</v>
      </c>
      <c r="E541" s="5">
        <f t="shared" si="68"/>
        <v>0</v>
      </c>
      <c r="H541" s="41">
        <f t="shared" si="65"/>
        <v>0</v>
      </c>
    </row>
    <row r="542" spans="1:8">
      <c r="A542" s="6">
        <v>3310</v>
      </c>
      <c r="B542" s="4" t="s">
        <v>445</v>
      </c>
      <c r="C542" s="5">
        <v>0</v>
      </c>
      <c r="D542" s="5">
        <f t="shared" si="68"/>
        <v>0</v>
      </c>
      <c r="E542" s="5">
        <f t="shared" si="68"/>
        <v>0</v>
      </c>
      <c r="H542" s="41">
        <f t="shared" si="65"/>
        <v>0</v>
      </c>
    </row>
    <row r="543" spans="1:8">
      <c r="A543" s="6">
        <v>3310</v>
      </c>
      <c r="B543" s="4" t="s">
        <v>442</v>
      </c>
      <c r="C543" s="5">
        <v>0</v>
      </c>
      <c r="D543" s="5">
        <f t="shared" si="68"/>
        <v>0</v>
      </c>
      <c r="E543" s="5">
        <f t="shared" si="68"/>
        <v>0</v>
      </c>
      <c r="H543" s="41">
        <f t="shared" si="65"/>
        <v>0</v>
      </c>
    </row>
    <row r="544" spans="1:8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5"/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5"/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5"/>
        <v>0</v>
      </c>
    </row>
    <row r="547" spans="1:10">
      <c r="A547" s="181" t="s">
        <v>449</v>
      </c>
      <c r="B547" s="182"/>
      <c r="C547" s="35">
        <f>C548+C549</f>
        <v>5437.7030000000004</v>
      </c>
      <c r="D547" s="35">
        <f>D548+D549</f>
        <v>5437.7030000000004</v>
      </c>
      <c r="E547" s="35">
        <f>E548+E549</f>
        <v>5437.7030000000004</v>
      </c>
      <c r="G547" s="39" t="s">
        <v>593</v>
      </c>
      <c r="H547" s="41">
        <f t="shared" si="65"/>
        <v>5437.7030000000004</v>
      </c>
      <c r="I547" s="42"/>
      <c r="J547" s="40" t="b">
        <f>AND(H547=I547)</f>
        <v>0</v>
      </c>
    </row>
    <row r="548" spans="1:10">
      <c r="A548" s="177" t="s">
        <v>450</v>
      </c>
      <c r="B548" s="178"/>
      <c r="C548" s="32"/>
      <c r="D548" s="32">
        <f>C548</f>
        <v>0</v>
      </c>
      <c r="E548" s="32">
        <f>D548</f>
        <v>0</v>
      </c>
      <c r="H548" s="41">
        <f t="shared" si="65"/>
        <v>0</v>
      </c>
    </row>
    <row r="549" spans="1:10">
      <c r="A549" s="177" t="s">
        <v>451</v>
      </c>
      <c r="B549" s="178"/>
      <c r="C549" s="32">
        <v>5437.7030000000004</v>
      </c>
      <c r="D549" s="32">
        <f>C549</f>
        <v>5437.7030000000004</v>
      </c>
      <c r="E549" s="32">
        <f>D549</f>
        <v>5437.7030000000004</v>
      </c>
      <c r="H549" s="41">
        <f t="shared" si="65"/>
        <v>5437.7030000000004</v>
      </c>
    </row>
    <row r="550" spans="1:10">
      <c r="A550" s="175" t="s">
        <v>455</v>
      </c>
      <c r="B550" s="176"/>
      <c r="C550" s="36">
        <f>C551</f>
        <v>53195</v>
      </c>
      <c r="D550" s="36">
        <f>D551</f>
        <v>53195</v>
      </c>
      <c r="E550" s="36">
        <f>E551</f>
        <v>53195</v>
      </c>
      <c r="G550" s="39" t="s">
        <v>59</v>
      </c>
      <c r="H550" s="41">
        <f t="shared" si="65"/>
        <v>53195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53195</v>
      </c>
      <c r="D551" s="33">
        <f>D552+D556</f>
        <v>53195</v>
      </c>
      <c r="E551" s="33">
        <f>E552+E556</f>
        <v>53195</v>
      </c>
      <c r="G551" s="39" t="s">
        <v>594</v>
      </c>
      <c r="H551" s="41">
        <f t="shared" si="65"/>
        <v>53195</v>
      </c>
      <c r="I551" s="42"/>
      <c r="J551" s="40" t="b">
        <f>AND(H551=I551)</f>
        <v>0</v>
      </c>
    </row>
    <row r="552" spans="1:10">
      <c r="A552" s="177" t="s">
        <v>457</v>
      </c>
      <c r="B552" s="178"/>
      <c r="C552" s="32">
        <f>SUM(C553:C555)</f>
        <v>53195</v>
      </c>
      <c r="D552" s="32">
        <f>SUM(D553:D555)</f>
        <v>53195</v>
      </c>
      <c r="E552" s="32">
        <f>SUM(E553:E555)</f>
        <v>53195</v>
      </c>
      <c r="H552" s="41">
        <f t="shared" si="65"/>
        <v>53195</v>
      </c>
    </row>
    <row r="553" spans="1:10">
      <c r="A553" s="6">
        <v>5500</v>
      </c>
      <c r="B553" s="4" t="s">
        <v>458</v>
      </c>
      <c r="C553" s="5">
        <v>53195</v>
      </c>
      <c r="D553" s="5">
        <f t="shared" ref="D553:E555" si="69">C553</f>
        <v>53195</v>
      </c>
      <c r="E553" s="5">
        <f t="shared" si="69"/>
        <v>53195</v>
      </c>
      <c r="H553" s="41">
        <f t="shared" si="65"/>
        <v>53195</v>
      </c>
    </row>
    <row r="554" spans="1:10">
      <c r="A554" s="6">
        <v>5500</v>
      </c>
      <c r="B554" s="4" t="s">
        <v>459</v>
      </c>
      <c r="C554" s="5">
        <v>0</v>
      </c>
      <c r="D554" s="5">
        <f t="shared" si="69"/>
        <v>0</v>
      </c>
      <c r="E554" s="5">
        <f t="shared" si="69"/>
        <v>0</v>
      </c>
      <c r="H554" s="41">
        <f t="shared" si="65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69"/>
        <v>0</v>
      </c>
      <c r="E555" s="5">
        <f t="shared" si="69"/>
        <v>0</v>
      </c>
      <c r="H555" s="41">
        <f t="shared" si="65"/>
        <v>0</v>
      </c>
    </row>
    <row r="556" spans="1:10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5"/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5"/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5"/>
        <v>0</v>
      </c>
    </row>
    <row r="559" spans="1:10">
      <c r="A559" s="179" t="s">
        <v>62</v>
      </c>
      <c r="B559" s="180"/>
      <c r="C559" s="37">
        <f>C560+C716+C725</f>
        <v>566932.86</v>
      </c>
      <c r="D559" s="37">
        <f>D560+D716+D725</f>
        <v>566932.86</v>
      </c>
      <c r="E559" s="37">
        <f>E560+E716+E725</f>
        <v>566932.86</v>
      </c>
      <c r="G559" s="39" t="s">
        <v>62</v>
      </c>
      <c r="H559" s="41">
        <f t="shared" si="65"/>
        <v>566932.86</v>
      </c>
      <c r="I559" s="42"/>
      <c r="J559" s="40" t="b">
        <f>AND(H559=I559)</f>
        <v>0</v>
      </c>
    </row>
    <row r="560" spans="1:10">
      <c r="A560" s="175" t="s">
        <v>464</v>
      </c>
      <c r="B560" s="176"/>
      <c r="C560" s="36">
        <f>C561+C638+C642+C645</f>
        <v>546444.94999999995</v>
      </c>
      <c r="D560" s="36">
        <f>D561+D638+D642+D645</f>
        <v>546444.94999999995</v>
      </c>
      <c r="E560" s="36">
        <f>E561+E638+E642+E645</f>
        <v>546444.94999999995</v>
      </c>
      <c r="G560" s="39" t="s">
        <v>61</v>
      </c>
      <c r="H560" s="41">
        <f t="shared" si="65"/>
        <v>546444.94999999995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538516</v>
      </c>
      <c r="D561" s="38">
        <f>D562+D567+D568+D569+D576+D577+D581+D584+D585+D586+D587+D592+D595+D599+D603+D610+D616+D628</f>
        <v>538516</v>
      </c>
      <c r="E561" s="38">
        <f>E562+E567+E568+E569+E576+E577+E581+E584+E585+E586+E587+E592+E595+E599+E603+E610+E616+E628</f>
        <v>538516</v>
      </c>
      <c r="G561" s="39" t="s">
        <v>595</v>
      </c>
      <c r="H561" s="41">
        <f t="shared" si="65"/>
        <v>538516</v>
      </c>
      <c r="I561" s="42"/>
      <c r="J561" s="40" t="b">
        <f>AND(H561=I561)</f>
        <v>0</v>
      </c>
    </row>
    <row r="562" spans="1:10">
      <c r="A562" s="177" t="s">
        <v>466</v>
      </c>
      <c r="B562" s="178"/>
      <c r="C562" s="32">
        <f>SUM(C563:C566)</f>
        <v>9516</v>
      </c>
      <c r="D562" s="32">
        <f>SUM(D563:D566)</f>
        <v>9516</v>
      </c>
      <c r="E562" s="32">
        <f>SUM(E563:E566)</f>
        <v>9516</v>
      </c>
      <c r="H562" s="41">
        <f t="shared" si="65"/>
        <v>9516</v>
      </c>
    </row>
    <row r="563" spans="1:10">
      <c r="A563" s="7">
        <v>6600</v>
      </c>
      <c r="B563" s="4" t="s">
        <v>468</v>
      </c>
      <c r="C563" s="5">
        <v>4032</v>
      </c>
      <c r="D563" s="5">
        <f>C563</f>
        <v>4032</v>
      </c>
      <c r="E563" s="5">
        <f>D563</f>
        <v>4032</v>
      </c>
      <c r="H563" s="41">
        <f t="shared" si="65"/>
        <v>4032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70">C564</f>
        <v>0</v>
      </c>
      <c r="E564" s="5">
        <f t="shared" si="70"/>
        <v>0</v>
      </c>
      <c r="H564" s="41">
        <f t="shared" si="65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70"/>
        <v>0</v>
      </c>
      <c r="E565" s="5">
        <f t="shared" si="70"/>
        <v>0</v>
      </c>
      <c r="H565" s="41">
        <f t="shared" si="65"/>
        <v>0</v>
      </c>
    </row>
    <row r="566" spans="1:10">
      <c r="A566" s="6">
        <v>6600</v>
      </c>
      <c r="B566" s="4" t="s">
        <v>471</v>
      </c>
      <c r="C566" s="5">
        <v>5484</v>
      </c>
      <c r="D566" s="5">
        <f t="shared" si="70"/>
        <v>5484</v>
      </c>
      <c r="E566" s="5">
        <f t="shared" si="70"/>
        <v>5484</v>
      </c>
      <c r="H566" s="41">
        <f t="shared" si="65"/>
        <v>5484</v>
      </c>
    </row>
    <row r="567" spans="1:10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5"/>
        <v>0</v>
      </c>
    </row>
    <row r="568" spans="1:10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5"/>
        <v>0</v>
      </c>
    </row>
    <row r="569" spans="1:10">
      <c r="A569" s="177" t="s">
        <v>473</v>
      </c>
      <c r="B569" s="17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5"/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5"/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71">C571</f>
        <v>0</v>
      </c>
      <c r="E571" s="5">
        <f t="shared" si="71"/>
        <v>0</v>
      </c>
      <c r="H571" s="41">
        <f t="shared" si="65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71"/>
        <v>0</v>
      </c>
      <c r="E572" s="5">
        <f t="shared" si="71"/>
        <v>0</v>
      </c>
      <c r="H572" s="41">
        <f t="shared" si="65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71"/>
        <v>0</v>
      </c>
      <c r="E573" s="5">
        <f t="shared" si="71"/>
        <v>0</v>
      </c>
      <c r="H573" s="41">
        <f t="shared" si="65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71"/>
        <v>0</v>
      </c>
      <c r="E574" s="5">
        <f t="shared" si="71"/>
        <v>0</v>
      </c>
      <c r="H574" s="41">
        <f t="shared" si="65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71"/>
        <v>0</v>
      </c>
      <c r="E575" s="5">
        <f t="shared" si="71"/>
        <v>0</v>
      </c>
      <c r="H575" s="41">
        <f t="shared" si="65"/>
        <v>0</v>
      </c>
    </row>
    <row r="576" spans="1:10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5"/>
        <v>0</v>
      </c>
    </row>
    <row r="577" spans="1:8">
      <c r="A577" s="177" t="s">
        <v>481</v>
      </c>
      <c r="B577" s="17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5"/>
        <v>0</v>
      </c>
    </row>
    <row r="578" spans="1:8">
      <c r="A578" s="7">
        <v>6605</v>
      </c>
      <c r="B578" s="4" t="s">
        <v>482</v>
      </c>
      <c r="C578" s="5">
        <v>0</v>
      </c>
      <c r="D578" s="5">
        <f t="shared" ref="D578:E580" si="72">C578</f>
        <v>0</v>
      </c>
      <c r="E578" s="5">
        <f t="shared" si="72"/>
        <v>0</v>
      </c>
      <c r="H578" s="41">
        <f t="shared" ref="H578:H641" si="73">C578</f>
        <v>0</v>
      </c>
    </row>
    <row r="579" spans="1:8">
      <c r="A579" s="7">
        <v>6605</v>
      </c>
      <c r="B579" s="4" t="s">
        <v>483</v>
      </c>
      <c r="C579" s="5">
        <v>0</v>
      </c>
      <c r="D579" s="5">
        <f t="shared" si="72"/>
        <v>0</v>
      </c>
      <c r="E579" s="5">
        <f t="shared" si="72"/>
        <v>0</v>
      </c>
      <c r="H579" s="41">
        <f t="shared" si="73"/>
        <v>0</v>
      </c>
    </row>
    <row r="580" spans="1:8">
      <c r="A580" s="7">
        <v>6605</v>
      </c>
      <c r="B580" s="4" t="s">
        <v>484</v>
      </c>
      <c r="C580" s="5">
        <v>0</v>
      </c>
      <c r="D580" s="5">
        <f t="shared" si="72"/>
        <v>0</v>
      </c>
      <c r="E580" s="5">
        <f t="shared" si="72"/>
        <v>0</v>
      </c>
      <c r="H580" s="41">
        <f t="shared" si="73"/>
        <v>0</v>
      </c>
    </row>
    <row r="581" spans="1:8">
      <c r="A581" s="177" t="s">
        <v>485</v>
      </c>
      <c r="B581" s="178"/>
      <c r="C581" s="32">
        <f>SUM(C582:C583)</f>
        <v>50000</v>
      </c>
      <c r="D581" s="32">
        <f>SUM(D582:D583)</f>
        <v>50000</v>
      </c>
      <c r="E581" s="32">
        <f>SUM(E582:E583)</f>
        <v>50000</v>
      </c>
      <c r="H581" s="41">
        <f t="shared" si="73"/>
        <v>50000</v>
      </c>
    </row>
    <row r="582" spans="1:8">
      <c r="A582" s="7">
        <v>6606</v>
      </c>
      <c r="B582" s="4" t="s">
        <v>486</v>
      </c>
      <c r="C582" s="5">
        <v>50000</v>
      </c>
      <c r="D582" s="5">
        <f t="shared" ref="D582:E586" si="74">C582</f>
        <v>50000</v>
      </c>
      <c r="E582" s="5">
        <f t="shared" si="74"/>
        <v>50000</v>
      </c>
      <c r="H582" s="41">
        <f t="shared" si="73"/>
        <v>50000</v>
      </c>
    </row>
    <row r="583" spans="1:8">
      <c r="A583" s="7">
        <v>6606</v>
      </c>
      <c r="B583" s="4" t="s">
        <v>487</v>
      </c>
      <c r="C583" s="5">
        <v>0</v>
      </c>
      <c r="D583" s="5">
        <f t="shared" si="74"/>
        <v>0</v>
      </c>
      <c r="E583" s="5">
        <f t="shared" si="74"/>
        <v>0</v>
      </c>
      <c r="H583" s="41">
        <f t="shared" si="73"/>
        <v>0</v>
      </c>
    </row>
    <row r="584" spans="1:8">
      <c r="A584" s="177" t="s">
        <v>488</v>
      </c>
      <c r="B584" s="178"/>
      <c r="C584" s="32">
        <v>0</v>
      </c>
      <c r="D584" s="32">
        <f t="shared" si="74"/>
        <v>0</v>
      </c>
      <c r="E584" s="32">
        <f t="shared" si="74"/>
        <v>0</v>
      </c>
      <c r="H584" s="41">
        <f t="shared" si="73"/>
        <v>0</v>
      </c>
    </row>
    <row r="585" spans="1:8">
      <c r="A585" s="177" t="s">
        <v>489</v>
      </c>
      <c r="B585" s="178"/>
      <c r="C585" s="32">
        <v>35000</v>
      </c>
      <c r="D585" s="32">
        <f t="shared" si="74"/>
        <v>35000</v>
      </c>
      <c r="E585" s="32">
        <f t="shared" si="74"/>
        <v>35000</v>
      </c>
      <c r="H585" s="41">
        <f t="shared" si="73"/>
        <v>35000</v>
      </c>
    </row>
    <row r="586" spans="1:8">
      <c r="A586" s="177" t="s">
        <v>490</v>
      </c>
      <c r="B586" s="178"/>
      <c r="C586" s="32">
        <v>0</v>
      </c>
      <c r="D586" s="32">
        <f t="shared" si="74"/>
        <v>0</v>
      </c>
      <c r="E586" s="32">
        <f t="shared" si="74"/>
        <v>0</v>
      </c>
      <c r="H586" s="41">
        <f t="shared" si="73"/>
        <v>0</v>
      </c>
    </row>
    <row r="587" spans="1:8">
      <c r="A587" s="177" t="s">
        <v>491</v>
      </c>
      <c r="B587" s="178"/>
      <c r="C587" s="32">
        <f>SUM(C588:C591)</f>
        <v>23000</v>
      </c>
      <c r="D587" s="32">
        <f>SUM(D588:D591)</f>
        <v>23000</v>
      </c>
      <c r="E587" s="32">
        <f>SUM(E588:E591)</f>
        <v>23000</v>
      </c>
      <c r="H587" s="41">
        <f t="shared" si="73"/>
        <v>23000</v>
      </c>
    </row>
    <row r="588" spans="1:8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3"/>
        <v>0</v>
      </c>
    </row>
    <row r="589" spans="1:8">
      <c r="A589" s="7">
        <v>6610</v>
      </c>
      <c r="B589" s="4" t="s">
        <v>493</v>
      </c>
      <c r="C589" s="5">
        <v>0</v>
      </c>
      <c r="D589" s="5">
        <f t="shared" ref="D589:E591" si="75">C589</f>
        <v>0</v>
      </c>
      <c r="E589" s="5">
        <f t="shared" si="75"/>
        <v>0</v>
      </c>
      <c r="H589" s="41">
        <f t="shared" si="73"/>
        <v>0</v>
      </c>
    </row>
    <row r="590" spans="1:8">
      <c r="A590" s="7">
        <v>6610</v>
      </c>
      <c r="B590" s="4" t="s">
        <v>494</v>
      </c>
      <c r="C590" s="5">
        <v>0</v>
      </c>
      <c r="D590" s="5">
        <f t="shared" si="75"/>
        <v>0</v>
      </c>
      <c r="E590" s="5">
        <f t="shared" si="75"/>
        <v>0</v>
      </c>
      <c r="H590" s="41">
        <f t="shared" si="73"/>
        <v>0</v>
      </c>
    </row>
    <row r="591" spans="1:8">
      <c r="A591" s="7">
        <v>6610</v>
      </c>
      <c r="B591" s="4" t="s">
        <v>495</v>
      </c>
      <c r="C591" s="5">
        <v>23000</v>
      </c>
      <c r="D591" s="5">
        <f t="shared" si="75"/>
        <v>23000</v>
      </c>
      <c r="E591" s="5">
        <f t="shared" si="75"/>
        <v>23000</v>
      </c>
      <c r="H591" s="41">
        <f t="shared" si="73"/>
        <v>23000</v>
      </c>
    </row>
    <row r="592" spans="1:8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3"/>
        <v>0</v>
      </c>
    </row>
    <row r="593" spans="1:8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3"/>
        <v>0</v>
      </c>
    </row>
    <row r="594" spans="1:8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3"/>
        <v>0</v>
      </c>
    </row>
    <row r="595" spans="1:8">
      <c r="A595" s="177" t="s">
        <v>502</v>
      </c>
      <c r="B595" s="178"/>
      <c r="C595" s="32">
        <f>SUM(C596:C598)</f>
        <v>45000</v>
      </c>
      <c r="D595" s="32">
        <f>SUM(D596:D598)</f>
        <v>45000</v>
      </c>
      <c r="E595" s="32">
        <f>SUM(E596:E598)</f>
        <v>45000</v>
      </c>
      <c r="H595" s="41">
        <f t="shared" si="73"/>
        <v>45000</v>
      </c>
    </row>
    <row r="596" spans="1:8">
      <c r="A596" s="7">
        <v>6612</v>
      </c>
      <c r="B596" s="4" t="s">
        <v>499</v>
      </c>
      <c r="C596" s="5">
        <v>45000</v>
      </c>
      <c r="D596" s="5">
        <f>C596</f>
        <v>45000</v>
      </c>
      <c r="E596" s="5">
        <f>D596</f>
        <v>45000</v>
      </c>
      <c r="H596" s="41">
        <f t="shared" si="73"/>
        <v>45000</v>
      </c>
    </row>
    <row r="597" spans="1:8">
      <c r="A597" s="7">
        <v>6612</v>
      </c>
      <c r="B597" s="4" t="s">
        <v>500</v>
      </c>
      <c r="C597" s="5">
        <v>0</v>
      </c>
      <c r="D597" s="5">
        <f t="shared" ref="D597:E598" si="76">C597</f>
        <v>0</v>
      </c>
      <c r="E597" s="5">
        <f t="shared" si="76"/>
        <v>0</v>
      </c>
      <c r="H597" s="41">
        <f t="shared" si="73"/>
        <v>0</v>
      </c>
    </row>
    <row r="598" spans="1:8">
      <c r="A598" s="7">
        <v>6612</v>
      </c>
      <c r="B598" s="4" t="s">
        <v>501</v>
      </c>
      <c r="C598" s="5">
        <v>0</v>
      </c>
      <c r="D598" s="5">
        <f t="shared" si="76"/>
        <v>0</v>
      </c>
      <c r="E598" s="5">
        <f t="shared" si="76"/>
        <v>0</v>
      </c>
      <c r="H598" s="41">
        <f t="shared" si="73"/>
        <v>0</v>
      </c>
    </row>
    <row r="599" spans="1:8">
      <c r="A599" s="177" t="s">
        <v>503</v>
      </c>
      <c r="B599" s="178"/>
      <c r="C599" s="32">
        <f>SUM(C600:C602)</f>
        <v>365000</v>
      </c>
      <c r="D599" s="32">
        <f>SUM(D600:D602)</f>
        <v>365000</v>
      </c>
      <c r="E599" s="32">
        <f>SUM(E600:E602)</f>
        <v>365000</v>
      </c>
      <c r="H599" s="41">
        <f t="shared" si="73"/>
        <v>365000</v>
      </c>
    </row>
    <row r="600" spans="1:8">
      <c r="A600" s="7">
        <v>6613</v>
      </c>
      <c r="B600" s="4" t="s">
        <v>504</v>
      </c>
      <c r="C600" s="5">
        <v>0</v>
      </c>
      <c r="D600" s="5">
        <f t="shared" ref="D600:E602" si="77">C600</f>
        <v>0</v>
      </c>
      <c r="E600" s="5">
        <f t="shared" si="77"/>
        <v>0</v>
      </c>
      <c r="H600" s="41">
        <f t="shared" si="73"/>
        <v>0</v>
      </c>
    </row>
    <row r="601" spans="1:8">
      <c r="A601" s="7">
        <v>6613</v>
      </c>
      <c r="B601" s="4" t="s">
        <v>505</v>
      </c>
      <c r="C601" s="5">
        <v>365000</v>
      </c>
      <c r="D601" s="5">
        <f t="shared" si="77"/>
        <v>365000</v>
      </c>
      <c r="E601" s="5">
        <f t="shared" si="77"/>
        <v>365000</v>
      </c>
      <c r="H601" s="41">
        <f t="shared" si="73"/>
        <v>365000</v>
      </c>
    </row>
    <row r="602" spans="1:8">
      <c r="A602" s="7">
        <v>6613</v>
      </c>
      <c r="B602" s="4" t="s">
        <v>501</v>
      </c>
      <c r="C602" s="5">
        <v>0</v>
      </c>
      <c r="D602" s="5">
        <f t="shared" si="77"/>
        <v>0</v>
      </c>
      <c r="E602" s="5">
        <f t="shared" si="77"/>
        <v>0</v>
      </c>
      <c r="H602" s="41">
        <f t="shared" si="73"/>
        <v>0</v>
      </c>
    </row>
    <row r="603" spans="1:8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3"/>
        <v>0</v>
      </c>
    </row>
    <row r="604" spans="1:8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3"/>
        <v>0</v>
      </c>
    </row>
    <row r="605" spans="1:8">
      <c r="A605" s="7">
        <v>6614</v>
      </c>
      <c r="B605" s="4" t="s">
        <v>508</v>
      </c>
      <c r="C605" s="5">
        <v>0</v>
      </c>
      <c r="D605" s="5">
        <f t="shared" ref="D605:E609" si="78">C605</f>
        <v>0</v>
      </c>
      <c r="E605" s="5">
        <f t="shared" si="78"/>
        <v>0</v>
      </c>
      <c r="H605" s="41">
        <f t="shared" si="73"/>
        <v>0</v>
      </c>
    </row>
    <row r="606" spans="1:8">
      <c r="A606" s="7">
        <v>6614</v>
      </c>
      <c r="B606" s="4" t="s">
        <v>509</v>
      </c>
      <c r="C606" s="5">
        <v>0</v>
      </c>
      <c r="D606" s="5">
        <f t="shared" si="78"/>
        <v>0</v>
      </c>
      <c r="E606" s="5">
        <f t="shared" si="78"/>
        <v>0</v>
      </c>
      <c r="H606" s="41">
        <f t="shared" si="73"/>
        <v>0</v>
      </c>
    </row>
    <row r="607" spans="1:8">
      <c r="A607" s="7">
        <v>6614</v>
      </c>
      <c r="B607" s="4" t="s">
        <v>510</v>
      </c>
      <c r="C607" s="5">
        <v>0</v>
      </c>
      <c r="D607" s="5">
        <f t="shared" si="78"/>
        <v>0</v>
      </c>
      <c r="E607" s="5">
        <f t="shared" si="78"/>
        <v>0</v>
      </c>
      <c r="H607" s="41">
        <f t="shared" si="73"/>
        <v>0</v>
      </c>
    </row>
    <row r="608" spans="1:8">
      <c r="A608" s="7">
        <v>6614</v>
      </c>
      <c r="B608" s="4" t="s">
        <v>511</v>
      </c>
      <c r="C608" s="5">
        <v>0</v>
      </c>
      <c r="D608" s="5">
        <f t="shared" si="78"/>
        <v>0</v>
      </c>
      <c r="E608" s="5">
        <f t="shared" si="78"/>
        <v>0</v>
      </c>
      <c r="H608" s="41">
        <f t="shared" si="73"/>
        <v>0</v>
      </c>
    </row>
    <row r="609" spans="1:8">
      <c r="A609" s="7">
        <v>6614</v>
      </c>
      <c r="B609" s="4" t="s">
        <v>512</v>
      </c>
      <c r="C609" s="5">
        <v>0</v>
      </c>
      <c r="D609" s="5">
        <f t="shared" si="78"/>
        <v>0</v>
      </c>
      <c r="E609" s="5">
        <f t="shared" si="78"/>
        <v>0</v>
      </c>
      <c r="H609" s="41">
        <f t="shared" si="73"/>
        <v>0</v>
      </c>
    </row>
    <row r="610" spans="1:8">
      <c r="A610" s="177" t="s">
        <v>513</v>
      </c>
      <c r="B610" s="178"/>
      <c r="C610" s="32">
        <f>SUM(C611:C615)</f>
        <v>11000</v>
      </c>
      <c r="D610" s="32">
        <f>SUM(D611:D615)</f>
        <v>11000</v>
      </c>
      <c r="E610" s="32">
        <f>SUM(E611:E615)</f>
        <v>11000</v>
      </c>
      <c r="H610" s="41">
        <f t="shared" si="73"/>
        <v>11000</v>
      </c>
    </row>
    <row r="611" spans="1:8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3"/>
        <v>0</v>
      </c>
    </row>
    <row r="612" spans="1:8">
      <c r="A612" s="7">
        <v>6615</v>
      </c>
      <c r="B612" s="4" t="s">
        <v>515</v>
      </c>
      <c r="C612" s="5">
        <v>0</v>
      </c>
      <c r="D612" s="5">
        <f t="shared" ref="D612:E615" si="79">C612</f>
        <v>0</v>
      </c>
      <c r="E612" s="5">
        <f t="shared" si="79"/>
        <v>0</v>
      </c>
      <c r="H612" s="41">
        <f t="shared" si="73"/>
        <v>0</v>
      </c>
    </row>
    <row r="613" spans="1:8">
      <c r="A613" s="7">
        <v>6615</v>
      </c>
      <c r="B613" s="4" t="s">
        <v>516</v>
      </c>
      <c r="C613" s="5">
        <v>0</v>
      </c>
      <c r="D613" s="5">
        <f t="shared" si="79"/>
        <v>0</v>
      </c>
      <c r="E613" s="5">
        <f t="shared" si="79"/>
        <v>0</v>
      </c>
      <c r="H613" s="41">
        <f t="shared" si="73"/>
        <v>0</v>
      </c>
    </row>
    <row r="614" spans="1:8">
      <c r="A614" s="7">
        <v>6615</v>
      </c>
      <c r="B614" s="4" t="s">
        <v>517</v>
      </c>
      <c r="C614" s="5">
        <v>0</v>
      </c>
      <c r="D614" s="5">
        <f t="shared" si="79"/>
        <v>0</v>
      </c>
      <c r="E614" s="5">
        <f t="shared" si="79"/>
        <v>0</v>
      </c>
      <c r="H614" s="41">
        <f t="shared" si="73"/>
        <v>0</v>
      </c>
    </row>
    <row r="615" spans="1:8">
      <c r="A615" s="7">
        <v>6615</v>
      </c>
      <c r="B615" s="4" t="s">
        <v>518</v>
      </c>
      <c r="C615" s="5">
        <v>11000</v>
      </c>
      <c r="D615" s="5">
        <f t="shared" si="79"/>
        <v>11000</v>
      </c>
      <c r="E615" s="5">
        <f t="shared" si="79"/>
        <v>11000</v>
      </c>
      <c r="H615" s="41">
        <f t="shared" si="73"/>
        <v>11000</v>
      </c>
    </row>
    <row r="616" spans="1:8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3"/>
        <v>0</v>
      </c>
    </row>
    <row r="617" spans="1:8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3"/>
        <v>0</v>
      </c>
    </row>
    <row r="618" spans="1:8">
      <c r="A618" s="7">
        <v>6616</v>
      </c>
      <c r="B618" s="4" t="s">
        <v>521</v>
      </c>
      <c r="C618" s="5">
        <v>0</v>
      </c>
      <c r="D618" s="5">
        <f t="shared" ref="D618:E627" si="80">C618</f>
        <v>0</v>
      </c>
      <c r="E618" s="5">
        <f t="shared" si="80"/>
        <v>0</v>
      </c>
      <c r="H618" s="41">
        <f t="shared" si="73"/>
        <v>0</v>
      </c>
    </row>
    <row r="619" spans="1:8">
      <c r="A619" s="7">
        <v>6616</v>
      </c>
      <c r="B619" s="4" t="s">
        <v>522</v>
      </c>
      <c r="C619" s="5">
        <v>0</v>
      </c>
      <c r="D619" s="5">
        <f t="shared" si="80"/>
        <v>0</v>
      </c>
      <c r="E619" s="5">
        <f t="shared" si="80"/>
        <v>0</v>
      </c>
      <c r="H619" s="41">
        <f t="shared" si="73"/>
        <v>0</v>
      </c>
    </row>
    <row r="620" spans="1:8">
      <c r="A620" s="7">
        <v>6616</v>
      </c>
      <c r="B620" s="4" t="s">
        <v>523</v>
      </c>
      <c r="C620" s="5">
        <v>0</v>
      </c>
      <c r="D620" s="5">
        <f t="shared" si="80"/>
        <v>0</v>
      </c>
      <c r="E620" s="5">
        <f t="shared" si="80"/>
        <v>0</v>
      </c>
      <c r="H620" s="41">
        <f t="shared" si="73"/>
        <v>0</v>
      </c>
    </row>
    <row r="621" spans="1:8">
      <c r="A621" s="7">
        <v>6616</v>
      </c>
      <c r="B621" s="4" t="s">
        <v>524</v>
      </c>
      <c r="C621" s="5">
        <v>0</v>
      </c>
      <c r="D621" s="5">
        <f t="shared" si="80"/>
        <v>0</v>
      </c>
      <c r="E621" s="5">
        <f t="shared" si="80"/>
        <v>0</v>
      </c>
      <c r="H621" s="41">
        <f t="shared" si="73"/>
        <v>0</v>
      </c>
    </row>
    <row r="622" spans="1:8">
      <c r="A622" s="7">
        <v>6616</v>
      </c>
      <c r="B622" s="4" t="s">
        <v>525</v>
      </c>
      <c r="C622" s="5">
        <v>0</v>
      </c>
      <c r="D622" s="5">
        <f t="shared" si="80"/>
        <v>0</v>
      </c>
      <c r="E622" s="5">
        <f t="shared" si="80"/>
        <v>0</v>
      </c>
      <c r="H622" s="41">
        <f t="shared" si="73"/>
        <v>0</v>
      </c>
    </row>
    <row r="623" spans="1:8">
      <c r="A623" s="7">
        <v>6616</v>
      </c>
      <c r="B623" s="4" t="s">
        <v>526</v>
      </c>
      <c r="C623" s="5">
        <v>0</v>
      </c>
      <c r="D623" s="5">
        <f t="shared" si="80"/>
        <v>0</v>
      </c>
      <c r="E623" s="5">
        <f t="shared" si="80"/>
        <v>0</v>
      </c>
      <c r="H623" s="41">
        <f t="shared" si="73"/>
        <v>0</v>
      </c>
    </row>
    <row r="624" spans="1:8">
      <c r="A624" s="7">
        <v>6616</v>
      </c>
      <c r="B624" s="4" t="s">
        <v>527</v>
      </c>
      <c r="C624" s="5">
        <v>0</v>
      </c>
      <c r="D624" s="5">
        <f t="shared" si="80"/>
        <v>0</v>
      </c>
      <c r="E624" s="5">
        <f t="shared" si="80"/>
        <v>0</v>
      </c>
      <c r="H624" s="41">
        <f t="shared" si="73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80"/>
        <v>0</v>
      </c>
      <c r="E625" s="5">
        <f t="shared" si="80"/>
        <v>0</v>
      </c>
      <c r="H625" s="41">
        <f t="shared" si="73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80"/>
        <v>0</v>
      </c>
      <c r="E626" s="5">
        <f t="shared" si="80"/>
        <v>0</v>
      </c>
      <c r="H626" s="41">
        <f t="shared" si="73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80"/>
        <v>0</v>
      </c>
      <c r="E627" s="5">
        <f t="shared" si="80"/>
        <v>0</v>
      </c>
      <c r="H627" s="41">
        <f t="shared" si="73"/>
        <v>0</v>
      </c>
    </row>
    <row r="628" spans="1:10">
      <c r="A628" s="177" t="s">
        <v>531</v>
      </c>
      <c r="B628" s="17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3"/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3"/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81">C630</f>
        <v>0</v>
      </c>
      <c r="E630" s="5">
        <f t="shared" si="81"/>
        <v>0</v>
      </c>
      <c r="H630" s="41">
        <f t="shared" si="73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81"/>
        <v>0</v>
      </c>
      <c r="E631" s="5">
        <f t="shared" si="81"/>
        <v>0</v>
      </c>
      <c r="H631" s="41">
        <f t="shared" si="73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81"/>
        <v>0</v>
      </c>
      <c r="E632" s="5">
        <f t="shared" si="81"/>
        <v>0</v>
      </c>
      <c r="H632" s="41">
        <f t="shared" si="73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81"/>
        <v>0</v>
      </c>
      <c r="E633" s="5">
        <f t="shared" si="81"/>
        <v>0</v>
      </c>
      <c r="H633" s="41">
        <f t="shared" si="73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81"/>
        <v>0</v>
      </c>
      <c r="E634" s="5">
        <f t="shared" si="81"/>
        <v>0</v>
      </c>
      <c r="H634" s="41">
        <f t="shared" si="73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81"/>
        <v>0</v>
      </c>
      <c r="E635" s="5">
        <f t="shared" si="81"/>
        <v>0</v>
      </c>
      <c r="H635" s="41">
        <f t="shared" si="73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81"/>
        <v>0</v>
      </c>
      <c r="E636" s="5">
        <f t="shared" si="81"/>
        <v>0</v>
      </c>
      <c r="H636" s="41">
        <f t="shared" si="73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81"/>
        <v>0</v>
      </c>
      <c r="E637" s="5">
        <f t="shared" si="81"/>
        <v>0</v>
      </c>
      <c r="H637" s="41">
        <f t="shared" si="73"/>
        <v>0</v>
      </c>
    </row>
    <row r="638" spans="1:10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3"/>
        <v>0</v>
      </c>
      <c r="I638" s="42"/>
      <c r="J638" s="40" t="b">
        <f>AND(H638=I638)</f>
        <v>1</v>
      </c>
    </row>
    <row r="639" spans="1:10">
      <c r="A639" s="177" t="s">
        <v>542</v>
      </c>
      <c r="B639" s="178"/>
      <c r="C639" s="32">
        <v>0</v>
      </c>
      <c r="D639" s="32">
        <f t="shared" ref="D639:E641" si="82">C639</f>
        <v>0</v>
      </c>
      <c r="E639" s="32">
        <f t="shared" si="82"/>
        <v>0</v>
      </c>
      <c r="H639" s="41">
        <f t="shared" si="73"/>
        <v>0</v>
      </c>
    </row>
    <row r="640" spans="1:10">
      <c r="A640" s="177" t="s">
        <v>543</v>
      </c>
      <c r="B640" s="178"/>
      <c r="C640" s="32">
        <v>0</v>
      </c>
      <c r="D640" s="32">
        <f t="shared" si="82"/>
        <v>0</v>
      </c>
      <c r="E640" s="32">
        <f t="shared" si="82"/>
        <v>0</v>
      </c>
      <c r="H640" s="41">
        <f t="shared" si="73"/>
        <v>0</v>
      </c>
    </row>
    <row r="641" spans="1:10">
      <c r="A641" s="177" t="s">
        <v>544</v>
      </c>
      <c r="B641" s="178"/>
      <c r="C641" s="32">
        <v>0</v>
      </c>
      <c r="D641" s="32">
        <f t="shared" si="82"/>
        <v>0</v>
      </c>
      <c r="E641" s="32">
        <f t="shared" si="82"/>
        <v>0</v>
      </c>
      <c r="H641" s="41">
        <f t="shared" si="73"/>
        <v>0</v>
      </c>
    </row>
    <row r="642" spans="1:10">
      <c r="A642" s="173" t="s">
        <v>545</v>
      </c>
      <c r="B642" s="174"/>
      <c r="C642" s="38">
        <f>C643+C644</f>
        <v>7928.95</v>
      </c>
      <c r="D642" s="38">
        <f>D643+D644</f>
        <v>7928.95</v>
      </c>
      <c r="E642" s="38">
        <f>E643+E644</f>
        <v>7928.95</v>
      </c>
      <c r="G642" s="39" t="s">
        <v>597</v>
      </c>
      <c r="H642" s="41">
        <f t="shared" ref="H642:H705" si="83">C642</f>
        <v>7928.95</v>
      </c>
      <c r="I642" s="42"/>
      <c r="J642" s="40" t="b">
        <f>AND(H642=I642)</f>
        <v>0</v>
      </c>
    </row>
    <row r="643" spans="1:10">
      <c r="A643" s="177" t="s">
        <v>546</v>
      </c>
      <c r="B643" s="178"/>
      <c r="C643" s="32">
        <v>7928.95</v>
      </c>
      <c r="D643" s="32">
        <f>C643</f>
        <v>7928.95</v>
      </c>
      <c r="E643" s="32">
        <f>D643</f>
        <v>7928.95</v>
      </c>
      <c r="H643" s="41">
        <f t="shared" si="83"/>
        <v>7928.95</v>
      </c>
    </row>
    <row r="644" spans="1:10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3"/>
        <v>0</v>
      </c>
    </row>
    <row r="645" spans="1:10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3"/>
        <v>0</v>
      </c>
      <c r="I645" s="42"/>
      <c r="J645" s="40" t="b">
        <f>AND(H645=I645)</f>
        <v>1</v>
      </c>
    </row>
    <row r="646" spans="1:10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3"/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3"/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84">C648</f>
        <v>0</v>
      </c>
      <c r="E648" s="5">
        <f t="shared" si="84"/>
        <v>0</v>
      </c>
      <c r="H648" s="41">
        <f t="shared" si="83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84"/>
        <v>0</v>
      </c>
      <c r="E649" s="5">
        <f t="shared" si="84"/>
        <v>0</v>
      </c>
      <c r="H649" s="41">
        <f t="shared" si="83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84"/>
        <v>0</v>
      </c>
      <c r="E650" s="5">
        <f t="shared" si="84"/>
        <v>0</v>
      </c>
      <c r="H650" s="41">
        <f t="shared" si="83"/>
        <v>0</v>
      </c>
    </row>
    <row r="651" spans="1:10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3"/>
        <v>0</v>
      </c>
    </row>
    <row r="652" spans="1:10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3"/>
        <v>0</v>
      </c>
    </row>
    <row r="653" spans="1:10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3"/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3"/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85">C655</f>
        <v>0</v>
      </c>
      <c r="E655" s="5">
        <f t="shared" si="85"/>
        <v>0</v>
      </c>
      <c r="H655" s="41">
        <f t="shared" si="8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85"/>
        <v>0</v>
      </c>
      <c r="E656" s="5">
        <f t="shared" si="85"/>
        <v>0</v>
      </c>
      <c r="H656" s="41">
        <f t="shared" si="83"/>
        <v>0</v>
      </c>
    </row>
    <row r="657" spans="1:8">
      <c r="A657" s="7">
        <v>9603</v>
      </c>
      <c r="B657" s="4" t="s">
        <v>477</v>
      </c>
      <c r="C657" s="5">
        <v>0</v>
      </c>
      <c r="D657" s="5">
        <f t="shared" si="85"/>
        <v>0</v>
      </c>
      <c r="E657" s="5">
        <f t="shared" si="85"/>
        <v>0</v>
      </c>
      <c r="H657" s="41">
        <f t="shared" si="83"/>
        <v>0</v>
      </c>
    </row>
    <row r="658" spans="1:8">
      <c r="A658" s="7">
        <v>9603</v>
      </c>
      <c r="B658" s="4" t="s">
        <v>478</v>
      </c>
      <c r="C658" s="5">
        <v>0</v>
      </c>
      <c r="D658" s="5">
        <f t="shared" si="85"/>
        <v>0</v>
      </c>
      <c r="E658" s="5">
        <f t="shared" si="85"/>
        <v>0</v>
      </c>
      <c r="H658" s="41">
        <f t="shared" si="83"/>
        <v>0</v>
      </c>
    </row>
    <row r="659" spans="1:8">
      <c r="A659" s="7">
        <v>9603</v>
      </c>
      <c r="B659" s="4" t="s">
        <v>479</v>
      </c>
      <c r="C659" s="5">
        <v>0</v>
      </c>
      <c r="D659" s="5">
        <f t="shared" si="85"/>
        <v>0</v>
      </c>
      <c r="E659" s="5">
        <f t="shared" si="85"/>
        <v>0</v>
      </c>
      <c r="H659" s="41">
        <f t="shared" si="83"/>
        <v>0</v>
      </c>
    </row>
    <row r="660" spans="1:8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3"/>
        <v>0</v>
      </c>
    </row>
    <row r="661" spans="1:8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3"/>
        <v>0</v>
      </c>
    </row>
    <row r="662" spans="1:8">
      <c r="A662" s="7">
        <v>9605</v>
      </c>
      <c r="B662" s="4" t="s">
        <v>482</v>
      </c>
      <c r="C662" s="5">
        <v>0</v>
      </c>
      <c r="D662" s="5">
        <f t="shared" ref="D662:E664" si="86">C662</f>
        <v>0</v>
      </c>
      <c r="E662" s="5">
        <f t="shared" si="86"/>
        <v>0</v>
      </c>
      <c r="H662" s="41">
        <f t="shared" si="83"/>
        <v>0</v>
      </c>
    </row>
    <row r="663" spans="1:8">
      <c r="A663" s="7">
        <v>9605</v>
      </c>
      <c r="B663" s="4" t="s">
        <v>483</v>
      </c>
      <c r="C663" s="5">
        <v>0</v>
      </c>
      <c r="D663" s="5">
        <f t="shared" si="86"/>
        <v>0</v>
      </c>
      <c r="E663" s="5">
        <f t="shared" si="86"/>
        <v>0</v>
      </c>
      <c r="H663" s="41">
        <f t="shared" si="83"/>
        <v>0</v>
      </c>
    </row>
    <row r="664" spans="1:8">
      <c r="A664" s="7">
        <v>9605</v>
      </c>
      <c r="B664" s="4" t="s">
        <v>484</v>
      </c>
      <c r="C664" s="5">
        <v>0</v>
      </c>
      <c r="D664" s="5">
        <f t="shared" si="86"/>
        <v>0</v>
      </c>
      <c r="E664" s="5">
        <f t="shared" si="86"/>
        <v>0</v>
      </c>
      <c r="H664" s="41">
        <f t="shared" si="83"/>
        <v>0</v>
      </c>
    </row>
    <row r="665" spans="1:8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3"/>
        <v>0</v>
      </c>
    </row>
    <row r="666" spans="1:8">
      <c r="A666" s="7">
        <v>9606</v>
      </c>
      <c r="B666" s="4" t="s">
        <v>486</v>
      </c>
      <c r="C666" s="5">
        <v>0</v>
      </c>
      <c r="D666" s="5">
        <f t="shared" ref="D666:E670" si="87">C666</f>
        <v>0</v>
      </c>
      <c r="E666" s="5">
        <f t="shared" si="87"/>
        <v>0</v>
      </c>
      <c r="H666" s="41">
        <f t="shared" si="83"/>
        <v>0</v>
      </c>
    </row>
    <row r="667" spans="1:8">
      <c r="A667" s="7">
        <v>9606</v>
      </c>
      <c r="B667" s="4" t="s">
        <v>487</v>
      </c>
      <c r="C667" s="5">
        <v>0</v>
      </c>
      <c r="D667" s="5">
        <f t="shared" si="87"/>
        <v>0</v>
      </c>
      <c r="E667" s="5">
        <f t="shared" si="87"/>
        <v>0</v>
      </c>
      <c r="H667" s="41">
        <f t="shared" si="83"/>
        <v>0</v>
      </c>
    </row>
    <row r="668" spans="1:8">
      <c r="A668" s="177" t="s">
        <v>556</v>
      </c>
      <c r="B668" s="178"/>
      <c r="C668" s="32">
        <v>0</v>
      </c>
      <c r="D668" s="32">
        <f t="shared" si="87"/>
        <v>0</v>
      </c>
      <c r="E668" s="32">
        <f t="shared" si="87"/>
        <v>0</v>
      </c>
      <c r="H668" s="41">
        <f t="shared" si="83"/>
        <v>0</v>
      </c>
    </row>
    <row r="669" spans="1:8">
      <c r="A669" s="177" t="s">
        <v>557</v>
      </c>
      <c r="B669" s="178"/>
      <c r="C669" s="32">
        <v>0</v>
      </c>
      <c r="D669" s="32">
        <f t="shared" si="87"/>
        <v>0</v>
      </c>
      <c r="E669" s="32">
        <f t="shared" si="87"/>
        <v>0</v>
      </c>
      <c r="H669" s="41">
        <f t="shared" si="83"/>
        <v>0</v>
      </c>
    </row>
    <row r="670" spans="1:8">
      <c r="A670" s="177" t="s">
        <v>558</v>
      </c>
      <c r="B670" s="178"/>
      <c r="C670" s="32">
        <v>0</v>
      </c>
      <c r="D670" s="32">
        <f t="shared" si="87"/>
        <v>0</v>
      </c>
      <c r="E670" s="32">
        <f t="shared" si="87"/>
        <v>0</v>
      </c>
      <c r="H670" s="41">
        <f t="shared" si="83"/>
        <v>0</v>
      </c>
    </row>
    <row r="671" spans="1:8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3"/>
        <v>0</v>
      </c>
    </row>
    <row r="672" spans="1:8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3"/>
        <v>0</v>
      </c>
    </row>
    <row r="673" spans="1:8">
      <c r="A673" s="7">
        <v>9610</v>
      </c>
      <c r="B673" s="4" t="s">
        <v>493</v>
      </c>
      <c r="C673" s="5">
        <v>0</v>
      </c>
      <c r="D673" s="5">
        <f t="shared" ref="D673:E675" si="88">C673</f>
        <v>0</v>
      </c>
      <c r="E673" s="5">
        <f t="shared" si="88"/>
        <v>0</v>
      </c>
      <c r="H673" s="41">
        <f t="shared" si="83"/>
        <v>0</v>
      </c>
    </row>
    <row r="674" spans="1:8">
      <c r="A674" s="7">
        <v>9610</v>
      </c>
      <c r="B674" s="4" t="s">
        <v>494</v>
      </c>
      <c r="C674" s="5">
        <v>0</v>
      </c>
      <c r="D674" s="5">
        <f t="shared" si="88"/>
        <v>0</v>
      </c>
      <c r="E674" s="5">
        <f t="shared" si="88"/>
        <v>0</v>
      </c>
      <c r="H674" s="41">
        <f t="shared" si="83"/>
        <v>0</v>
      </c>
    </row>
    <row r="675" spans="1:8">
      <c r="A675" s="7">
        <v>9610</v>
      </c>
      <c r="B675" s="4" t="s">
        <v>495</v>
      </c>
      <c r="C675" s="5">
        <v>0</v>
      </c>
      <c r="D675" s="5">
        <f t="shared" si="88"/>
        <v>0</v>
      </c>
      <c r="E675" s="5">
        <f t="shared" si="88"/>
        <v>0</v>
      </c>
      <c r="H675" s="41">
        <f t="shared" si="83"/>
        <v>0</v>
      </c>
    </row>
    <row r="676" spans="1:8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3"/>
        <v>0</v>
      </c>
    </row>
    <row r="677" spans="1:8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3"/>
        <v>0</v>
      </c>
    </row>
    <row r="678" spans="1:8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3"/>
        <v>0</v>
      </c>
    </row>
    <row r="679" spans="1:8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3"/>
        <v>0</v>
      </c>
    </row>
    <row r="680" spans="1:8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3"/>
        <v>0</v>
      </c>
    </row>
    <row r="681" spans="1:8">
      <c r="A681" s="7">
        <v>9612</v>
      </c>
      <c r="B681" s="4" t="s">
        <v>500</v>
      </c>
      <c r="C681" s="5">
        <v>0</v>
      </c>
      <c r="D681" s="5">
        <f t="shared" ref="D681:E682" si="89">C681</f>
        <v>0</v>
      </c>
      <c r="E681" s="5">
        <f t="shared" si="89"/>
        <v>0</v>
      </c>
      <c r="H681" s="41">
        <f t="shared" si="83"/>
        <v>0</v>
      </c>
    </row>
    <row r="682" spans="1:8">
      <c r="A682" s="7">
        <v>9612</v>
      </c>
      <c r="B682" s="4" t="s">
        <v>501</v>
      </c>
      <c r="C682" s="5">
        <v>0</v>
      </c>
      <c r="D682" s="5">
        <f t="shared" si="89"/>
        <v>0</v>
      </c>
      <c r="E682" s="5">
        <f t="shared" si="89"/>
        <v>0</v>
      </c>
      <c r="H682" s="41">
        <f t="shared" si="83"/>
        <v>0</v>
      </c>
    </row>
    <row r="683" spans="1:8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3"/>
        <v>0</v>
      </c>
    </row>
    <row r="684" spans="1:8">
      <c r="A684" s="7">
        <v>9613</v>
      </c>
      <c r="B684" s="4" t="s">
        <v>504</v>
      </c>
      <c r="C684" s="5">
        <v>0</v>
      </c>
      <c r="D684" s="5">
        <f t="shared" ref="D684:E686" si="90">C684</f>
        <v>0</v>
      </c>
      <c r="E684" s="5">
        <f t="shared" si="90"/>
        <v>0</v>
      </c>
      <c r="H684" s="41">
        <f t="shared" si="83"/>
        <v>0</v>
      </c>
    </row>
    <row r="685" spans="1:8">
      <c r="A685" s="7">
        <v>9613</v>
      </c>
      <c r="B685" s="4" t="s">
        <v>505</v>
      </c>
      <c r="C685" s="5">
        <v>0</v>
      </c>
      <c r="D685" s="5">
        <f t="shared" si="90"/>
        <v>0</v>
      </c>
      <c r="E685" s="5">
        <f t="shared" si="90"/>
        <v>0</v>
      </c>
      <c r="H685" s="41">
        <f t="shared" si="83"/>
        <v>0</v>
      </c>
    </row>
    <row r="686" spans="1:8">
      <c r="A686" s="7">
        <v>9613</v>
      </c>
      <c r="B686" s="4" t="s">
        <v>501</v>
      </c>
      <c r="C686" s="5">
        <v>0</v>
      </c>
      <c r="D686" s="5">
        <f t="shared" si="90"/>
        <v>0</v>
      </c>
      <c r="E686" s="5">
        <f t="shared" si="90"/>
        <v>0</v>
      </c>
      <c r="H686" s="41">
        <f t="shared" si="83"/>
        <v>0</v>
      </c>
    </row>
    <row r="687" spans="1:8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3"/>
        <v>0</v>
      </c>
    </row>
    <row r="688" spans="1:8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3"/>
        <v>0</v>
      </c>
    </row>
    <row r="689" spans="1:8">
      <c r="A689" s="7">
        <v>9614</v>
      </c>
      <c r="B689" s="4" t="s">
        <v>508</v>
      </c>
      <c r="C689" s="5">
        <v>0</v>
      </c>
      <c r="D689" s="5">
        <f t="shared" ref="D689:E693" si="91">C689</f>
        <v>0</v>
      </c>
      <c r="E689" s="5">
        <f t="shared" si="91"/>
        <v>0</v>
      </c>
      <c r="H689" s="41">
        <f t="shared" si="83"/>
        <v>0</v>
      </c>
    </row>
    <row r="690" spans="1:8">
      <c r="A690" s="7">
        <v>9614</v>
      </c>
      <c r="B690" s="4" t="s">
        <v>509</v>
      </c>
      <c r="C690" s="5">
        <v>0</v>
      </c>
      <c r="D690" s="5">
        <f t="shared" si="91"/>
        <v>0</v>
      </c>
      <c r="E690" s="5">
        <f t="shared" si="91"/>
        <v>0</v>
      </c>
      <c r="H690" s="41">
        <f t="shared" si="83"/>
        <v>0</v>
      </c>
    </row>
    <row r="691" spans="1:8">
      <c r="A691" s="7">
        <v>9614</v>
      </c>
      <c r="B691" s="4" t="s">
        <v>510</v>
      </c>
      <c r="C691" s="5">
        <v>0</v>
      </c>
      <c r="D691" s="5">
        <f t="shared" si="91"/>
        <v>0</v>
      </c>
      <c r="E691" s="5">
        <f t="shared" si="91"/>
        <v>0</v>
      </c>
      <c r="H691" s="41">
        <f t="shared" si="83"/>
        <v>0</v>
      </c>
    </row>
    <row r="692" spans="1:8">
      <c r="A692" s="7">
        <v>9614</v>
      </c>
      <c r="B692" s="4" t="s">
        <v>511</v>
      </c>
      <c r="C692" s="5">
        <v>0</v>
      </c>
      <c r="D692" s="5">
        <f t="shared" si="91"/>
        <v>0</v>
      </c>
      <c r="E692" s="5">
        <f t="shared" si="91"/>
        <v>0</v>
      </c>
      <c r="H692" s="41">
        <f t="shared" si="83"/>
        <v>0</v>
      </c>
    </row>
    <row r="693" spans="1:8">
      <c r="A693" s="7">
        <v>9614</v>
      </c>
      <c r="B693" s="4" t="s">
        <v>512</v>
      </c>
      <c r="C693" s="5">
        <v>0</v>
      </c>
      <c r="D693" s="5">
        <f t="shared" si="91"/>
        <v>0</v>
      </c>
      <c r="E693" s="5">
        <f t="shared" si="91"/>
        <v>0</v>
      </c>
      <c r="H693" s="41">
        <f t="shared" si="83"/>
        <v>0</v>
      </c>
    </row>
    <row r="694" spans="1:8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3"/>
        <v>0</v>
      </c>
    </row>
    <row r="695" spans="1:8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3"/>
        <v>0</v>
      </c>
    </row>
    <row r="696" spans="1:8">
      <c r="A696" s="7">
        <v>9615</v>
      </c>
      <c r="B696" s="4" t="s">
        <v>515</v>
      </c>
      <c r="C696" s="5">
        <v>0</v>
      </c>
      <c r="D696" s="5">
        <f t="shared" ref="D696:E699" si="92">C696</f>
        <v>0</v>
      </c>
      <c r="E696" s="5">
        <f t="shared" si="92"/>
        <v>0</v>
      </c>
      <c r="H696" s="41">
        <f t="shared" si="83"/>
        <v>0</v>
      </c>
    </row>
    <row r="697" spans="1:8">
      <c r="A697" s="7">
        <v>9615</v>
      </c>
      <c r="B697" s="4" t="s">
        <v>516</v>
      </c>
      <c r="C697" s="5">
        <v>0</v>
      </c>
      <c r="D697" s="5">
        <f t="shared" si="92"/>
        <v>0</v>
      </c>
      <c r="E697" s="5">
        <f t="shared" si="92"/>
        <v>0</v>
      </c>
      <c r="H697" s="41">
        <f t="shared" si="83"/>
        <v>0</v>
      </c>
    </row>
    <row r="698" spans="1:8">
      <c r="A698" s="7">
        <v>9615</v>
      </c>
      <c r="B698" s="4" t="s">
        <v>517</v>
      </c>
      <c r="C698" s="5">
        <v>0</v>
      </c>
      <c r="D698" s="5">
        <f t="shared" si="92"/>
        <v>0</v>
      </c>
      <c r="E698" s="5">
        <f t="shared" si="92"/>
        <v>0</v>
      </c>
      <c r="H698" s="41">
        <f t="shared" si="83"/>
        <v>0</v>
      </c>
    </row>
    <row r="699" spans="1:8">
      <c r="A699" s="7">
        <v>9615</v>
      </c>
      <c r="B699" s="4" t="s">
        <v>518</v>
      </c>
      <c r="C699" s="5">
        <v>0</v>
      </c>
      <c r="D699" s="5">
        <f t="shared" si="92"/>
        <v>0</v>
      </c>
      <c r="E699" s="5">
        <f t="shared" si="92"/>
        <v>0</v>
      </c>
      <c r="H699" s="41">
        <f t="shared" si="83"/>
        <v>0</v>
      </c>
    </row>
    <row r="700" spans="1:8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3"/>
        <v>0</v>
      </c>
    </row>
    <row r="701" spans="1:8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3"/>
        <v>0</v>
      </c>
    </row>
    <row r="702" spans="1:8">
      <c r="A702" s="7">
        <v>9616</v>
      </c>
      <c r="B702" s="4" t="s">
        <v>521</v>
      </c>
      <c r="C702" s="5">
        <v>0</v>
      </c>
      <c r="D702" s="5">
        <f t="shared" ref="D702:E711" si="93">C702</f>
        <v>0</v>
      </c>
      <c r="E702" s="5">
        <f t="shared" si="93"/>
        <v>0</v>
      </c>
      <c r="H702" s="41">
        <f t="shared" si="83"/>
        <v>0</v>
      </c>
    </row>
    <row r="703" spans="1:8">
      <c r="A703" s="7">
        <v>9616</v>
      </c>
      <c r="B703" s="4" t="s">
        <v>522</v>
      </c>
      <c r="C703" s="5">
        <v>0</v>
      </c>
      <c r="D703" s="5">
        <f t="shared" si="93"/>
        <v>0</v>
      </c>
      <c r="E703" s="5">
        <f t="shared" si="93"/>
        <v>0</v>
      </c>
      <c r="H703" s="41">
        <f t="shared" si="83"/>
        <v>0</v>
      </c>
    </row>
    <row r="704" spans="1:8">
      <c r="A704" s="7">
        <v>9616</v>
      </c>
      <c r="B704" s="4" t="s">
        <v>523</v>
      </c>
      <c r="C704" s="5">
        <v>0</v>
      </c>
      <c r="D704" s="5">
        <f t="shared" si="93"/>
        <v>0</v>
      </c>
      <c r="E704" s="5">
        <f t="shared" si="93"/>
        <v>0</v>
      </c>
      <c r="H704" s="41">
        <f t="shared" si="83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93"/>
        <v>0</v>
      </c>
      <c r="E705" s="5">
        <f t="shared" si="93"/>
        <v>0</v>
      </c>
      <c r="H705" s="41">
        <f t="shared" si="83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93"/>
        <v>0</v>
      </c>
      <c r="E706" s="5">
        <f t="shared" si="93"/>
        <v>0</v>
      </c>
      <c r="H706" s="41">
        <f t="shared" ref="H706:H726" si="94">C706</f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93"/>
        <v>0</v>
      </c>
      <c r="E707" s="5">
        <f t="shared" si="93"/>
        <v>0</v>
      </c>
      <c r="H707" s="41">
        <f t="shared" si="94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93"/>
        <v>0</v>
      </c>
      <c r="E708" s="5">
        <f t="shared" si="93"/>
        <v>0</v>
      </c>
      <c r="H708" s="41">
        <f t="shared" si="94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93"/>
        <v>0</v>
      </c>
      <c r="E709" s="5">
        <f t="shared" si="93"/>
        <v>0</v>
      </c>
      <c r="H709" s="41">
        <f t="shared" si="94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93"/>
        <v>0</v>
      </c>
      <c r="E710" s="5">
        <f t="shared" si="93"/>
        <v>0</v>
      </c>
      <c r="H710" s="41">
        <f t="shared" si="94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93"/>
        <v>0</v>
      </c>
      <c r="E711" s="5">
        <f t="shared" si="93"/>
        <v>0</v>
      </c>
      <c r="H711" s="41">
        <f t="shared" si="94"/>
        <v>0</v>
      </c>
    </row>
    <row r="712" spans="1:10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4"/>
        <v>0</v>
      </c>
    </row>
    <row r="713" spans="1:10">
      <c r="A713" s="177" t="s">
        <v>567</v>
      </c>
      <c r="B713" s="178"/>
      <c r="C713" s="32">
        <v>0</v>
      </c>
      <c r="D713" s="31">
        <f t="shared" ref="D713:E715" si="95">C713</f>
        <v>0</v>
      </c>
      <c r="E713" s="31">
        <f t="shared" si="95"/>
        <v>0</v>
      </c>
      <c r="H713" s="41">
        <f t="shared" si="94"/>
        <v>0</v>
      </c>
    </row>
    <row r="714" spans="1:10">
      <c r="A714" s="177" t="s">
        <v>568</v>
      </c>
      <c r="B714" s="178"/>
      <c r="C714" s="32">
        <v>0</v>
      </c>
      <c r="D714" s="31">
        <f t="shared" si="95"/>
        <v>0</v>
      </c>
      <c r="E714" s="31">
        <f t="shared" si="95"/>
        <v>0</v>
      </c>
      <c r="H714" s="41">
        <f t="shared" si="94"/>
        <v>0</v>
      </c>
    </row>
    <row r="715" spans="1:10">
      <c r="A715" s="177" t="s">
        <v>569</v>
      </c>
      <c r="B715" s="178"/>
      <c r="C715" s="32">
        <v>0</v>
      </c>
      <c r="D715" s="31">
        <f t="shared" si="95"/>
        <v>0</v>
      </c>
      <c r="E715" s="31">
        <f t="shared" si="95"/>
        <v>0</v>
      </c>
      <c r="H715" s="41">
        <f t="shared" si="94"/>
        <v>0</v>
      </c>
    </row>
    <row r="716" spans="1:10">
      <c r="A716" s="175" t="s">
        <v>570</v>
      </c>
      <c r="B716" s="176"/>
      <c r="C716" s="36">
        <f>C717</f>
        <v>20487.91</v>
      </c>
      <c r="D716" s="36">
        <f>D717</f>
        <v>20487.91</v>
      </c>
      <c r="E716" s="36">
        <f>E717</f>
        <v>20487.91</v>
      </c>
      <c r="G716" s="39" t="s">
        <v>66</v>
      </c>
      <c r="H716" s="41">
        <f t="shared" si="94"/>
        <v>20487.91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20487.91</v>
      </c>
      <c r="D717" s="33">
        <f>D718+D722</f>
        <v>20487.91</v>
      </c>
      <c r="E717" s="33">
        <f>E718+E722</f>
        <v>20487.91</v>
      </c>
      <c r="G717" s="39" t="s">
        <v>599</v>
      </c>
      <c r="H717" s="41">
        <f t="shared" si="94"/>
        <v>20487.91</v>
      </c>
      <c r="I717" s="42"/>
      <c r="J717" s="40" t="b">
        <f>AND(H717=I717)</f>
        <v>0</v>
      </c>
    </row>
    <row r="718" spans="1:10">
      <c r="A718" s="171" t="s">
        <v>851</v>
      </c>
      <c r="B718" s="172"/>
      <c r="C718" s="31">
        <f>SUM(C719:C721)</f>
        <v>20487.91</v>
      </c>
      <c r="D718" s="31">
        <f>SUM(D719:D721)</f>
        <v>20487.91</v>
      </c>
      <c r="E718" s="31">
        <f>SUM(E719:E721)</f>
        <v>20487.91</v>
      </c>
      <c r="H718" s="41">
        <f t="shared" si="94"/>
        <v>20487.91</v>
      </c>
    </row>
    <row r="719" spans="1:10">
      <c r="A719" s="6">
        <v>10950</v>
      </c>
      <c r="B719" s="4" t="s">
        <v>572</v>
      </c>
      <c r="C719" s="5">
        <v>20487.91</v>
      </c>
      <c r="D719" s="5">
        <f>C719</f>
        <v>20487.91</v>
      </c>
      <c r="E719" s="5">
        <f>D719</f>
        <v>20487.91</v>
      </c>
      <c r="H719" s="41">
        <f t="shared" si="94"/>
        <v>20487.91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96">C720</f>
        <v>0</v>
      </c>
      <c r="E720" s="5">
        <f t="shared" si="96"/>
        <v>0</v>
      </c>
      <c r="H720" s="41">
        <f t="shared" si="94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96"/>
        <v>0</v>
      </c>
      <c r="E721" s="5">
        <f t="shared" si="96"/>
        <v>0</v>
      </c>
      <c r="H721" s="41">
        <f t="shared" si="94"/>
        <v>0</v>
      </c>
    </row>
    <row r="722" spans="1:10">
      <c r="A722" s="171" t="s">
        <v>850</v>
      </c>
      <c r="B722" s="17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4"/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4"/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4"/>
        <v>0</v>
      </c>
    </row>
    <row r="725" spans="1:10">
      <c r="A725" s="175" t="s">
        <v>577</v>
      </c>
      <c r="B725" s="17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4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4"/>
        <v>0</v>
      </c>
      <c r="I726" s="42"/>
      <c r="J726" s="40" t="b">
        <f>AND(H726=I726)</f>
        <v>1</v>
      </c>
    </row>
    <row r="727" spans="1:10">
      <c r="A727" s="171" t="s">
        <v>849</v>
      </c>
      <c r="B727" s="17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1" t="s">
        <v>848</v>
      </c>
      <c r="B730" s="172"/>
      <c r="C730" s="31">
        <f t="shared" ref="C730:E731" si="97">C731</f>
        <v>0</v>
      </c>
      <c r="D730" s="31">
        <f t="shared" si="97"/>
        <v>0</v>
      </c>
      <c r="E730" s="31">
        <f t="shared" si="97"/>
        <v>0</v>
      </c>
    </row>
    <row r="731" spans="1:10">
      <c r="A731" s="6">
        <v>2</v>
      </c>
      <c r="B731" s="4" t="s">
        <v>822</v>
      </c>
      <c r="C731" s="5">
        <f t="shared" si="97"/>
        <v>0</v>
      </c>
      <c r="D731" s="5">
        <f t="shared" si="97"/>
        <v>0</v>
      </c>
      <c r="E731" s="5">
        <f t="shared" si="97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1" t="s">
        <v>846</v>
      </c>
      <c r="B733" s="17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98">C735</f>
        <v>0</v>
      </c>
      <c r="E735" s="30">
        <f t="shared" si="98"/>
        <v>0</v>
      </c>
    </row>
    <row r="736" spans="1:10">
      <c r="A736" s="29"/>
      <c r="B736" s="28" t="s">
        <v>844</v>
      </c>
      <c r="C736" s="30">
        <v>0</v>
      </c>
      <c r="D736" s="30">
        <f t="shared" si="98"/>
        <v>0</v>
      </c>
      <c r="E736" s="30">
        <f t="shared" si="98"/>
        <v>0</v>
      </c>
    </row>
    <row r="737" spans="1:10">
      <c r="A737" s="6">
        <v>3</v>
      </c>
      <c r="B737" s="4" t="s">
        <v>827</v>
      </c>
      <c r="C737" s="5"/>
      <c r="D737" s="5">
        <f t="shared" si="98"/>
        <v>0</v>
      </c>
      <c r="E737" s="5">
        <f t="shared" si="98"/>
        <v>0</v>
      </c>
    </row>
    <row r="738" spans="1:10">
      <c r="A738" s="6">
        <v>4</v>
      </c>
      <c r="B738" s="4" t="s">
        <v>837</v>
      </c>
      <c r="C738" s="5"/>
      <c r="D738" s="5">
        <f t="shared" si="98"/>
        <v>0</v>
      </c>
      <c r="E738" s="5">
        <f t="shared" si="98"/>
        <v>0</v>
      </c>
    </row>
    <row r="739" spans="1:10">
      <c r="A739" s="171" t="s">
        <v>843</v>
      </c>
      <c r="B739" s="172"/>
      <c r="C739" s="31">
        <f>C740</f>
        <v>0</v>
      </c>
      <c r="D739" s="31">
        <f>D740</f>
        <v>0</v>
      </c>
      <c r="E739" s="31">
        <f>E740</f>
        <v>0</v>
      </c>
    </row>
    <row r="740" spans="1:10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0">
      <c r="A741" s="171" t="s">
        <v>842</v>
      </c>
      <c r="B741" s="172"/>
      <c r="C741" s="31">
        <f>SUM(C742)</f>
        <v>0</v>
      </c>
      <c r="D741" s="31">
        <f>SUM(D742)</f>
        <v>0</v>
      </c>
      <c r="E741" s="31">
        <f>SUM(E742)</f>
        <v>0</v>
      </c>
    </row>
    <row r="742" spans="1:10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0">
      <c r="A743" s="171" t="s">
        <v>841</v>
      </c>
      <c r="B743" s="17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0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0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0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0">
      <c r="A747" s="29"/>
      <c r="B747" s="28" t="s">
        <v>838</v>
      </c>
      <c r="C747" s="30"/>
      <c r="D747" s="30">
        <f t="shared" ref="D747:E749" si="99">C747</f>
        <v>0</v>
      </c>
      <c r="E747" s="30">
        <f t="shared" si="99"/>
        <v>0</v>
      </c>
    </row>
    <row r="748" spans="1:10">
      <c r="A748" s="6">
        <v>3</v>
      </c>
      <c r="B748" s="4" t="s">
        <v>827</v>
      </c>
      <c r="C748" s="5"/>
      <c r="D748" s="5">
        <f t="shared" si="99"/>
        <v>0</v>
      </c>
      <c r="E748" s="5">
        <f t="shared" si="99"/>
        <v>0</v>
      </c>
    </row>
    <row r="749" spans="1:10">
      <c r="A749" s="6">
        <v>4</v>
      </c>
      <c r="B749" s="4" t="s">
        <v>837</v>
      </c>
      <c r="C749" s="5"/>
      <c r="D749" s="5">
        <f t="shared" si="99"/>
        <v>0</v>
      </c>
      <c r="E749" s="5">
        <f t="shared" si="99"/>
        <v>0</v>
      </c>
    </row>
    <row r="750" spans="1:10">
      <c r="A750" s="171" t="s">
        <v>836</v>
      </c>
      <c r="B750" s="17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0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0">
      <c r="A752" s="127"/>
      <c r="B752" s="126" t="s">
        <v>835</v>
      </c>
      <c r="C752" s="125"/>
      <c r="D752" s="125">
        <f t="shared" ref="D752:E754" si="100">C752</f>
        <v>0</v>
      </c>
      <c r="E752" s="125">
        <f t="shared" si="100"/>
        <v>0</v>
      </c>
      <c r="F752" s="124"/>
      <c r="G752" s="124"/>
      <c r="H752" s="124"/>
      <c r="I752" s="124"/>
      <c r="J752" s="124"/>
    </row>
    <row r="753" spans="1:10">
      <c r="A753" s="127"/>
      <c r="B753" s="126" t="s">
        <v>821</v>
      </c>
      <c r="C753" s="125"/>
      <c r="D753" s="125">
        <f t="shared" si="100"/>
        <v>0</v>
      </c>
      <c r="E753" s="125">
        <f t="shared" si="100"/>
        <v>0</v>
      </c>
      <c r="F753" s="124"/>
      <c r="G753" s="124"/>
      <c r="H753" s="124"/>
      <c r="I753" s="124"/>
      <c r="J753" s="124"/>
    </row>
    <row r="754" spans="1:10">
      <c r="A754" s="6">
        <v>3</v>
      </c>
      <c r="B754" s="4" t="s">
        <v>827</v>
      </c>
      <c r="C754" s="5"/>
      <c r="D754" s="5">
        <f t="shared" si="100"/>
        <v>0</v>
      </c>
      <c r="E754" s="5">
        <f t="shared" si="100"/>
        <v>0</v>
      </c>
    </row>
    <row r="755" spans="1:10">
      <c r="A755" s="171" t="s">
        <v>834</v>
      </c>
      <c r="B755" s="172"/>
      <c r="C755" s="31">
        <f>C756</f>
        <v>0</v>
      </c>
      <c r="D755" s="31">
        <f>D756</f>
        <v>0</v>
      </c>
      <c r="E755" s="31">
        <f>E756</f>
        <v>0</v>
      </c>
    </row>
    <row r="756" spans="1:10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0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0">
      <c r="A758" s="29"/>
      <c r="B758" s="28" t="s">
        <v>832</v>
      </c>
      <c r="C758" s="30"/>
      <c r="D758" s="30">
        <f t="shared" ref="D758:E759" si="101">C758</f>
        <v>0</v>
      </c>
      <c r="E758" s="30">
        <f t="shared" si="101"/>
        <v>0</v>
      </c>
    </row>
    <row r="759" spans="1:10">
      <c r="A759" s="29"/>
      <c r="B759" s="28" t="s">
        <v>831</v>
      </c>
      <c r="C759" s="30"/>
      <c r="D759" s="30">
        <f t="shared" si="101"/>
        <v>0</v>
      </c>
      <c r="E759" s="30">
        <f t="shared" si="101"/>
        <v>0</v>
      </c>
    </row>
    <row r="760" spans="1:10">
      <c r="A760" s="171" t="s">
        <v>830</v>
      </c>
      <c r="B760" s="172"/>
      <c r="C760" s="31">
        <f>C761+C764</f>
        <v>0</v>
      </c>
      <c r="D760" s="31">
        <f>D761+D764</f>
        <v>0</v>
      </c>
      <c r="E760" s="31">
        <f>E761+E764</f>
        <v>0</v>
      </c>
    </row>
    <row r="761" spans="1:10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0">
      <c r="A762" s="29"/>
      <c r="B762" s="28" t="s">
        <v>829</v>
      </c>
      <c r="C762" s="30">
        <v>0</v>
      </c>
      <c r="D762" s="30">
        <f t="shared" ref="D762:E764" si="102">C762</f>
        <v>0</v>
      </c>
      <c r="E762" s="30">
        <f t="shared" si="102"/>
        <v>0</v>
      </c>
    </row>
    <row r="763" spans="1:10">
      <c r="A763" s="29"/>
      <c r="B763" s="28" t="s">
        <v>819</v>
      </c>
      <c r="C763" s="30"/>
      <c r="D763" s="30">
        <f t="shared" si="102"/>
        <v>0</v>
      </c>
      <c r="E763" s="30">
        <f t="shared" si="102"/>
        <v>0</v>
      </c>
    </row>
    <row r="764" spans="1:10">
      <c r="A764" s="6">
        <v>3</v>
      </c>
      <c r="B764" s="4" t="s">
        <v>827</v>
      </c>
      <c r="C764" s="5">
        <v>0</v>
      </c>
      <c r="D764" s="5">
        <f t="shared" si="102"/>
        <v>0</v>
      </c>
      <c r="E764" s="5">
        <f t="shared" si="102"/>
        <v>0</v>
      </c>
    </row>
    <row r="765" spans="1:10">
      <c r="A765" s="171" t="s">
        <v>828</v>
      </c>
      <c r="B765" s="172"/>
      <c r="C765" s="31">
        <f>SUM(C766)</f>
        <v>0</v>
      </c>
      <c r="D765" s="31">
        <f>SUM(D766)</f>
        <v>0</v>
      </c>
      <c r="E765" s="31">
        <f>SUM(E766)</f>
        <v>0</v>
      </c>
    </row>
    <row r="766" spans="1:10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0">
      <c r="A767" s="171" t="s">
        <v>826</v>
      </c>
      <c r="B767" s="172"/>
      <c r="C767" s="31">
        <f>C768</f>
        <v>0</v>
      </c>
      <c r="D767" s="31">
        <f>D768</f>
        <v>0</v>
      </c>
      <c r="E767" s="31">
        <f>E768</f>
        <v>0</v>
      </c>
    </row>
    <row r="768" spans="1:10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1" t="s">
        <v>823</v>
      </c>
      <c r="B771" s="172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103">C774</f>
        <v>0</v>
      </c>
      <c r="E774" s="30">
        <f t="shared" si="103"/>
        <v>0</v>
      </c>
    </row>
    <row r="775" spans="1:5">
      <c r="A775" s="29"/>
      <c r="B775" s="28" t="s">
        <v>819</v>
      </c>
      <c r="C775" s="30"/>
      <c r="D775" s="30">
        <f t="shared" si="103"/>
        <v>0</v>
      </c>
      <c r="E775" s="30">
        <f t="shared" si="103"/>
        <v>0</v>
      </c>
    </row>
    <row r="776" spans="1:5">
      <c r="A776" s="29"/>
      <c r="B776" s="28" t="s">
        <v>818</v>
      </c>
      <c r="C776" s="30"/>
      <c r="D776" s="30">
        <f t="shared" si="103"/>
        <v>0</v>
      </c>
      <c r="E776" s="30">
        <f t="shared" si="103"/>
        <v>0</v>
      </c>
    </row>
    <row r="777" spans="1:5">
      <c r="A777" s="171" t="s">
        <v>817</v>
      </c>
      <c r="B777" s="172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69:E96 C98:E113 C117:E134 C136:E151 C154:E162 C164:E169 C171:E176 C62:E66 C12:E37 C254:C255 C39:E6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topLeftCell="B1" workbookViewId="0">
      <selection activeCell="C29" sqref="C29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6" t="s">
        <v>877</v>
      </c>
      <c r="B1" s="196" t="s">
        <v>878</v>
      </c>
      <c r="C1" s="196" t="s">
        <v>879</v>
      </c>
      <c r="D1" s="199" t="s">
        <v>613</v>
      </c>
      <c r="E1" s="200"/>
      <c r="F1" s="200"/>
      <c r="G1" s="200"/>
      <c r="H1" s="200"/>
      <c r="I1" s="201"/>
    </row>
    <row r="2" spans="1:9">
      <c r="A2" s="197"/>
      <c r="B2" s="197"/>
      <c r="C2" s="197"/>
      <c r="D2" s="196" t="s">
        <v>625</v>
      </c>
      <c r="E2" s="196" t="s">
        <v>626</v>
      </c>
      <c r="F2" s="202" t="s">
        <v>880</v>
      </c>
      <c r="G2" s="202" t="s">
        <v>881</v>
      </c>
      <c r="H2" s="204" t="s">
        <v>882</v>
      </c>
      <c r="I2" s="205"/>
    </row>
    <row r="3" spans="1:9">
      <c r="A3" s="198"/>
      <c r="B3" s="198"/>
      <c r="C3" s="198"/>
      <c r="D3" s="198"/>
      <c r="E3" s="198"/>
      <c r="F3" s="203"/>
      <c r="G3" s="203"/>
      <c r="H3" s="138" t="s">
        <v>883</v>
      </c>
      <c r="I3" s="139" t="s">
        <v>884</v>
      </c>
    </row>
    <row r="4" spans="1:9">
      <c r="A4" s="140" t="s">
        <v>885</v>
      </c>
      <c r="B4" s="140"/>
      <c r="C4" s="140">
        <f t="shared" ref="C4:I4" si="0">C5+C10+C13+C16+C19+C22+C25</f>
        <v>0</v>
      </c>
      <c r="D4" s="140">
        <f t="shared" si="0"/>
        <v>0</v>
      </c>
      <c r="E4" s="140">
        <f t="shared" si="0"/>
        <v>0</v>
      </c>
      <c r="F4" s="140">
        <f t="shared" si="0"/>
        <v>0</v>
      </c>
      <c r="G4" s="140">
        <f t="shared" si="0"/>
        <v>0</v>
      </c>
      <c r="H4" s="140">
        <f t="shared" si="0"/>
        <v>0</v>
      </c>
      <c r="I4" s="140">
        <f t="shared" si="0"/>
        <v>0</v>
      </c>
    </row>
    <row r="5" spans="1:9">
      <c r="A5" s="141" t="s">
        <v>886</v>
      </c>
      <c r="B5" s="142"/>
      <c r="C5" s="142">
        <f t="shared" ref="C5:I5" si="1">SUM(C6:C9)</f>
        <v>0</v>
      </c>
      <c r="D5" s="142">
        <f t="shared" si="1"/>
        <v>0</v>
      </c>
      <c r="E5" s="142">
        <f t="shared" si="1"/>
        <v>0</v>
      </c>
      <c r="F5" s="142">
        <f t="shared" si="1"/>
        <v>0</v>
      </c>
      <c r="G5" s="142">
        <f t="shared" si="1"/>
        <v>0</v>
      </c>
      <c r="H5" s="142">
        <f t="shared" si="1"/>
        <v>0</v>
      </c>
      <c r="I5" s="142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9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1" t="s">
        <v>888</v>
      </c>
      <c r="B10" s="141"/>
      <c r="C10" s="141">
        <f t="shared" ref="C10:I10" si="3">SUM(C11:C12)</f>
        <v>0</v>
      </c>
      <c r="D10" s="141">
        <f t="shared" si="3"/>
        <v>0</v>
      </c>
      <c r="E10" s="141">
        <f t="shared" si="3"/>
        <v>0</v>
      </c>
      <c r="F10" s="141">
        <f t="shared" si="3"/>
        <v>0</v>
      </c>
      <c r="G10" s="141">
        <f t="shared" si="3"/>
        <v>0</v>
      </c>
      <c r="H10" s="141">
        <f t="shared" si="3"/>
        <v>0</v>
      </c>
      <c r="I10" s="141">
        <f t="shared" si="3"/>
        <v>0</v>
      </c>
    </row>
    <row r="11" spans="1:9">
      <c r="A11" s="10"/>
      <c r="B11" s="10"/>
      <c r="C11" s="10">
        <f t="shared" ref="C11" si="4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5">SUM(C13:C14)</f>
        <v>0</v>
      </c>
      <c r="D12" s="10"/>
      <c r="E12" s="10"/>
      <c r="F12" s="10"/>
      <c r="G12" s="10"/>
      <c r="H12" s="10"/>
      <c r="I12" s="10"/>
    </row>
    <row r="13" spans="1:9">
      <c r="A13" s="141" t="s">
        <v>889</v>
      </c>
      <c r="B13" s="141"/>
      <c r="C13" s="141">
        <f t="shared" ref="C13" si="6">SUM(C14:C15)</f>
        <v>0</v>
      </c>
      <c r="D13" s="141">
        <f t="shared" ref="D13:I13" si="7">SUM(D14:D15)</f>
        <v>0</v>
      </c>
      <c r="E13" s="141">
        <f t="shared" si="7"/>
        <v>0</v>
      </c>
      <c r="F13" s="141">
        <f t="shared" si="7"/>
        <v>0</v>
      </c>
      <c r="G13" s="141">
        <f t="shared" si="7"/>
        <v>0</v>
      </c>
      <c r="H13" s="141">
        <f t="shared" si="7"/>
        <v>0</v>
      </c>
      <c r="I13" s="141">
        <f t="shared" si="7"/>
        <v>0</v>
      </c>
    </row>
    <row r="14" spans="1:9">
      <c r="A14" s="10"/>
      <c r="B14" s="10"/>
      <c r="C14" s="10">
        <f t="shared" ref="C14" si="8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9">SUM(C16:C17)</f>
        <v>0</v>
      </c>
      <c r="D15" s="10"/>
      <c r="E15" s="10"/>
      <c r="F15" s="10"/>
      <c r="G15" s="10"/>
      <c r="H15" s="10"/>
      <c r="I15" s="10"/>
    </row>
    <row r="16" spans="1:9">
      <c r="A16" s="141" t="s">
        <v>890</v>
      </c>
      <c r="B16" s="141"/>
      <c r="C16" s="141">
        <f t="shared" ref="C16" si="10">SUM(C17:C18)</f>
        <v>0</v>
      </c>
      <c r="D16" s="141">
        <f t="shared" ref="D16:I16" si="11">SUM(D17:D18)</f>
        <v>0</v>
      </c>
      <c r="E16" s="141">
        <f t="shared" si="11"/>
        <v>0</v>
      </c>
      <c r="F16" s="141">
        <f t="shared" si="11"/>
        <v>0</v>
      </c>
      <c r="G16" s="141">
        <f t="shared" si="11"/>
        <v>0</v>
      </c>
      <c r="H16" s="141">
        <f t="shared" si="11"/>
        <v>0</v>
      </c>
      <c r="I16" s="141">
        <f t="shared" si="11"/>
        <v>0</v>
      </c>
    </row>
    <row r="17" spans="1:9">
      <c r="A17" s="10"/>
      <c r="B17" s="10"/>
      <c r="C17" s="10">
        <f t="shared" ref="C17" si="12">SUM(C18:C19)</f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ref="C18" si="13">SUM(C19:C20)</f>
        <v>0</v>
      </c>
      <c r="D18" s="10"/>
      <c r="E18" s="10"/>
      <c r="F18" s="10"/>
      <c r="G18" s="10"/>
      <c r="H18" s="10"/>
      <c r="I18" s="10"/>
    </row>
    <row r="19" spans="1:9">
      <c r="A19" s="141" t="s">
        <v>891</v>
      </c>
      <c r="B19" s="141"/>
      <c r="C19" s="141">
        <f t="shared" ref="C19" si="14">SUM(C20:C21)</f>
        <v>0</v>
      </c>
      <c r="D19" s="141">
        <f t="shared" ref="D19:I19" si="15">SUM(D20:D21)</f>
        <v>0</v>
      </c>
      <c r="E19" s="141">
        <f t="shared" si="15"/>
        <v>0</v>
      </c>
      <c r="F19" s="141">
        <f t="shared" si="15"/>
        <v>0</v>
      </c>
      <c r="G19" s="141">
        <f t="shared" si="15"/>
        <v>0</v>
      </c>
      <c r="H19" s="141">
        <f t="shared" si="15"/>
        <v>0</v>
      </c>
      <c r="I19" s="141">
        <f t="shared" si="15"/>
        <v>0</v>
      </c>
    </row>
    <row r="20" spans="1:9">
      <c r="A20" s="10"/>
      <c r="B20" s="10"/>
      <c r="C20" s="10">
        <f t="shared" ref="C20" si="16">SUM(C21:C22)</f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ref="C21" si="17">SUM(C22:C23)</f>
        <v>0</v>
      </c>
      <c r="D21" s="10"/>
      <c r="E21" s="10"/>
      <c r="F21" s="10"/>
      <c r="G21" s="10"/>
      <c r="H21" s="10"/>
      <c r="I21" s="10"/>
    </row>
    <row r="22" spans="1:9">
      <c r="A22" s="141" t="s">
        <v>892</v>
      </c>
      <c r="B22" s="141"/>
      <c r="C22" s="141">
        <f t="shared" ref="C22" si="18">SUM(C23:C24)</f>
        <v>0</v>
      </c>
      <c r="D22" s="141">
        <f t="shared" ref="D22:I22" si="19">SUM(D23:D24)</f>
        <v>0</v>
      </c>
      <c r="E22" s="141">
        <f t="shared" si="19"/>
        <v>0</v>
      </c>
      <c r="F22" s="141">
        <f t="shared" si="19"/>
        <v>0</v>
      </c>
      <c r="G22" s="141">
        <f t="shared" si="19"/>
        <v>0</v>
      </c>
      <c r="H22" s="141">
        <f t="shared" si="19"/>
        <v>0</v>
      </c>
      <c r="I22" s="141">
        <f t="shared" si="19"/>
        <v>0</v>
      </c>
    </row>
    <row r="23" spans="1:9">
      <c r="A23" s="10"/>
      <c r="B23" s="10"/>
      <c r="C23" s="10">
        <f t="shared" ref="C23" si="20">SUM(C24:C25)</f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ref="C24" si="21">SUM(C25:C26)</f>
        <v>0</v>
      </c>
      <c r="D24" s="10"/>
      <c r="E24" s="10"/>
      <c r="F24" s="10"/>
      <c r="G24" s="10"/>
      <c r="H24" s="10"/>
      <c r="I24" s="10"/>
    </row>
    <row r="25" spans="1:9">
      <c r="A25" s="141" t="s">
        <v>893</v>
      </c>
      <c r="B25" s="141"/>
      <c r="C25" s="141">
        <f t="shared" ref="C25" si="22">SUM(C26:C27)</f>
        <v>0</v>
      </c>
      <c r="D25" s="141">
        <f t="shared" ref="D25:I25" si="23">D26+D29</f>
        <v>0</v>
      </c>
      <c r="E25" s="141">
        <f t="shared" si="23"/>
        <v>0</v>
      </c>
      <c r="F25" s="141">
        <f t="shared" si="23"/>
        <v>0</v>
      </c>
      <c r="G25" s="141">
        <f t="shared" si="23"/>
        <v>0</v>
      </c>
      <c r="H25" s="141">
        <f t="shared" si="23"/>
        <v>0</v>
      </c>
      <c r="I25" s="141">
        <f t="shared" si="23"/>
        <v>0</v>
      </c>
    </row>
    <row r="26" spans="1:9">
      <c r="A26" s="143" t="s">
        <v>894</v>
      </c>
      <c r="B26" s="143"/>
      <c r="C26" s="143">
        <f t="shared" ref="C26" si="24">SUM(C27:C28)</f>
        <v>0</v>
      </c>
      <c r="D26" s="143">
        <f t="shared" ref="D26:I26" si="25">SUM(D27:D28)</f>
        <v>0</v>
      </c>
      <c r="E26" s="143">
        <f t="shared" si="25"/>
        <v>0</v>
      </c>
      <c r="F26" s="143">
        <f t="shared" si="25"/>
        <v>0</v>
      </c>
      <c r="G26" s="143">
        <f t="shared" si="25"/>
        <v>0</v>
      </c>
      <c r="H26" s="143">
        <f t="shared" si="25"/>
        <v>0</v>
      </c>
      <c r="I26" s="143">
        <f t="shared" si="25"/>
        <v>0</v>
      </c>
    </row>
    <row r="27" spans="1:9">
      <c r="A27" s="10"/>
      <c r="B27" s="10"/>
      <c r="C27" s="10">
        <f t="shared" ref="C27" si="26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27">SUM(C29:C30)</f>
        <v>0</v>
      </c>
      <c r="D28" s="10"/>
      <c r="E28" s="10"/>
      <c r="F28" s="10"/>
      <c r="G28" s="10"/>
      <c r="H28" s="10"/>
      <c r="I28" s="10"/>
    </row>
    <row r="29" spans="1:9">
      <c r="A29" s="143" t="s">
        <v>895</v>
      </c>
      <c r="B29" s="143"/>
      <c r="C29" s="143">
        <f t="shared" ref="C29" si="28">SUM(C30:C31)</f>
        <v>0</v>
      </c>
      <c r="D29" s="143">
        <f t="shared" ref="D29:I29" si="29">SUM(D30:D31)</f>
        <v>0</v>
      </c>
      <c r="E29" s="143">
        <f t="shared" si="29"/>
        <v>0</v>
      </c>
      <c r="F29" s="143">
        <f t="shared" si="29"/>
        <v>0</v>
      </c>
      <c r="G29" s="143">
        <f t="shared" si="29"/>
        <v>0</v>
      </c>
      <c r="H29" s="143">
        <f t="shared" si="29"/>
        <v>0</v>
      </c>
      <c r="I29" s="143">
        <f t="shared" si="29"/>
        <v>0</v>
      </c>
    </row>
    <row r="30" spans="1:9">
      <c r="A30" s="10"/>
      <c r="B30" s="10"/>
      <c r="C30" s="10">
        <f t="shared" ref="C30" si="30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31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896</v>
      </c>
      <c r="B32" s="144"/>
      <c r="C32" s="144">
        <f t="shared" ref="C32" si="32">SUM(C33:C34)</f>
        <v>0</v>
      </c>
      <c r="D32" s="144">
        <f t="shared" ref="D32:I32" si="33">D33+D48+D51+D54+D57+D60+D63+D70+D73</f>
        <v>0</v>
      </c>
      <c r="E32" s="144">
        <f t="shared" si="33"/>
        <v>0</v>
      </c>
      <c r="F32" s="144">
        <f t="shared" si="33"/>
        <v>0</v>
      </c>
      <c r="G32" s="144">
        <f t="shared" si="33"/>
        <v>0</v>
      </c>
      <c r="H32" s="144">
        <f t="shared" si="33"/>
        <v>0</v>
      </c>
      <c r="I32" s="144">
        <f t="shared" si="33"/>
        <v>0</v>
      </c>
    </row>
    <row r="33" spans="1:9">
      <c r="A33" s="141" t="s">
        <v>886</v>
      </c>
      <c r="B33" s="141"/>
      <c r="C33" s="141">
        <f t="shared" ref="C33" si="34">SUM(C34:C35)</f>
        <v>0</v>
      </c>
      <c r="D33" s="141">
        <f t="shared" ref="D33:I33" si="35">SUM(D34:D47)</f>
        <v>0</v>
      </c>
      <c r="E33" s="141">
        <f t="shared" si="35"/>
        <v>0</v>
      </c>
      <c r="F33" s="141">
        <f t="shared" si="35"/>
        <v>0</v>
      </c>
      <c r="G33" s="141">
        <f t="shared" si="35"/>
        <v>0</v>
      </c>
      <c r="H33" s="141">
        <f t="shared" si="35"/>
        <v>0</v>
      </c>
      <c r="I33" s="141">
        <f t="shared" si="35"/>
        <v>0</v>
      </c>
    </row>
    <row r="34" spans="1:9">
      <c r="A34" s="10" t="s">
        <v>887</v>
      </c>
      <c r="B34" s="10"/>
      <c r="C34" s="10">
        <f t="shared" ref="C34" si="36">SUM(C35:C36)</f>
        <v>0</v>
      </c>
      <c r="D34" s="10"/>
      <c r="E34" s="10"/>
      <c r="F34" s="10"/>
      <c r="G34" s="10"/>
      <c r="H34" s="10"/>
      <c r="I34" s="10"/>
    </row>
    <row r="35" spans="1:9">
      <c r="A35" s="10" t="s">
        <v>897</v>
      </c>
      <c r="B35" s="10"/>
      <c r="C35" s="10">
        <f t="shared" ref="C35" si="37">SUM(C36:C37)</f>
        <v>0</v>
      </c>
      <c r="D35" s="10"/>
      <c r="E35" s="10"/>
      <c r="F35" s="10"/>
      <c r="G35" s="10"/>
      <c r="H35" s="10"/>
      <c r="I35" s="10"/>
    </row>
    <row r="36" spans="1:9">
      <c r="A36" s="10" t="s">
        <v>898</v>
      </c>
      <c r="B36" s="10"/>
      <c r="C36" s="10">
        <f t="shared" ref="C36" si="38">SUM(C37:C38)</f>
        <v>0</v>
      </c>
      <c r="D36" s="10"/>
      <c r="E36" s="10"/>
      <c r="F36" s="10"/>
      <c r="G36" s="10"/>
      <c r="H36" s="10"/>
      <c r="I36" s="10"/>
    </row>
    <row r="37" spans="1:9">
      <c r="A37" s="10" t="s">
        <v>899</v>
      </c>
      <c r="B37" s="10"/>
      <c r="C37" s="10">
        <f t="shared" ref="C37" si="39">SUM(C38:C39)</f>
        <v>0</v>
      </c>
      <c r="D37" s="10"/>
      <c r="E37" s="10"/>
      <c r="F37" s="10"/>
      <c r="G37" s="10"/>
      <c r="H37" s="10"/>
      <c r="I37" s="10"/>
    </row>
    <row r="38" spans="1:9">
      <c r="A38" s="10" t="s">
        <v>900</v>
      </c>
      <c r="B38" s="10"/>
      <c r="C38" s="10">
        <f t="shared" ref="C38" si="40">SUM(C39:C40)</f>
        <v>0</v>
      </c>
      <c r="D38" s="10"/>
      <c r="E38" s="10"/>
      <c r="F38" s="10"/>
      <c r="G38" s="10"/>
      <c r="H38" s="10"/>
      <c r="I38" s="10"/>
    </row>
    <row r="39" spans="1:9">
      <c r="A39" s="10" t="s">
        <v>901</v>
      </c>
      <c r="B39" s="10"/>
      <c r="C39" s="10">
        <f t="shared" ref="C39" si="41">SUM(C40:C41)</f>
        <v>0</v>
      </c>
      <c r="D39" s="10"/>
      <c r="E39" s="10"/>
      <c r="F39" s="10"/>
      <c r="G39" s="10"/>
      <c r="H39" s="10"/>
      <c r="I39" s="10"/>
    </row>
    <row r="40" spans="1:9">
      <c r="A40" s="10" t="s">
        <v>902</v>
      </c>
      <c r="B40" s="10"/>
      <c r="C40" s="10">
        <f t="shared" ref="C40" si="42">SUM(C41:C42)</f>
        <v>0</v>
      </c>
      <c r="D40" s="10"/>
      <c r="E40" s="10"/>
      <c r="F40" s="10"/>
      <c r="G40" s="10"/>
      <c r="H40" s="10"/>
      <c r="I40" s="10"/>
    </row>
    <row r="41" spans="1:9">
      <c r="A41" s="10" t="s">
        <v>903</v>
      </c>
      <c r="B41" s="10"/>
      <c r="C41" s="10">
        <f t="shared" ref="C41" si="43">SUM(C42:C43)</f>
        <v>0</v>
      </c>
      <c r="D41" s="10"/>
      <c r="E41" s="10"/>
      <c r="F41" s="10"/>
      <c r="G41" s="10"/>
      <c r="H41" s="10"/>
      <c r="I41" s="10"/>
    </row>
    <row r="42" spans="1:9">
      <c r="A42" s="10" t="s">
        <v>904</v>
      </c>
      <c r="B42" s="10"/>
      <c r="C42" s="10">
        <f t="shared" ref="C42" si="44">SUM(C43:C44)</f>
        <v>0</v>
      </c>
      <c r="D42" s="10"/>
      <c r="E42" s="10"/>
      <c r="F42" s="10"/>
      <c r="G42" s="10"/>
      <c r="H42" s="10"/>
      <c r="I42" s="10"/>
    </row>
    <row r="43" spans="1:9">
      <c r="A43" s="10" t="s">
        <v>905</v>
      </c>
      <c r="B43" s="10"/>
      <c r="C43" s="10">
        <f t="shared" ref="C43" si="45">SUM(C44:C45)</f>
        <v>0</v>
      </c>
      <c r="D43" s="10"/>
      <c r="E43" s="10"/>
      <c r="F43" s="10"/>
      <c r="G43" s="10"/>
      <c r="H43" s="10"/>
      <c r="I43" s="10"/>
    </row>
    <row r="44" spans="1:9">
      <c r="A44" s="10" t="s">
        <v>906</v>
      </c>
      <c r="B44" s="10"/>
      <c r="C44" s="10">
        <f t="shared" ref="C44" si="46">SUM(C45:C46)</f>
        <v>0</v>
      </c>
      <c r="D44" s="10"/>
      <c r="E44" s="10"/>
      <c r="F44" s="10"/>
      <c r="G44" s="10"/>
      <c r="H44" s="10"/>
      <c r="I44" s="10"/>
    </row>
    <row r="45" spans="1:9">
      <c r="A45" s="10" t="s">
        <v>907</v>
      </c>
      <c r="B45" s="10"/>
      <c r="C45" s="10">
        <f t="shared" ref="C45" si="47">SUM(C46:C47)</f>
        <v>0</v>
      </c>
      <c r="D45" s="10"/>
      <c r="E45" s="10"/>
      <c r="F45" s="10"/>
      <c r="G45" s="10"/>
      <c r="H45" s="10"/>
      <c r="I45" s="10"/>
    </row>
    <row r="46" spans="1:9">
      <c r="A46" s="145" t="s">
        <v>908</v>
      </c>
      <c r="B46" s="145"/>
      <c r="C46" s="145">
        <f t="shared" ref="C46" si="48">SUM(C47:C48)</f>
        <v>0</v>
      </c>
      <c r="D46" s="145"/>
      <c r="E46" s="145"/>
      <c r="F46" s="145"/>
      <c r="G46" s="145"/>
      <c r="H46" s="145"/>
      <c r="I46" s="145"/>
    </row>
    <row r="47" spans="1:9">
      <c r="A47" s="10" t="s">
        <v>909</v>
      </c>
      <c r="B47" s="10"/>
      <c r="C47" s="10">
        <f t="shared" ref="C47" si="49">SUM(C48:C49)</f>
        <v>0</v>
      </c>
      <c r="D47" s="10"/>
      <c r="E47" s="10"/>
      <c r="F47" s="10"/>
      <c r="G47" s="10"/>
      <c r="H47" s="10"/>
      <c r="I47" s="10"/>
    </row>
    <row r="48" spans="1:9">
      <c r="A48" s="141" t="s">
        <v>888</v>
      </c>
      <c r="B48" s="141"/>
      <c r="C48" s="141">
        <f t="shared" ref="C48" si="50">SUM(C49:C50)</f>
        <v>0</v>
      </c>
      <c r="D48" s="141">
        <f t="shared" ref="D48:I48" si="51">SUM(D49:D50)</f>
        <v>0</v>
      </c>
      <c r="E48" s="141">
        <f t="shared" si="51"/>
        <v>0</v>
      </c>
      <c r="F48" s="141">
        <f t="shared" si="51"/>
        <v>0</v>
      </c>
      <c r="G48" s="141">
        <f t="shared" si="51"/>
        <v>0</v>
      </c>
      <c r="H48" s="141">
        <f t="shared" si="51"/>
        <v>0</v>
      </c>
      <c r="I48" s="141">
        <f t="shared" si="51"/>
        <v>0</v>
      </c>
    </row>
    <row r="49" spans="1:9">
      <c r="A49" s="10"/>
      <c r="B49" s="10"/>
      <c r="C49" s="10">
        <f t="shared" ref="C49" si="52">SUM(C50:C51)</f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ref="C50" si="53">SUM(C51:C52)</f>
        <v>0</v>
      </c>
      <c r="D50" s="10"/>
      <c r="E50" s="10"/>
      <c r="F50" s="10"/>
      <c r="G50" s="10"/>
      <c r="H50" s="10"/>
      <c r="I50" s="10"/>
    </row>
    <row r="51" spans="1:9">
      <c r="A51" s="141" t="s">
        <v>889</v>
      </c>
      <c r="B51" s="141"/>
      <c r="C51" s="141">
        <f t="shared" ref="C51" si="54">SUM(C52:C53)</f>
        <v>0</v>
      </c>
      <c r="D51" s="141">
        <f t="shared" ref="D51:I51" si="55">SUM(D52:D53)</f>
        <v>0</v>
      </c>
      <c r="E51" s="141">
        <f t="shared" si="55"/>
        <v>0</v>
      </c>
      <c r="F51" s="141">
        <f t="shared" si="55"/>
        <v>0</v>
      </c>
      <c r="G51" s="141">
        <f t="shared" si="55"/>
        <v>0</v>
      </c>
      <c r="H51" s="141">
        <f t="shared" si="55"/>
        <v>0</v>
      </c>
      <c r="I51" s="141">
        <f t="shared" si="55"/>
        <v>0</v>
      </c>
    </row>
    <row r="52" spans="1:9">
      <c r="A52" s="10"/>
      <c r="B52" s="10"/>
      <c r="C52" s="10">
        <f t="shared" ref="C52" si="56">SUM(C53:C54)</f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ref="C53" si="57">SUM(C54:C55)</f>
        <v>0</v>
      </c>
      <c r="D53" s="10"/>
      <c r="E53" s="10"/>
      <c r="F53" s="10"/>
      <c r="G53" s="10"/>
      <c r="H53" s="10"/>
      <c r="I53" s="10"/>
    </row>
    <row r="54" spans="1:9">
      <c r="A54" s="141" t="s">
        <v>890</v>
      </c>
      <c r="B54" s="141"/>
      <c r="C54" s="141">
        <f t="shared" ref="C54" si="58">SUM(C55:C56)</f>
        <v>0</v>
      </c>
      <c r="D54" s="141">
        <f t="shared" ref="D54:I54" si="59">SUM(D55:D56)</f>
        <v>0</v>
      </c>
      <c r="E54" s="141">
        <f t="shared" si="59"/>
        <v>0</v>
      </c>
      <c r="F54" s="141">
        <f t="shared" si="59"/>
        <v>0</v>
      </c>
      <c r="G54" s="141">
        <f t="shared" si="59"/>
        <v>0</v>
      </c>
      <c r="H54" s="141">
        <f t="shared" si="59"/>
        <v>0</v>
      </c>
      <c r="I54" s="141">
        <f t="shared" si="59"/>
        <v>0</v>
      </c>
    </row>
    <row r="55" spans="1:9">
      <c r="A55" s="10"/>
      <c r="B55" s="10"/>
      <c r="C55" s="10">
        <f t="shared" ref="C55" si="60">SUM(C56:C57)</f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ref="C56" si="61">SUM(C57:C58)</f>
        <v>0</v>
      </c>
      <c r="D56" s="10"/>
      <c r="E56" s="10"/>
      <c r="F56" s="10"/>
      <c r="G56" s="10"/>
      <c r="H56" s="10"/>
      <c r="I56" s="10"/>
    </row>
    <row r="57" spans="1:9">
      <c r="A57" s="141" t="s">
        <v>891</v>
      </c>
      <c r="B57" s="141"/>
      <c r="C57" s="141">
        <f t="shared" ref="C57" si="62">SUM(C58:C59)</f>
        <v>0</v>
      </c>
      <c r="D57" s="141">
        <f t="shared" ref="D57:I57" si="63">SUM(D58:D59)</f>
        <v>0</v>
      </c>
      <c r="E57" s="141">
        <f t="shared" si="63"/>
        <v>0</v>
      </c>
      <c r="F57" s="141">
        <f t="shared" si="63"/>
        <v>0</v>
      </c>
      <c r="G57" s="141">
        <f t="shared" si="63"/>
        <v>0</v>
      </c>
      <c r="H57" s="141">
        <f t="shared" si="63"/>
        <v>0</v>
      </c>
      <c r="I57" s="141">
        <f t="shared" si="63"/>
        <v>0</v>
      </c>
    </row>
    <row r="58" spans="1:9">
      <c r="A58" s="10"/>
      <c r="B58" s="10"/>
      <c r="C58" s="10">
        <f t="shared" ref="C58" si="64">SUM(C59:C60)</f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ref="C59" si="65">SUM(C60:C61)</f>
        <v>0</v>
      </c>
      <c r="D59" s="10"/>
      <c r="E59" s="10"/>
      <c r="F59" s="10"/>
      <c r="G59" s="10"/>
      <c r="H59" s="10"/>
      <c r="I59" s="10"/>
    </row>
    <row r="60" spans="1:9">
      <c r="A60" s="141" t="s">
        <v>892</v>
      </c>
      <c r="B60" s="141"/>
      <c r="C60" s="141">
        <f t="shared" ref="C60" si="66">SUM(C61:C62)</f>
        <v>0</v>
      </c>
      <c r="D60" s="141">
        <f t="shared" ref="D60:H60" si="67">SUM(D61:D62)</f>
        <v>0</v>
      </c>
      <c r="E60" s="141">
        <f t="shared" si="67"/>
        <v>0</v>
      </c>
      <c r="F60" s="141">
        <f t="shared" si="67"/>
        <v>0</v>
      </c>
      <c r="G60" s="141">
        <f t="shared" si="67"/>
        <v>0</v>
      </c>
      <c r="H60" s="141">
        <f t="shared" si="67"/>
        <v>0</v>
      </c>
      <c r="I60" s="141"/>
    </row>
    <row r="61" spans="1:9">
      <c r="A61" s="10"/>
      <c r="B61" s="10"/>
      <c r="C61" s="10">
        <f t="shared" ref="C61" si="68">SUM(C62:C63)</f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69">SUM(C63:C64)</f>
        <v>0</v>
      </c>
      <c r="D62" s="10"/>
      <c r="E62" s="10"/>
      <c r="F62" s="10"/>
      <c r="G62" s="10"/>
      <c r="H62" s="10"/>
      <c r="I62" s="10"/>
    </row>
    <row r="63" spans="1:9">
      <c r="A63" s="141" t="s">
        <v>893</v>
      </c>
      <c r="B63" s="141"/>
      <c r="C63" s="141">
        <f t="shared" ref="C63" si="70">SUM(C64:C65)</f>
        <v>0</v>
      </c>
      <c r="D63" s="141">
        <f t="shared" ref="D63:I63" si="71">D64+D67</f>
        <v>0</v>
      </c>
      <c r="E63" s="141">
        <f t="shared" si="71"/>
        <v>0</v>
      </c>
      <c r="F63" s="141">
        <f t="shared" si="71"/>
        <v>0</v>
      </c>
      <c r="G63" s="141">
        <f t="shared" si="71"/>
        <v>0</v>
      </c>
      <c r="H63" s="141">
        <f t="shared" si="71"/>
        <v>0</v>
      </c>
      <c r="I63" s="141">
        <f t="shared" si="71"/>
        <v>0</v>
      </c>
    </row>
    <row r="64" spans="1:9">
      <c r="A64" s="143" t="s">
        <v>894</v>
      </c>
      <c r="B64" s="143"/>
      <c r="C64" s="143">
        <f t="shared" ref="C64" si="72">SUM(C65:C66)</f>
        <v>0</v>
      </c>
      <c r="D64" s="143">
        <f t="shared" ref="D64:I64" si="73">SUM(D65:D66)</f>
        <v>0</v>
      </c>
      <c r="E64" s="143">
        <f t="shared" si="73"/>
        <v>0</v>
      </c>
      <c r="F64" s="143">
        <f t="shared" si="73"/>
        <v>0</v>
      </c>
      <c r="G64" s="143">
        <f t="shared" si="73"/>
        <v>0</v>
      </c>
      <c r="H64" s="143">
        <f t="shared" si="73"/>
        <v>0</v>
      </c>
      <c r="I64" s="143">
        <f t="shared" si="73"/>
        <v>0</v>
      </c>
    </row>
    <row r="65" spans="1:9">
      <c r="A65" s="10"/>
      <c r="B65" s="10"/>
      <c r="C65" s="10">
        <f t="shared" ref="C65" si="74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75">SUM(C67:C68)</f>
        <v>0</v>
      </c>
      <c r="D66" s="10"/>
      <c r="E66" s="10"/>
      <c r="F66" s="10"/>
      <c r="G66" s="10"/>
      <c r="H66" s="10"/>
      <c r="I66" s="10"/>
    </row>
    <row r="67" spans="1:9">
      <c r="A67" s="143" t="s">
        <v>895</v>
      </c>
      <c r="B67" s="143"/>
      <c r="C67" s="143">
        <f t="shared" ref="C67" si="76">SUM(C68:C69)</f>
        <v>0</v>
      </c>
      <c r="D67" s="143">
        <f t="shared" ref="D67:I67" si="77">SUM(D68:D69)</f>
        <v>0</v>
      </c>
      <c r="E67" s="143">
        <f t="shared" si="77"/>
        <v>0</v>
      </c>
      <c r="F67" s="143">
        <f t="shared" si="77"/>
        <v>0</v>
      </c>
      <c r="G67" s="143">
        <f t="shared" si="77"/>
        <v>0</v>
      </c>
      <c r="H67" s="143">
        <f t="shared" si="77"/>
        <v>0</v>
      </c>
      <c r="I67" s="143">
        <f t="shared" si="77"/>
        <v>0</v>
      </c>
    </row>
    <row r="68" spans="1:9">
      <c r="A68" s="10"/>
      <c r="B68" s="10"/>
      <c r="C68" s="10">
        <f t="shared" ref="C68" si="78">SUM(C69:C70)</f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" si="79">SUM(C70:C71)</f>
        <v>0</v>
      </c>
      <c r="D69" s="10"/>
      <c r="E69" s="10"/>
      <c r="F69" s="10"/>
      <c r="G69" s="10"/>
      <c r="H69" s="10"/>
      <c r="I69" s="10"/>
    </row>
    <row r="70" spans="1:9">
      <c r="A70" s="141" t="s">
        <v>910</v>
      </c>
      <c r="B70" s="141"/>
      <c r="C70" s="141">
        <f t="shared" ref="C70" si="80">SUM(C71:C72)</f>
        <v>0</v>
      </c>
      <c r="D70" s="141">
        <f t="shared" ref="D70:I70" si="81">SUM(D71:D72)</f>
        <v>0</v>
      </c>
      <c r="E70" s="141">
        <f t="shared" si="81"/>
        <v>0</v>
      </c>
      <c r="F70" s="141">
        <f t="shared" si="81"/>
        <v>0</v>
      </c>
      <c r="G70" s="141">
        <f t="shared" si="81"/>
        <v>0</v>
      </c>
      <c r="H70" s="141">
        <f t="shared" si="81"/>
        <v>0</v>
      </c>
      <c r="I70" s="141">
        <f t="shared" si="81"/>
        <v>0</v>
      </c>
    </row>
    <row r="71" spans="1:9">
      <c r="A71" s="10"/>
      <c r="B71" s="10"/>
      <c r="C71" s="10">
        <f t="shared" ref="C71" si="82">SUM(C72:C73)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ref="C72" si="83">SUM(C73:C74)</f>
        <v>0</v>
      </c>
      <c r="D72" s="10"/>
      <c r="E72" s="10"/>
      <c r="F72" s="10"/>
      <c r="G72" s="10"/>
      <c r="H72" s="10"/>
      <c r="I72" s="10"/>
    </row>
    <row r="73" spans="1:9">
      <c r="A73" s="141" t="s">
        <v>911</v>
      </c>
      <c r="B73" s="141"/>
      <c r="C73" s="141">
        <f t="shared" ref="C73" si="84">SUM(C74:C75)</f>
        <v>0</v>
      </c>
      <c r="D73" s="141"/>
      <c r="E73" s="141"/>
      <c r="F73" s="141"/>
      <c r="G73" s="141"/>
      <c r="H73" s="141"/>
      <c r="I73" s="141"/>
    </row>
    <row r="74" spans="1:9">
      <c r="A74" s="141" t="s">
        <v>912</v>
      </c>
      <c r="B74" s="141"/>
      <c r="C74" s="141">
        <f t="shared" ref="C74" si="85">SUM(C75:C76)</f>
        <v>0</v>
      </c>
      <c r="D74" s="141">
        <f t="shared" ref="D74:I74" si="86">D73+D70+D63+D60+D57+D54+D51+D48+D33+D25+D22+D19+D16+D13+D10+D5</f>
        <v>0</v>
      </c>
      <c r="E74" s="141">
        <f t="shared" si="86"/>
        <v>0</v>
      </c>
      <c r="F74" s="141">
        <f t="shared" si="86"/>
        <v>0</v>
      </c>
      <c r="G74" s="141">
        <f t="shared" si="86"/>
        <v>0</v>
      </c>
      <c r="H74" s="141">
        <f t="shared" si="86"/>
        <v>0</v>
      </c>
      <c r="I74" s="141">
        <f t="shared" si="86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16" workbookViewId="0">
      <selection activeCell="I37" sqref="I37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96" t="s">
        <v>877</v>
      </c>
      <c r="B1" s="196" t="s">
        <v>878</v>
      </c>
      <c r="C1" s="196" t="s">
        <v>879</v>
      </c>
      <c r="D1" s="199" t="s">
        <v>613</v>
      </c>
      <c r="E1" s="200"/>
      <c r="F1" s="200"/>
      <c r="G1" s="200"/>
      <c r="H1" s="200"/>
      <c r="I1" s="201"/>
    </row>
    <row r="2" spans="1:9">
      <c r="A2" s="197"/>
      <c r="B2" s="197"/>
      <c r="C2" s="197"/>
      <c r="D2" s="196" t="s">
        <v>625</v>
      </c>
      <c r="E2" s="196" t="s">
        <v>626</v>
      </c>
      <c r="F2" s="202" t="s">
        <v>880</v>
      </c>
      <c r="G2" s="202" t="s">
        <v>881</v>
      </c>
      <c r="H2" s="204" t="s">
        <v>882</v>
      </c>
      <c r="I2" s="205"/>
    </row>
    <row r="3" spans="1:9">
      <c r="A3" s="198"/>
      <c r="B3" s="198"/>
      <c r="C3" s="198"/>
      <c r="D3" s="198"/>
      <c r="E3" s="198"/>
      <c r="F3" s="203"/>
      <c r="G3" s="203"/>
      <c r="H3" s="138" t="s">
        <v>883</v>
      </c>
      <c r="I3" s="139" t="s">
        <v>884</v>
      </c>
    </row>
    <row r="4" spans="1:9">
      <c r="A4" s="140" t="s">
        <v>885</v>
      </c>
      <c r="B4" s="140"/>
      <c r="C4" s="140">
        <f t="shared" ref="C4:I4" si="0">C5+C10+C13+C16+C19+C22+C25</f>
        <v>428</v>
      </c>
      <c r="D4" s="140">
        <f t="shared" si="0"/>
        <v>168</v>
      </c>
      <c r="E4" s="140">
        <f t="shared" si="0"/>
        <v>150</v>
      </c>
      <c r="F4" s="140">
        <f t="shared" si="0"/>
        <v>0</v>
      </c>
      <c r="G4" s="140">
        <f t="shared" si="0"/>
        <v>110</v>
      </c>
      <c r="H4" s="140">
        <f t="shared" si="0"/>
        <v>0</v>
      </c>
      <c r="I4" s="140">
        <f t="shared" si="0"/>
        <v>0</v>
      </c>
    </row>
    <row r="5" spans="1:9">
      <c r="A5" s="141" t="s">
        <v>886</v>
      </c>
      <c r="B5" s="142"/>
      <c r="C5" s="142">
        <f>SUM(C6:C12)</f>
        <v>378</v>
      </c>
      <c r="D5" s="142">
        <f>SUM(D6:D12)</f>
        <v>168</v>
      </c>
      <c r="E5" s="142">
        <f>SUM(E6:E12)</f>
        <v>100</v>
      </c>
      <c r="F5" s="142">
        <f t="shared" ref="F5:I5" si="1">SUM(F6:F9)</f>
        <v>0</v>
      </c>
      <c r="G5" s="142">
        <f>SUM(G6:G12)</f>
        <v>110</v>
      </c>
      <c r="H5" s="142">
        <f t="shared" si="1"/>
        <v>0</v>
      </c>
      <c r="I5" s="142">
        <f t="shared" si="1"/>
        <v>0</v>
      </c>
    </row>
    <row r="6" spans="1:9">
      <c r="A6" s="10" t="s">
        <v>887</v>
      </c>
      <c r="B6" s="10">
        <v>2017</v>
      </c>
      <c r="C6" s="10">
        <v>210</v>
      </c>
      <c r="D6" s="10">
        <v>50</v>
      </c>
      <c r="E6" s="10">
        <v>50</v>
      </c>
      <c r="F6" s="10"/>
      <c r="G6" s="10">
        <v>110</v>
      </c>
      <c r="H6" s="10"/>
      <c r="I6" s="10"/>
    </row>
    <row r="7" spans="1:9">
      <c r="A7" s="10" t="s">
        <v>1055</v>
      </c>
      <c r="B7" s="10">
        <v>2017</v>
      </c>
      <c r="C7" s="10">
        <v>23</v>
      </c>
      <c r="D7" s="10">
        <v>23</v>
      </c>
      <c r="E7" s="10"/>
      <c r="F7" s="10"/>
      <c r="G7" s="10"/>
      <c r="H7" s="10"/>
      <c r="I7" s="10"/>
    </row>
    <row r="8" spans="1:9">
      <c r="A8" s="10" t="s">
        <v>1056</v>
      </c>
      <c r="B8" s="10">
        <v>2017</v>
      </c>
      <c r="C8" s="10">
        <v>45</v>
      </c>
      <c r="D8" s="10">
        <v>45</v>
      </c>
      <c r="E8" s="10"/>
      <c r="F8" s="10"/>
      <c r="G8" s="10"/>
      <c r="H8" s="10"/>
      <c r="I8" s="10"/>
    </row>
    <row r="9" spans="1:9">
      <c r="A9" s="10" t="s">
        <v>1057</v>
      </c>
      <c r="B9" s="10">
        <v>2017</v>
      </c>
      <c r="C9" s="10">
        <v>11</v>
      </c>
      <c r="D9" s="10">
        <v>11</v>
      </c>
      <c r="E9" s="10"/>
      <c r="F9" s="10"/>
      <c r="G9" s="10"/>
      <c r="H9" s="10"/>
      <c r="I9" s="10"/>
    </row>
    <row r="10" spans="1:9">
      <c r="A10" s="10" t="s">
        <v>1058</v>
      </c>
      <c r="B10" s="167">
        <v>2017</v>
      </c>
      <c r="C10" s="167">
        <v>50</v>
      </c>
      <c r="D10" s="167">
        <v>0</v>
      </c>
      <c r="E10" s="167">
        <v>50</v>
      </c>
      <c r="F10" s="167">
        <f t="shared" ref="F10:I10" si="2">SUM(F11:F12)</f>
        <v>0</v>
      </c>
      <c r="G10" s="167">
        <f t="shared" si="2"/>
        <v>0</v>
      </c>
      <c r="H10" s="167">
        <f t="shared" si="2"/>
        <v>0</v>
      </c>
      <c r="I10" s="167">
        <f t="shared" si="2"/>
        <v>0</v>
      </c>
    </row>
    <row r="11" spans="1:9">
      <c r="A11" s="10" t="s">
        <v>1059</v>
      </c>
      <c r="B11" s="10">
        <v>2017</v>
      </c>
      <c r="C11" s="10">
        <v>35</v>
      </c>
      <c r="D11" s="10">
        <v>35</v>
      </c>
      <c r="E11" s="10"/>
      <c r="F11" s="10"/>
      <c r="G11" s="10"/>
      <c r="H11" s="10"/>
      <c r="I11" s="10"/>
    </row>
    <row r="12" spans="1:9">
      <c r="A12" s="10" t="s">
        <v>1060</v>
      </c>
      <c r="B12" s="10">
        <v>2017</v>
      </c>
      <c r="C12" s="10">
        <v>4</v>
      </c>
      <c r="D12" s="10">
        <v>4</v>
      </c>
      <c r="E12" s="10"/>
      <c r="F12" s="10"/>
      <c r="G12" s="10"/>
      <c r="H12" s="10"/>
      <c r="I12" s="10"/>
    </row>
    <row r="13" spans="1:9">
      <c r="A13" s="141" t="s">
        <v>888</v>
      </c>
      <c r="B13" s="141"/>
      <c r="C13" s="141">
        <f t="shared" ref="B13:C70" si="3">SUM(D13:G13)</f>
        <v>0</v>
      </c>
      <c r="D13" s="141">
        <f t="shared" ref="D13:I13" si="4">SUM(D14:D15)</f>
        <v>0</v>
      </c>
      <c r="E13" s="141">
        <f t="shared" si="4"/>
        <v>0</v>
      </c>
      <c r="F13" s="141">
        <f t="shared" si="4"/>
        <v>0</v>
      </c>
      <c r="G13" s="141">
        <f t="shared" si="4"/>
        <v>0</v>
      </c>
      <c r="H13" s="141">
        <f t="shared" si="4"/>
        <v>0</v>
      </c>
      <c r="I13" s="141">
        <f t="shared" si="4"/>
        <v>0</v>
      </c>
    </row>
    <row r="14" spans="1:9">
      <c r="A14" s="10"/>
      <c r="B14" s="10"/>
      <c r="C14" s="10">
        <f t="shared" si="3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3"/>
        <v>0</v>
      </c>
      <c r="D15" s="10"/>
      <c r="E15" s="10"/>
      <c r="F15" s="10"/>
      <c r="G15" s="10"/>
      <c r="H15" s="10"/>
      <c r="I15" s="10"/>
    </row>
    <row r="16" spans="1:9">
      <c r="A16" s="141" t="s">
        <v>889</v>
      </c>
      <c r="B16" s="141"/>
      <c r="C16" s="141">
        <f t="shared" si="3"/>
        <v>0</v>
      </c>
      <c r="D16" s="141">
        <f t="shared" ref="D16:I16" si="5">SUM(D17:D18)</f>
        <v>0</v>
      </c>
      <c r="E16" s="141">
        <f t="shared" si="5"/>
        <v>0</v>
      </c>
      <c r="F16" s="141">
        <f t="shared" si="5"/>
        <v>0</v>
      </c>
      <c r="G16" s="141">
        <f t="shared" si="5"/>
        <v>0</v>
      </c>
      <c r="H16" s="141">
        <f t="shared" si="5"/>
        <v>0</v>
      </c>
      <c r="I16" s="141">
        <f t="shared" si="5"/>
        <v>0</v>
      </c>
    </row>
    <row r="17" spans="1:9">
      <c r="A17" s="10"/>
      <c r="B17" s="10"/>
      <c r="C17" s="10">
        <f t="shared" si="3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3"/>
        <v>0</v>
      </c>
      <c r="D18" s="10"/>
      <c r="E18" s="10"/>
      <c r="F18" s="10"/>
      <c r="G18" s="10"/>
      <c r="H18" s="10"/>
      <c r="I18" s="10"/>
    </row>
    <row r="19" spans="1:9">
      <c r="A19" s="141" t="s">
        <v>890</v>
      </c>
      <c r="B19" s="141"/>
      <c r="C19" s="141">
        <f t="shared" si="3"/>
        <v>0</v>
      </c>
      <c r="D19" s="141">
        <f t="shared" ref="D19:I19" si="6">SUM(D20:D21)</f>
        <v>0</v>
      </c>
      <c r="E19" s="141">
        <f t="shared" si="6"/>
        <v>0</v>
      </c>
      <c r="F19" s="141">
        <f t="shared" si="6"/>
        <v>0</v>
      </c>
      <c r="G19" s="141">
        <f t="shared" si="6"/>
        <v>0</v>
      </c>
      <c r="H19" s="141">
        <f t="shared" si="6"/>
        <v>0</v>
      </c>
      <c r="I19" s="141">
        <f t="shared" si="6"/>
        <v>0</v>
      </c>
    </row>
    <row r="20" spans="1:9">
      <c r="A20" s="10"/>
      <c r="B20" s="10"/>
      <c r="C20" s="10">
        <f t="shared" si="3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3"/>
        <v>0</v>
      </c>
      <c r="D21" s="10"/>
      <c r="E21" s="10"/>
      <c r="F21" s="10"/>
      <c r="G21" s="10"/>
      <c r="H21" s="10"/>
      <c r="I21" s="10"/>
    </row>
    <row r="22" spans="1:9">
      <c r="A22" s="141" t="s">
        <v>891</v>
      </c>
      <c r="B22" s="141"/>
      <c r="C22" s="141">
        <f t="shared" si="3"/>
        <v>0</v>
      </c>
      <c r="D22" s="141">
        <f t="shared" ref="D22:I22" si="7">SUM(D23:D24)</f>
        <v>0</v>
      </c>
      <c r="E22" s="141">
        <f t="shared" si="7"/>
        <v>0</v>
      </c>
      <c r="F22" s="141">
        <f t="shared" si="7"/>
        <v>0</v>
      </c>
      <c r="G22" s="141">
        <f t="shared" si="7"/>
        <v>0</v>
      </c>
      <c r="H22" s="141">
        <f t="shared" si="7"/>
        <v>0</v>
      </c>
      <c r="I22" s="141">
        <f t="shared" si="7"/>
        <v>0</v>
      </c>
    </row>
    <row r="23" spans="1:9">
      <c r="A23" s="10"/>
      <c r="B23" s="10"/>
      <c r="C23" s="10">
        <f t="shared" si="3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3"/>
        <v>0</v>
      </c>
      <c r="D24" s="10"/>
      <c r="E24" s="10"/>
      <c r="F24" s="10"/>
      <c r="G24" s="10"/>
      <c r="H24" s="10"/>
      <c r="I24" s="10"/>
    </row>
    <row r="25" spans="1:9">
      <c r="A25" s="141" t="s">
        <v>892</v>
      </c>
      <c r="B25" s="141"/>
      <c r="C25" s="141">
        <f t="shared" si="3"/>
        <v>0</v>
      </c>
      <c r="D25" s="141">
        <f t="shared" ref="D25:I25" si="8">D26+D29</f>
        <v>0</v>
      </c>
      <c r="E25" s="141">
        <f t="shared" si="8"/>
        <v>0</v>
      </c>
      <c r="F25" s="141">
        <f t="shared" si="8"/>
        <v>0</v>
      </c>
      <c r="G25" s="141">
        <f t="shared" si="8"/>
        <v>0</v>
      </c>
      <c r="H25" s="141">
        <f t="shared" si="8"/>
        <v>0</v>
      </c>
      <c r="I25" s="141">
        <f t="shared" si="8"/>
        <v>0</v>
      </c>
    </row>
    <row r="26" spans="1:9">
      <c r="A26" s="10"/>
      <c r="B26" s="143"/>
      <c r="C26" s="143">
        <f t="shared" si="3"/>
        <v>0</v>
      </c>
      <c r="D26" s="143">
        <f t="shared" ref="D26:I26" si="9">SUM(D27:D28)</f>
        <v>0</v>
      </c>
      <c r="E26" s="143">
        <f t="shared" si="9"/>
        <v>0</v>
      </c>
      <c r="F26" s="143">
        <f t="shared" si="9"/>
        <v>0</v>
      </c>
      <c r="G26" s="143">
        <f t="shared" si="9"/>
        <v>0</v>
      </c>
      <c r="H26" s="143">
        <f t="shared" si="9"/>
        <v>0</v>
      </c>
      <c r="I26" s="143">
        <f t="shared" si="9"/>
        <v>0</v>
      </c>
    </row>
    <row r="27" spans="1:9">
      <c r="A27" s="10"/>
      <c r="B27" s="10"/>
      <c r="C27" s="10">
        <f t="shared" si="3"/>
        <v>0</v>
      </c>
      <c r="D27" s="10"/>
      <c r="E27" s="10"/>
      <c r="F27" s="10"/>
      <c r="G27" s="10"/>
      <c r="H27" s="10"/>
      <c r="I27" s="10"/>
    </row>
    <row r="28" spans="1:9">
      <c r="A28" s="141" t="s">
        <v>893</v>
      </c>
      <c r="B28" s="10"/>
      <c r="C28" s="10">
        <f t="shared" si="3"/>
        <v>0</v>
      </c>
      <c r="D28" s="10"/>
      <c r="E28" s="10"/>
      <c r="F28" s="10"/>
      <c r="G28" s="10"/>
      <c r="H28" s="10"/>
      <c r="I28" s="10"/>
    </row>
    <row r="29" spans="1:9">
      <c r="A29" s="143" t="s">
        <v>894</v>
      </c>
      <c r="B29" s="143"/>
      <c r="C29" s="143">
        <f t="shared" si="3"/>
        <v>0</v>
      </c>
      <c r="D29" s="143">
        <f t="shared" ref="D29:I29" si="10">SUM(D30:D31)</f>
        <v>0</v>
      </c>
      <c r="E29" s="143">
        <f t="shared" si="10"/>
        <v>0</v>
      </c>
      <c r="F29" s="143">
        <f t="shared" si="10"/>
        <v>0</v>
      </c>
      <c r="G29" s="143">
        <f t="shared" si="10"/>
        <v>0</v>
      </c>
      <c r="H29" s="143">
        <f t="shared" si="10"/>
        <v>0</v>
      </c>
      <c r="I29" s="143">
        <f t="shared" si="10"/>
        <v>0</v>
      </c>
    </row>
    <row r="30" spans="1:9">
      <c r="A30" s="10"/>
      <c r="B30" s="10"/>
      <c r="C30" s="10">
        <f t="shared" si="3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3"/>
        <v>0</v>
      </c>
      <c r="D31" s="10"/>
      <c r="E31" s="10"/>
      <c r="F31" s="10"/>
      <c r="G31" s="10"/>
      <c r="H31" s="10"/>
      <c r="I31" s="10"/>
    </row>
    <row r="32" spans="1:9">
      <c r="A32" s="143" t="s">
        <v>895</v>
      </c>
      <c r="B32" s="144"/>
      <c r="C32" s="144">
        <f t="shared" si="3"/>
        <v>213.44</v>
      </c>
      <c r="D32" s="144">
        <f t="shared" ref="D32:I32" si="11">D33+C48+D51+D54+D57+D60+D63+D70+D73</f>
        <v>60</v>
      </c>
      <c r="E32" s="144">
        <f t="shared" si="11"/>
        <v>30</v>
      </c>
      <c r="F32" s="144">
        <f t="shared" si="11"/>
        <v>13.44</v>
      </c>
      <c r="G32" s="144">
        <f t="shared" si="11"/>
        <v>110</v>
      </c>
      <c r="H32" s="144">
        <f t="shared" si="11"/>
        <v>14</v>
      </c>
      <c r="I32" s="144">
        <f t="shared" si="11"/>
        <v>0</v>
      </c>
    </row>
    <row r="33" spans="1:9">
      <c r="A33" s="10"/>
      <c r="B33" s="141"/>
      <c r="C33" s="141">
        <f t="shared" si="3"/>
        <v>213.44</v>
      </c>
      <c r="D33" s="141">
        <f t="shared" ref="D33:I33" si="12">SUM(D34:D47)</f>
        <v>60</v>
      </c>
      <c r="E33" s="141">
        <f t="shared" si="12"/>
        <v>30</v>
      </c>
      <c r="F33" s="141">
        <f t="shared" si="12"/>
        <v>13.44</v>
      </c>
      <c r="G33" s="141">
        <f t="shared" si="12"/>
        <v>110</v>
      </c>
      <c r="H33" s="141">
        <f t="shared" si="12"/>
        <v>14</v>
      </c>
      <c r="I33" s="141">
        <f t="shared" si="12"/>
        <v>0</v>
      </c>
    </row>
    <row r="34" spans="1:9">
      <c r="A34" s="10"/>
      <c r="B34" s="10"/>
      <c r="C34" s="10">
        <f t="shared" si="3"/>
        <v>0</v>
      </c>
      <c r="D34" s="10"/>
      <c r="E34" s="10"/>
      <c r="F34" s="10"/>
      <c r="G34" s="10"/>
      <c r="H34" s="10"/>
      <c r="I34" s="10"/>
    </row>
    <row r="35" spans="1:9">
      <c r="A35" s="144" t="s">
        <v>896</v>
      </c>
      <c r="B35" s="168"/>
      <c r="C35" s="168">
        <f t="shared" si="3"/>
        <v>0</v>
      </c>
      <c r="D35" s="168"/>
      <c r="E35" s="168"/>
      <c r="F35" s="168"/>
      <c r="G35" s="168"/>
      <c r="H35" s="168"/>
      <c r="I35" s="168"/>
    </row>
    <row r="36" spans="1:9">
      <c r="A36" s="169" t="s">
        <v>886</v>
      </c>
      <c r="B36" s="170"/>
      <c r="C36" s="170">
        <f>SUM(C37:C38)</f>
        <v>168.72</v>
      </c>
      <c r="D36" s="170">
        <f>D37</f>
        <v>30</v>
      </c>
      <c r="E36" s="170">
        <f>E37</f>
        <v>15</v>
      </c>
      <c r="F36" s="170"/>
      <c r="G36" s="170"/>
      <c r="H36" s="170"/>
      <c r="I36" s="170"/>
    </row>
    <row r="37" spans="1:9">
      <c r="A37" s="10" t="s">
        <v>1061</v>
      </c>
      <c r="B37" s="10">
        <v>2016</v>
      </c>
      <c r="C37" s="10">
        <v>155</v>
      </c>
      <c r="D37" s="10">
        <v>30</v>
      </c>
      <c r="E37" s="10">
        <v>15</v>
      </c>
      <c r="F37" s="10">
        <v>6.72</v>
      </c>
      <c r="G37" s="10">
        <v>110</v>
      </c>
      <c r="H37" s="10">
        <v>7</v>
      </c>
      <c r="I37" s="10"/>
    </row>
    <row r="38" spans="1:9">
      <c r="A38" s="10" t="s">
        <v>1062</v>
      </c>
      <c r="B38" s="10">
        <v>2011</v>
      </c>
      <c r="C38" s="10">
        <v>13.72</v>
      </c>
      <c r="D38" s="10"/>
      <c r="E38" s="10"/>
      <c r="F38" s="10">
        <v>6.72</v>
      </c>
      <c r="G38" s="10"/>
      <c r="H38" s="10">
        <v>7</v>
      </c>
      <c r="I38" s="10" t="s">
        <v>1063</v>
      </c>
    </row>
    <row r="39" spans="1:9">
      <c r="A39" s="141"/>
      <c r="B39" s="10">
        <f t="shared" si="3"/>
        <v>0</v>
      </c>
      <c r="C39" s="10"/>
      <c r="D39" s="10"/>
      <c r="E39" s="10"/>
      <c r="F39" s="10"/>
      <c r="G39" s="10"/>
      <c r="H39" s="10"/>
    </row>
    <row r="40" spans="1:9">
      <c r="A40" s="10"/>
      <c r="B40" s="10">
        <f t="shared" si="3"/>
        <v>0</v>
      </c>
      <c r="C40" s="10"/>
      <c r="D40" s="10"/>
      <c r="E40" s="10"/>
      <c r="F40" s="10"/>
      <c r="G40" s="10"/>
      <c r="H40" s="10"/>
    </row>
    <row r="41" spans="1:9">
      <c r="A41" s="141" t="s">
        <v>888</v>
      </c>
      <c r="B41" s="10">
        <f t="shared" si="3"/>
        <v>0</v>
      </c>
      <c r="C41" s="10"/>
      <c r="D41" s="10"/>
      <c r="E41" s="10"/>
      <c r="F41" s="10"/>
      <c r="G41" s="10"/>
      <c r="H41" s="10"/>
    </row>
    <row r="42" spans="1:9">
      <c r="A42" s="10"/>
      <c r="B42" s="10">
        <f t="shared" si="3"/>
        <v>0</v>
      </c>
      <c r="C42" s="10"/>
      <c r="D42" s="10"/>
      <c r="E42" s="10"/>
      <c r="F42" s="10"/>
      <c r="G42" s="10"/>
      <c r="H42" s="10"/>
    </row>
    <row r="43" spans="1:9">
      <c r="A43" s="10"/>
      <c r="B43" s="10">
        <f t="shared" si="3"/>
        <v>0</v>
      </c>
      <c r="C43" s="10"/>
      <c r="D43" s="10"/>
      <c r="E43" s="10"/>
      <c r="F43" s="10"/>
      <c r="G43" s="10"/>
      <c r="H43" s="10"/>
    </row>
    <row r="44" spans="1:9">
      <c r="A44" s="141" t="s">
        <v>889</v>
      </c>
      <c r="B44" s="10">
        <f t="shared" si="3"/>
        <v>0</v>
      </c>
      <c r="C44" s="10"/>
      <c r="D44" s="10"/>
      <c r="E44" s="10"/>
      <c r="F44" s="10"/>
      <c r="G44" s="10"/>
      <c r="H44" s="10"/>
    </row>
    <row r="45" spans="1:9">
      <c r="A45" s="10"/>
      <c r="B45" s="10">
        <f t="shared" si="3"/>
        <v>0</v>
      </c>
      <c r="C45" s="10"/>
      <c r="D45" s="10"/>
      <c r="E45" s="10"/>
      <c r="F45" s="10"/>
      <c r="G45" s="10"/>
      <c r="H45" s="10"/>
    </row>
    <row r="46" spans="1:9">
      <c r="A46" s="10"/>
      <c r="B46" s="145">
        <f t="shared" si="3"/>
        <v>0</v>
      </c>
      <c r="C46" s="145"/>
      <c r="D46" s="145"/>
      <c r="E46" s="145"/>
      <c r="F46" s="145"/>
      <c r="G46" s="145"/>
      <c r="H46" s="145"/>
    </row>
    <row r="47" spans="1:9">
      <c r="A47" s="141" t="s">
        <v>890</v>
      </c>
      <c r="B47" s="10">
        <f t="shared" si="3"/>
        <v>0</v>
      </c>
      <c r="C47" s="10"/>
      <c r="D47" s="10"/>
      <c r="E47" s="10"/>
      <c r="F47" s="10"/>
      <c r="G47" s="10"/>
      <c r="H47" s="10"/>
    </row>
    <row r="48" spans="1:9">
      <c r="A48" s="10"/>
      <c r="B48" s="141">
        <f t="shared" si="3"/>
        <v>0</v>
      </c>
      <c r="C48" s="141">
        <f t="shared" ref="C48:H48" si="13">SUM(D49:D50)</f>
        <v>0</v>
      </c>
      <c r="D48" s="141">
        <f t="shared" si="13"/>
        <v>0</v>
      </c>
      <c r="E48" s="141">
        <f t="shared" si="13"/>
        <v>0</v>
      </c>
      <c r="F48" s="141">
        <f t="shared" si="13"/>
        <v>0</v>
      </c>
      <c r="G48" s="141">
        <f t="shared" si="13"/>
        <v>0</v>
      </c>
      <c r="H48" s="141">
        <f t="shared" si="13"/>
        <v>0</v>
      </c>
    </row>
    <row r="49" spans="1:9">
      <c r="A49" s="10"/>
      <c r="B49" s="10">
        <f t="shared" si="3"/>
        <v>0</v>
      </c>
      <c r="C49" s="10"/>
      <c r="D49" s="10"/>
      <c r="E49" s="10"/>
      <c r="F49" s="10"/>
      <c r="G49" s="10"/>
      <c r="H49" s="10"/>
    </row>
    <row r="50" spans="1:9">
      <c r="A50" s="141" t="s">
        <v>891</v>
      </c>
      <c r="B50" s="10"/>
      <c r="C50" s="10">
        <f t="shared" si="3"/>
        <v>0</v>
      </c>
      <c r="D50" s="10"/>
      <c r="E50" s="10"/>
      <c r="F50" s="10"/>
      <c r="G50" s="10"/>
      <c r="H50" s="10"/>
      <c r="I50" s="10"/>
    </row>
    <row r="51" spans="1:9">
      <c r="A51" s="10"/>
      <c r="B51" s="141"/>
      <c r="C51" s="141">
        <f t="shared" si="3"/>
        <v>0</v>
      </c>
      <c r="D51" s="141">
        <f t="shared" ref="D51:I51" si="14">SUM(D52:D53)</f>
        <v>0</v>
      </c>
      <c r="E51" s="141">
        <f t="shared" si="14"/>
        <v>0</v>
      </c>
      <c r="F51" s="141">
        <f t="shared" si="14"/>
        <v>0</v>
      </c>
      <c r="G51" s="141">
        <f t="shared" si="14"/>
        <v>0</v>
      </c>
      <c r="H51" s="141">
        <f t="shared" si="14"/>
        <v>0</v>
      </c>
      <c r="I51" s="141">
        <f t="shared" si="14"/>
        <v>0</v>
      </c>
    </row>
    <row r="52" spans="1:9">
      <c r="A52" s="10"/>
      <c r="B52" s="10"/>
      <c r="C52" s="10">
        <f t="shared" si="3"/>
        <v>0</v>
      </c>
      <c r="D52" s="10"/>
      <c r="E52" s="10"/>
      <c r="F52" s="10"/>
      <c r="G52" s="10"/>
      <c r="H52" s="10"/>
      <c r="I52" s="10"/>
    </row>
    <row r="53" spans="1:9">
      <c r="A53" s="141" t="s">
        <v>892</v>
      </c>
      <c r="B53" s="10"/>
      <c r="C53" s="10">
        <f t="shared" si="3"/>
        <v>0</v>
      </c>
      <c r="D53" s="10"/>
      <c r="E53" s="10"/>
      <c r="F53" s="10"/>
      <c r="G53" s="10"/>
      <c r="H53" s="10"/>
      <c r="I53" s="10"/>
    </row>
    <row r="54" spans="1:9">
      <c r="A54" s="10"/>
      <c r="B54" s="141"/>
      <c r="C54" s="141">
        <f t="shared" si="3"/>
        <v>0</v>
      </c>
      <c r="D54" s="141">
        <f t="shared" ref="D54:I54" si="15">SUM(D55:D56)</f>
        <v>0</v>
      </c>
      <c r="E54" s="141">
        <f t="shared" si="15"/>
        <v>0</v>
      </c>
      <c r="F54" s="141">
        <f t="shared" si="15"/>
        <v>0</v>
      </c>
      <c r="G54" s="141">
        <f t="shared" si="15"/>
        <v>0</v>
      </c>
      <c r="H54" s="141">
        <f t="shared" si="15"/>
        <v>0</v>
      </c>
      <c r="I54" s="141">
        <f t="shared" si="15"/>
        <v>0</v>
      </c>
    </row>
    <row r="55" spans="1:9">
      <c r="A55" s="10"/>
      <c r="B55" s="10"/>
      <c r="C55" s="10">
        <f t="shared" si="3"/>
        <v>0</v>
      </c>
      <c r="D55" s="10"/>
      <c r="E55" s="10"/>
      <c r="F55" s="10"/>
      <c r="G55" s="10"/>
      <c r="H55" s="10"/>
      <c r="I55" s="10"/>
    </row>
    <row r="56" spans="1:9">
      <c r="A56" s="141" t="s">
        <v>893</v>
      </c>
      <c r="B56" s="10"/>
      <c r="C56" s="10">
        <f t="shared" si="3"/>
        <v>0</v>
      </c>
      <c r="D56" s="10"/>
      <c r="E56" s="10"/>
      <c r="F56" s="10"/>
      <c r="G56" s="10"/>
      <c r="H56" s="10"/>
      <c r="I56" s="10"/>
    </row>
    <row r="57" spans="1:9">
      <c r="A57" s="143" t="s">
        <v>894</v>
      </c>
      <c r="B57" s="141"/>
      <c r="C57" s="141">
        <f t="shared" si="3"/>
        <v>0</v>
      </c>
      <c r="D57" s="141">
        <f t="shared" ref="D57:I57" si="16">SUM(D58:D59)</f>
        <v>0</v>
      </c>
      <c r="E57" s="141">
        <f t="shared" si="16"/>
        <v>0</v>
      </c>
      <c r="F57" s="141">
        <f t="shared" si="16"/>
        <v>0</v>
      </c>
      <c r="G57" s="141">
        <f t="shared" si="16"/>
        <v>0</v>
      </c>
      <c r="H57" s="141">
        <f t="shared" si="16"/>
        <v>0</v>
      </c>
      <c r="I57" s="141">
        <f t="shared" si="16"/>
        <v>0</v>
      </c>
    </row>
    <row r="58" spans="1:9">
      <c r="A58" s="10"/>
      <c r="B58" s="10"/>
      <c r="C58" s="10">
        <f t="shared" si="3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3"/>
        <v>0</v>
      </c>
      <c r="D59" s="10"/>
      <c r="E59" s="10"/>
      <c r="F59" s="10"/>
      <c r="G59" s="10"/>
      <c r="H59" s="10"/>
      <c r="I59" s="10"/>
    </row>
    <row r="60" spans="1:9">
      <c r="A60" s="143" t="s">
        <v>895</v>
      </c>
      <c r="B60" s="141"/>
      <c r="C60" s="141">
        <f t="shared" si="3"/>
        <v>0</v>
      </c>
      <c r="D60" s="141">
        <f t="shared" ref="D60:H60" si="17">SUM(D61:D62)</f>
        <v>0</v>
      </c>
      <c r="E60" s="141">
        <f t="shared" si="17"/>
        <v>0</v>
      </c>
      <c r="F60" s="141">
        <f t="shared" si="17"/>
        <v>0</v>
      </c>
      <c r="G60" s="141">
        <f t="shared" si="17"/>
        <v>0</v>
      </c>
      <c r="H60" s="141">
        <f t="shared" si="17"/>
        <v>0</v>
      </c>
      <c r="I60" s="141"/>
    </row>
    <row r="61" spans="1:9">
      <c r="A61" s="10"/>
      <c r="B61" s="10"/>
      <c r="C61" s="10">
        <f t="shared" si="3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3"/>
        <v>0</v>
      </c>
      <c r="D62" s="10"/>
      <c r="E62" s="10"/>
      <c r="F62" s="10"/>
      <c r="G62" s="10"/>
      <c r="H62" s="10"/>
      <c r="I62" s="10"/>
    </row>
    <row r="63" spans="1:9">
      <c r="A63" s="141" t="s">
        <v>910</v>
      </c>
      <c r="B63" s="141"/>
      <c r="C63" s="141">
        <f t="shared" si="3"/>
        <v>0</v>
      </c>
      <c r="D63" s="141">
        <f t="shared" ref="D63:I63" si="18">D64+D67</f>
        <v>0</v>
      </c>
      <c r="E63" s="141">
        <f t="shared" si="18"/>
        <v>0</v>
      </c>
      <c r="F63" s="141">
        <f t="shared" si="18"/>
        <v>0</v>
      </c>
      <c r="G63" s="141">
        <f t="shared" si="18"/>
        <v>0</v>
      </c>
      <c r="H63" s="141">
        <f t="shared" si="18"/>
        <v>0</v>
      </c>
      <c r="I63" s="141">
        <f t="shared" si="18"/>
        <v>0</v>
      </c>
    </row>
    <row r="64" spans="1:9">
      <c r="A64" s="10"/>
      <c r="B64" s="143"/>
      <c r="C64" s="143">
        <f t="shared" si="3"/>
        <v>0</v>
      </c>
      <c r="D64" s="143">
        <f t="shared" ref="D64:I64" si="19">SUM(D65:D66)</f>
        <v>0</v>
      </c>
      <c r="E64" s="143">
        <f t="shared" si="19"/>
        <v>0</v>
      </c>
      <c r="F64" s="143">
        <f t="shared" si="19"/>
        <v>0</v>
      </c>
      <c r="G64" s="143">
        <f t="shared" si="19"/>
        <v>0</v>
      </c>
      <c r="H64" s="143">
        <f t="shared" si="19"/>
        <v>0</v>
      </c>
      <c r="I64" s="143">
        <f t="shared" si="19"/>
        <v>0</v>
      </c>
    </row>
    <row r="65" spans="1:9">
      <c r="A65" s="10"/>
      <c r="B65" s="10"/>
      <c r="C65" s="10">
        <f t="shared" si="3"/>
        <v>0</v>
      </c>
      <c r="D65" s="10"/>
      <c r="E65" s="10"/>
      <c r="F65" s="10"/>
      <c r="G65" s="10"/>
      <c r="H65" s="10"/>
      <c r="I65" s="10"/>
    </row>
    <row r="66" spans="1:9">
      <c r="A66" s="141" t="s">
        <v>911</v>
      </c>
      <c r="B66" s="10"/>
      <c r="C66" s="10">
        <f t="shared" si="3"/>
        <v>0</v>
      </c>
      <c r="D66" s="10"/>
      <c r="E66" s="10"/>
      <c r="F66" s="10"/>
      <c r="G66" s="10"/>
      <c r="H66" s="10"/>
      <c r="I66" s="10"/>
    </row>
    <row r="67" spans="1:9">
      <c r="A67" s="141" t="s">
        <v>912</v>
      </c>
      <c r="B67" s="143"/>
      <c r="C67" s="143">
        <f t="shared" si="3"/>
        <v>0</v>
      </c>
      <c r="D67" s="143">
        <f t="shared" ref="D67:I67" si="20">SUM(D68:D69)</f>
        <v>0</v>
      </c>
      <c r="E67" s="143">
        <f t="shared" si="20"/>
        <v>0</v>
      </c>
      <c r="F67" s="143">
        <f t="shared" si="20"/>
        <v>0</v>
      </c>
      <c r="G67" s="143">
        <f t="shared" si="20"/>
        <v>0</v>
      </c>
      <c r="H67" s="143">
        <f t="shared" si="20"/>
        <v>0</v>
      </c>
      <c r="I67" s="143">
        <f t="shared" si="20"/>
        <v>0</v>
      </c>
    </row>
    <row r="68" spans="1:9">
      <c r="B68" s="10"/>
      <c r="C68" s="10">
        <f t="shared" si="3"/>
        <v>0</v>
      </c>
      <c r="D68" s="10"/>
      <c r="E68" s="10"/>
      <c r="F68" s="10"/>
      <c r="G68" s="10"/>
      <c r="H68" s="10"/>
      <c r="I68" s="10"/>
    </row>
    <row r="69" spans="1:9">
      <c r="B69" s="10"/>
      <c r="C69" s="10">
        <f t="shared" si="3"/>
        <v>0</v>
      </c>
      <c r="D69" s="10"/>
      <c r="E69" s="10"/>
      <c r="F69" s="10"/>
      <c r="G69" s="10"/>
      <c r="H69" s="10"/>
      <c r="I69" s="10"/>
    </row>
    <row r="70" spans="1:9">
      <c r="B70" s="141"/>
      <c r="C70" s="141">
        <f t="shared" si="3"/>
        <v>0</v>
      </c>
      <c r="D70" s="141">
        <f t="shared" ref="D70:I70" si="21">SUM(D71:D72)</f>
        <v>0</v>
      </c>
      <c r="E70" s="141">
        <f t="shared" si="21"/>
        <v>0</v>
      </c>
      <c r="F70" s="141">
        <f t="shared" si="21"/>
        <v>0</v>
      </c>
      <c r="G70" s="141">
        <f t="shared" si="21"/>
        <v>0</v>
      </c>
      <c r="H70" s="141">
        <f t="shared" si="21"/>
        <v>0</v>
      </c>
      <c r="I70" s="141">
        <f t="shared" si="21"/>
        <v>0</v>
      </c>
    </row>
    <row r="71" spans="1:9"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B73" s="141"/>
      <c r="C73" s="141">
        <f t="shared" si="22"/>
        <v>0</v>
      </c>
      <c r="D73" s="141"/>
      <c r="E73" s="141"/>
      <c r="F73" s="141"/>
      <c r="G73" s="141"/>
      <c r="H73" s="141"/>
      <c r="I73" s="141"/>
    </row>
    <row r="74" spans="1:9">
      <c r="B74" s="141"/>
      <c r="C74" s="141">
        <f t="shared" si="22"/>
        <v>641.44000000000005</v>
      </c>
      <c r="D74" s="141">
        <f t="shared" ref="D74:I74" si="23">D73+D70+D63+D60+D57+D54+D51+C48+D33+D25+D22+D19+D16+D13+D10+D5</f>
        <v>228</v>
      </c>
      <c r="E74" s="141">
        <f t="shared" si="23"/>
        <v>180</v>
      </c>
      <c r="F74" s="141">
        <f t="shared" si="23"/>
        <v>13.44</v>
      </c>
      <c r="G74" s="141">
        <f t="shared" si="23"/>
        <v>220</v>
      </c>
      <c r="H74" s="141">
        <f t="shared" si="23"/>
        <v>14</v>
      </c>
      <c r="I74" s="141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 </vt:lpstr>
      <vt:lpstr>ميزانية 2015 </vt:lpstr>
      <vt:lpstr>ميزانية 2016 </vt:lpstr>
      <vt:lpstr>ميزانية 2017</vt:lpstr>
      <vt:lpstr>PIA 2016</vt:lpstr>
      <vt:lpstr>PIA 2017</vt:lpstr>
      <vt:lpstr>الجباية المحلية</vt:lpstr>
      <vt:lpstr>التنظيم الهيكلي </vt:lpstr>
      <vt:lpstr>الديون البلدية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2018-04-23T13:14:43Z</dcterms:modified>
</cp:coreProperties>
</file>