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تونس\"/>
    </mc:Choice>
  </mc:AlternateContent>
  <bookViews>
    <workbookView xWindow="0" yWindow="0" windowWidth="20490" windowHeight="7755" tabRatio="963" firstSheet="3" activeTab="14"/>
  </bookViews>
  <sheets>
    <sheet name="ميزانية 2011" sheetId="26" r:id="rId1"/>
    <sheet name="ميزانية 2012" sheetId="52" r:id="rId2"/>
    <sheet name="ميزانية 2013" sheetId="55" r:id="rId3"/>
    <sheet name="ميزانية 2014  " sheetId="51" r:id="rId4"/>
    <sheet name="ميزانية 2015" sheetId="50" r:id="rId5"/>
    <sheet name="ميزانية 2016 " sheetId="54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5" l="1"/>
  <c r="D777" i="55" s="1"/>
  <c r="C777" i="55"/>
  <c r="D776" i="55"/>
  <c r="E776" i="55" s="1"/>
  <c r="D775" i="55"/>
  <c r="E775" i="55" s="1"/>
  <c r="E774" i="55"/>
  <c r="D774" i="55"/>
  <c r="D773" i="55"/>
  <c r="E773" i="55" s="1"/>
  <c r="D772" i="55"/>
  <c r="C772" i="55"/>
  <c r="D771" i="55"/>
  <c r="C771" i="55"/>
  <c r="D770" i="55"/>
  <c r="E770" i="55" s="1"/>
  <c r="D769" i="55"/>
  <c r="E769" i="55" s="1"/>
  <c r="E768" i="55" s="1"/>
  <c r="E767" i="55" s="1"/>
  <c r="D768" i="55"/>
  <c r="D767" i="55" s="1"/>
  <c r="C768" i="55"/>
  <c r="C767" i="55"/>
  <c r="E766" i="55"/>
  <c r="E765" i="55" s="1"/>
  <c r="D766" i="55"/>
  <c r="D765" i="55"/>
  <c r="C765" i="55"/>
  <c r="E764" i="55"/>
  <c r="D764" i="55"/>
  <c r="D763" i="55"/>
  <c r="E763" i="55" s="1"/>
  <c r="E762" i="55"/>
  <c r="E761" i="55" s="1"/>
  <c r="D762" i="55"/>
  <c r="D761" i="55"/>
  <c r="D760" i="55" s="1"/>
  <c r="C761" i="55"/>
  <c r="C760" i="55" s="1"/>
  <c r="E759" i="55"/>
  <c r="D759" i="55"/>
  <c r="D758" i="55"/>
  <c r="E758" i="55" s="1"/>
  <c r="E757" i="55"/>
  <c r="D757" i="55"/>
  <c r="D756" i="55"/>
  <c r="C756" i="55"/>
  <c r="C755" i="55" s="1"/>
  <c r="D755" i="55"/>
  <c r="E754" i="55"/>
  <c r="D754" i="55"/>
  <c r="E753" i="55"/>
  <c r="D753" i="55"/>
  <c r="E752" i="55"/>
  <c r="D752" i="55"/>
  <c r="E751" i="55"/>
  <c r="D751" i="55"/>
  <c r="C751" i="55"/>
  <c r="D750" i="55"/>
  <c r="C750" i="55"/>
  <c r="E749" i="55"/>
  <c r="D749" i="55"/>
  <c r="D748" i="55"/>
  <c r="E748" i="55" s="1"/>
  <c r="E747" i="55"/>
  <c r="D747" i="55"/>
  <c r="E746" i="55"/>
  <c r="D746" i="55"/>
  <c r="C746" i="55"/>
  <c r="D745" i="55"/>
  <c r="E745" i="55" s="1"/>
  <c r="E744" i="55"/>
  <c r="D744" i="55"/>
  <c r="D743" i="55" s="1"/>
  <c r="C744" i="55"/>
  <c r="C743" i="55"/>
  <c r="D742" i="55"/>
  <c r="E742" i="55" s="1"/>
  <c r="E741" i="55"/>
  <c r="D741" i="55"/>
  <c r="C741" i="55"/>
  <c r="D740" i="55"/>
  <c r="D739" i="55" s="1"/>
  <c r="C739" i="55"/>
  <c r="D738" i="55"/>
  <c r="E738" i="55" s="1"/>
  <c r="D737" i="55"/>
  <c r="E737" i="55" s="1"/>
  <c r="E736" i="55"/>
  <c r="D736" i="55"/>
  <c r="D735" i="55"/>
  <c r="E735" i="55" s="1"/>
  <c r="E734" i="55"/>
  <c r="E733" i="55" s="1"/>
  <c r="D734" i="55"/>
  <c r="C734" i="55"/>
  <c r="C733" i="55"/>
  <c r="C726" i="55" s="1"/>
  <c r="D732" i="55"/>
  <c r="E732" i="55" s="1"/>
  <c r="E731" i="55"/>
  <c r="E730" i="55" s="1"/>
  <c r="D731" i="55"/>
  <c r="D730" i="55" s="1"/>
  <c r="C731" i="55"/>
  <c r="C730" i="55"/>
  <c r="D729" i="55"/>
  <c r="E729" i="55" s="1"/>
  <c r="D728" i="55"/>
  <c r="E728" i="55" s="1"/>
  <c r="C727" i="55"/>
  <c r="H724" i="55"/>
  <c r="D724" i="55"/>
  <c r="E724" i="55" s="1"/>
  <c r="H723" i="55"/>
  <c r="E723" i="55"/>
  <c r="D723" i="55"/>
  <c r="D722" i="55"/>
  <c r="D717" i="55" s="1"/>
  <c r="D716" i="55" s="1"/>
  <c r="C722" i="55"/>
  <c r="H721" i="55"/>
  <c r="D721" i="55"/>
  <c r="E721" i="55" s="1"/>
  <c r="H720" i="55"/>
  <c r="E720" i="55"/>
  <c r="D720" i="55"/>
  <c r="H719" i="55"/>
  <c r="E719" i="55"/>
  <c r="D719" i="55"/>
  <c r="H718" i="55"/>
  <c r="H715" i="55"/>
  <c r="D715" i="55"/>
  <c r="E715" i="55" s="1"/>
  <c r="H714" i="55"/>
  <c r="E714" i="55"/>
  <c r="D714" i="55"/>
  <c r="H713" i="55"/>
  <c r="E713" i="55"/>
  <c r="D713" i="55"/>
  <c r="H712" i="55"/>
  <c r="E712" i="55"/>
  <c r="D712" i="55"/>
  <c r="H711" i="55"/>
  <c r="D711" i="55"/>
  <c r="E711" i="55" s="1"/>
  <c r="H710" i="55"/>
  <c r="E710" i="55"/>
  <c r="D710" i="55"/>
  <c r="H709" i="55"/>
  <c r="E709" i="55"/>
  <c r="D709" i="55"/>
  <c r="H708" i="55"/>
  <c r="D708" i="55"/>
  <c r="E708" i="55" s="1"/>
  <c r="H707" i="55"/>
  <c r="D707" i="55"/>
  <c r="E707" i="55" s="1"/>
  <c r="H706" i="55"/>
  <c r="E706" i="55"/>
  <c r="D706" i="55"/>
  <c r="H705" i="55"/>
  <c r="D705" i="55"/>
  <c r="E705" i="55" s="1"/>
  <c r="H704" i="55"/>
  <c r="D704" i="55"/>
  <c r="E704" i="55" s="1"/>
  <c r="H703" i="55"/>
  <c r="D703" i="55"/>
  <c r="E703" i="55" s="1"/>
  <c r="H702" i="55"/>
  <c r="E702" i="55"/>
  <c r="D702" i="55"/>
  <c r="H701" i="55"/>
  <c r="D701" i="55"/>
  <c r="E701" i="55" s="1"/>
  <c r="E700" i="55"/>
  <c r="D700" i="55"/>
  <c r="C700" i="55"/>
  <c r="H700" i="55" s="1"/>
  <c r="H699" i="55"/>
  <c r="E699" i="55"/>
  <c r="D699" i="55"/>
  <c r="H698" i="55"/>
  <c r="D698" i="55"/>
  <c r="E698" i="55" s="1"/>
  <c r="H697" i="55"/>
  <c r="E697" i="55"/>
  <c r="D697" i="55"/>
  <c r="H696" i="55"/>
  <c r="E696" i="55"/>
  <c r="D696" i="55"/>
  <c r="H695" i="55"/>
  <c r="D695" i="55"/>
  <c r="H694" i="55"/>
  <c r="C694" i="55"/>
  <c r="H693" i="55"/>
  <c r="D693" i="55"/>
  <c r="E693" i="55" s="1"/>
  <c r="H692" i="55"/>
  <c r="E692" i="55"/>
  <c r="D692" i="55"/>
  <c r="H691" i="55"/>
  <c r="D691" i="55"/>
  <c r="E691" i="55" s="1"/>
  <c r="H690" i="55"/>
  <c r="E690" i="55"/>
  <c r="D690" i="55"/>
  <c r="H689" i="55"/>
  <c r="D689" i="55"/>
  <c r="H688" i="55"/>
  <c r="E688" i="55"/>
  <c r="D688" i="55"/>
  <c r="H687" i="55"/>
  <c r="C687" i="55"/>
  <c r="H686" i="55"/>
  <c r="E686" i="55"/>
  <c r="D686" i="55"/>
  <c r="H685" i="55"/>
  <c r="E685" i="55"/>
  <c r="D685" i="55"/>
  <c r="H684" i="55"/>
  <c r="D684" i="55"/>
  <c r="H683" i="55"/>
  <c r="C683" i="55"/>
  <c r="H682" i="55"/>
  <c r="E682" i="55"/>
  <c r="D682" i="55"/>
  <c r="H681" i="55"/>
  <c r="D681" i="55"/>
  <c r="E681" i="55" s="1"/>
  <c r="H680" i="55"/>
  <c r="E680" i="55"/>
  <c r="D680" i="55"/>
  <c r="H679" i="55"/>
  <c r="D679" i="55"/>
  <c r="C679" i="55"/>
  <c r="H678" i="55"/>
  <c r="D678" i="55"/>
  <c r="H677" i="55"/>
  <c r="E677" i="55"/>
  <c r="D677" i="55"/>
  <c r="H676" i="55"/>
  <c r="C676" i="55"/>
  <c r="H675" i="55"/>
  <c r="E675" i="55"/>
  <c r="D675" i="55"/>
  <c r="H674" i="55"/>
  <c r="E674" i="55"/>
  <c r="D674" i="55"/>
  <c r="H673" i="55"/>
  <c r="D673" i="55"/>
  <c r="E673" i="55" s="1"/>
  <c r="H672" i="55"/>
  <c r="E672" i="55"/>
  <c r="D672" i="55"/>
  <c r="H671" i="55"/>
  <c r="E671" i="55"/>
  <c r="D671" i="55"/>
  <c r="C671" i="55"/>
  <c r="H670" i="55"/>
  <c r="E670" i="55"/>
  <c r="D670" i="55"/>
  <c r="H669" i="55"/>
  <c r="D669" i="55"/>
  <c r="E669" i="55" s="1"/>
  <c r="H668" i="55"/>
  <c r="D668" i="55"/>
  <c r="E668" i="55" s="1"/>
  <c r="H667" i="55"/>
  <c r="E667" i="55"/>
  <c r="D667" i="55"/>
  <c r="H666" i="55"/>
  <c r="D666" i="55"/>
  <c r="C665" i="55"/>
  <c r="H665" i="55" s="1"/>
  <c r="H664" i="55"/>
  <c r="E664" i="55"/>
  <c r="D664" i="55"/>
  <c r="H663" i="55"/>
  <c r="D663" i="55"/>
  <c r="H662" i="55"/>
  <c r="E662" i="55"/>
  <c r="D662" i="55"/>
  <c r="H661" i="55"/>
  <c r="C661" i="55"/>
  <c r="H660" i="55"/>
  <c r="E660" i="55"/>
  <c r="D660" i="55"/>
  <c r="H659" i="55"/>
  <c r="E659" i="55"/>
  <c r="D659" i="55"/>
  <c r="H658" i="55"/>
  <c r="D658" i="55"/>
  <c r="E658" i="55" s="1"/>
  <c r="H657" i="55"/>
  <c r="E657" i="55"/>
  <c r="D657" i="55"/>
  <c r="H656" i="55"/>
  <c r="E656" i="55"/>
  <c r="D656" i="55"/>
  <c r="H655" i="55"/>
  <c r="D655" i="55"/>
  <c r="E655" i="55" s="1"/>
  <c r="H654" i="55"/>
  <c r="D654" i="55"/>
  <c r="C653" i="55"/>
  <c r="H653" i="55" s="1"/>
  <c r="H652" i="55"/>
  <c r="E652" i="55"/>
  <c r="D652" i="55"/>
  <c r="H651" i="55"/>
  <c r="E651" i="55"/>
  <c r="D651" i="55"/>
  <c r="H650" i="55"/>
  <c r="E650" i="55"/>
  <c r="D650" i="55"/>
  <c r="H649" i="55"/>
  <c r="D649" i="55"/>
  <c r="H648" i="55"/>
  <c r="E648" i="55"/>
  <c r="D648" i="55"/>
  <c r="H647" i="55"/>
  <c r="E647" i="55"/>
  <c r="D647" i="55"/>
  <c r="C646" i="55"/>
  <c r="H644" i="55"/>
  <c r="E644" i="55"/>
  <c r="D644" i="55"/>
  <c r="H643" i="55"/>
  <c r="E643" i="55"/>
  <c r="E642" i="55" s="1"/>
  <c r="D643" i="55"/>
  <c r="D642" i="55"/>
  <c r="C642" i="55"/>
  <c r="H642" i="55" s="1"/>
  <c r="J642" i="55" s="1"/>
  <c r="H641" i="55"/>
  <c r="D641" i="55"/>
  <c r="E641" i="55" s="1"/>
  <c r="H640" i="55"/>
  <c r="D640" i="55"/>
  <c r="H639" i="55"/>
  <c r="E639" i="55"/>
  <c r="D639" i="55"/>
  <c r="H638" i="55"/>
  <c r="J638" i="55" s="1"/>
  <c r="C638" i="55"/>
  <c r="H637" i="55"/>
  <c r="E637" i="55"/>
  <c r="D637" i="55"/>
  <c r="H636" i="55"/>
  <c r="D636" i="55"/>
  <c r="E636" i="55" s="1"/>
  <c r="H635" i="55"/>
  <c r="E635" i="55"/>
  <c r="D635" i="55"/>
  <c r="H634" i="55"/>
  <c r="D634" i="55"/>
  <c r="E634" i="55" s="1"/>
  <c r="H633" i="55"/>
  <c r="E633" i="55"/>
  <c r="D633" i="55"/>
  <c r="H632" i="55"/>
  <c r="E632" i="55"/>
  <c r="D632" i="55"/>
  <c r="H631" i="55"/>
  <c r="E631" i="55"/>
  <c r="D631" i="55"/>
  <c r="H630" i="55"/>
  <c r="D630" i="55"/>
  <c r="H629" i="55"/>
  <c r="E629" i="55"/>
  <c r="D629" i="55"/>
  <c r="H628" i="55"/>
  <c r="C628" i="55"/>
  <c r="H627" i="55"/>
  <c r="E627" i="55"/>
  <c r="D627" i="55"/>
  <c r="H626" i="55"/>
  <c r="D626" i="55"/>
  <c r="E626" i="55" s="1"/>
  <c r="H625" i="55"/>
  <c r="D625" i="55"/>
  <c r="E625" i="55" s="1"/>
  <c r="H624" i="55"/>
  <c r="E624" i="55"/>
  <c r="D624" i="55"/>
  <c r="H623" i="55"/>
  <c r="D623" i="55"/>
  <c r="E623" i="55" s="1"/>
  <c r="H622" i="55"/>
  <c r="D622" i="55"/>
  <c r="E622" i="55" s="1"/>
  <c r="H621" i="55"/>
  <c r="D621" i="55"/>
  <c r="E621" i="55" s="1"/>
  <c r="H620" i="55"/>
  <c r="E620" i="55"/>
  <c r="D620" i="55"/>
  <c r="H619" i="55"/>
  <c r="D619" i="55"/>
  <c r="E619" i="55" s="1"/>
  <c r="H618" i="55"/>
  <c r="E618" i="55"/>
  <c r="D618" i="55"/>
  <c r="H617" i="55"/>
  <c r="D617" i="55"/>
  <c r="C616" i="55"/>
  <c r="H616" i="55" s="1"/>
  <c r="H615" i="55"/>
  <c r="E615" i="55"/>
  <c r="D615" i="55"/>
  <c r="H614" i="55"/>
  <c r="E614" i="55"/>
  <c r="D614" i="55"/>
  <c r="H613" i="55"/>
  <c r="D613" i="55"/>
  <c r="E613" i="55" s="1"/>
  <c r="H612" i="55"/>
  <c r="D612" i="55"/>
  <c r="E612" i="55" s="1"/>
  <c r="H611" i="55"/>
  <c r="E611" i="55"/>
  <c r="E610" i="55" s="1"/>
  <c r="D611" i="55"/>
  <c r="H610" i="55"/>
  <c r="D610" i="55"/>
  <c r="C610" i="55"/>
  <c r="H609" i="55"/>
  <c r="D609" i="55"/>
  <c r="D603" i="55" s="1"/>
  <c r="H608" i="55"/>
  <c r="D608" i="55"/>
  <c r="E608" i="55" s="1"/>
  <c r="H607" i="55"/>
  <c r="D607" i="55"/>
  <c r="E607" i="55" s="1"/>
  <c r="H606" i="55"/>
  <c r="E606" i="55"/>
  <c r="D606" i="55"/>
  <c r="H605" i="55"/>
  <c r="D605" i="55"/>
  <c r="E605" i="55" s="1"/>
  <c r="H604" i="55"/>
  <c r="E604" i="55"/>
  <c r="D604" i="55"/>
  <c r="H603" i="55"/>
  <c r="C603" i="55"/>
  <c r="H602" i="55"/>
  <c r="D602" i="55"/>
  <c r="E602" i="55" s="1"/>
  <c r="H601" i="55"/>
  <c r="E601" i="55"/>
  <c r="D601" i="55"/>
  <c r="H600" i="55"/>
  <c r="E600" i="55"/>
  <c r="E599" i="55" s="1"/>
  <c r="D600" i="55"/>
  <c r="D599" i="55"/>
  <c r="C599" i="55"/>
  <c r="H599" i="55" s="1"/>
  <c r="H598" i="55"/>
  <c r="D598" i="55"/>
  <c r="E598" i="55" s="1"/>
  <c r="H597" i="55"/>
  <c r="D597" i="55"/>
  <c r="E597" i="55" s="1"/>
  <c r="H596" i="55"/>
  <c r="E596" i="55"/>
  <c r="E595" i="55" s="1"/>
  <c r="D596" i="55"/>
  <c r="H595" i="55"/>
  <c r="C595" i="55"/>
  <c r="H594" i="55"/>
  <c r="D594" i="55"/>
  <c r="E594" i="55" s="1"/>
  <c r="H593" i="55"/>
  <c r="E593" i="55"/>
  <c r="D593" i="55"/>
  <c r="H592" i="55"/>
  <c r="D592" i="55"/>
  <c r="C592" i="55"/>
  <c r="H591" i="55"/>
  <c r="D591" i="55"/>
  <c r="E591" i="55" s="1"/>
  <c r="H590" i="55"/>
  <c r="E590" i="55"/>
  <c r="D590" i="55"/>
  <c r="H589" i="55"/>
  <c r="E589" i="55"/>
  <c r="D589" i="55"/>
  <c r="H588" i="55"/>
  <c r="D588" i="55"/>
  <c r="C587" i="55"/>
  <c r="H587" i="55" s="1"/>
  <c r="H586" i="55"/>
  <c r="D586" i="55"/>
  <c r="E586" i="55" s="1"/>
  <c r="H585" i="55"/>
  <c r="E585" i="55"/>
  <c r="D585" i="55"/>
  <c r="H584" i="55"/>
  <c r="D584" i="55"/>
  <c r="E584" i="55" s="1"/>
  <c r="H583" i="55"/>
  <c r="E583" i="55"/>
  <c r="D583" i="55"/>
  <c r="H582" i="55"/>
  <c r="D582" i="55"/>
  <c r="C581" i="55"/>
  <c r="H581" i="55" s="1"/>
  <c r="H580" i="55"/>
  <c r="E580" i="55"/>
  <c r="D580" i="55"/>
  <c r="H579" i="55"/>
  <c r="E579" i="55"/>
  <c r="D579" i="55"/>
  <c r="H578" i="55"/>
  <c r="E578" i="55"/>
  <c r="D578" i="55"/>
  <c r="H577" i="55"/>
  <c r="H576" i="55"/>
  <c r="E576" i="55"/>
  <c r="D576" i="55"/>
  <c r="H575" i="55"/>
  <c r="D575" i="55"/>
  <c r="E575" i="55" s="1"/>
  <c r="H574" i="55"/>
  <c r="E574" i="55"/>
  <c r="D574" i="55"/>
  <c r="H573" i="55"/>
  <c r="E573" i="55"/>
  <c r="D573" i="55"/>
  <c r="H572" i="55"/>
  <c r="D572" i="55"/>
  <c r="E572" i="55" s="1"/>
  <c r="H571" i="55"/>
  <c r="D571" i="55"/>
  <c r="E571" i="55" s="1"/>
  <c r="H570" i="55"/>
  <c r="E570" i="55"/>
  <c r="D570" i="55"/>
  <c r="H569" i="55"/>
  <c r="D569" i="55"/>
  <c r="C569" i="55"/>
  <c r="H568" i="55"/>
  <c r="D568" i="55"/>
  <c r="E568" i="55" s="1"/>
  <c r="H567" i="55"/>
  <c r="E567" i="55"/>
  <c r="D567" i="55"/>
  <c r="H566" i="55"/>
  <c r="D566" i="55"/>
  <c r="E566" i="55" s="1"/>
  <c r="H565" i="55"/>
  <c r="E565" i="55"/>
  <c r="D565" i="55"/>
  <c r="H564" i="55"/>
  <c r="E564" i="55"/>
  <c r="D564" i="55"/>
  <c r="H563" i="55"/>
  <c r="E563" i="55"/>
  <c r="E562" i="55" s="1"/>
  <c r="D563" i="55"/>
  <c r="C562" i="55"/>
  <c r="H562" i="55" s="1"/>
  <c r="H558" i="55"/>
  <c r="E558" i="55"/>
  <c r="D558" i="55"/>
  <c r="H557" i="55"/>
  <c r="E557" i="55"/>
  <c r="E556" i="55" s="1"/>
  <c r="D557" i="55"/>
  <c r="D556" i="55"/>
  <c r="C556" i="55"/>
  <c r="H556" i="55" s="1"/>
  <c r="H555" i="55"/>
  <c r="D555" i="55"/>
  <c r="E555" i="55" s="1"/>
  <c r="H554" i="55"/>
  <c r="D554" i="55"/>
  <c r="E554" i="55" s="1"/>
  <c r="H553" i="55"/>
  <c r="E553" i="55"/>
  <c r="E552" i="55" s="1"/>
  <c r="D553" i="55"/>
  <c r="H552" i="55"/>
  <c r="D552" i="55"/>
  <c r="D551" i="55" s="1"/>
  <c r="C552" i="55"/>
  <c r="D550" i="55"/>
  <c r="H549" i="55"/>
  <c r="D549" i="55"/>
  <c r="H548" i="55"/>
  <c r="E548" i="55"/>
  <c r="D548" i="55"/>
  <c r="H547" i="55"/>
  <c r="J547" i="55" s="1"/>
  <c r="C547" i="55"/>
  <c r="H546" i="55"/>
  <c r="E546" i="55"/>
  <c r="D546" i="55"/>
  <c r="H545" i="55"/>
  <c r="D545" i="55"/>
  <c r="C544" i="55"/>
  <c r="H544" i="55" s="1"/>
  <c r="H543" i="55"/>
  <c r="E543" i="55"/>
  <c r="D543" i="55"/>
  <c r="H542" i="55"/>
  <c r="E542" i="55"/>
  <c r="D542" i="55"/>
  <c r="H541" i="55"/>
  <c r="D541" i="55"/>
  <c r="E541" i="55" s="1"/>
  <c r="H540" i="55"/>
  <c r="E540" i="55"/>
  <c r="D540" i="55"/>
  <c r="H539" i="55"/>
  <c r="E539" i="55"/>
  <c r="D539" i="55"/>
  <c r="C538" i="55"/>
  <c r="H538" i="55" s="1"/>
  <c r="H537" i="55"/>
  <c r="D537" i="55"/>
  <c r="E537" i="55" s="1"/>
  <c r="H536" i="55"/>
  <c r="D536" i="55"/>
  <c r="E536" i="55" s="1"/>
  <c r="H535" i="55"/>
  <c r="E535" i="55"/>
  <c r="D535" i="55"/>
  <c r="H534" i="55"/>
  <c r="E534" i="55"/>
  <c r="D534" i="55"/>
  <c r="H533" i="55"/>
  <c r="D533" i="55"/>
  <c r="E533" i="55" s="1"/>
  <c r="H532" i="55"/>
  <c r="D532" i="55"/>
  <c r="C531" i="55"/>
  <c r="H530" i="55"/>
  <c r="D530" i="55"/>
  <c r="E530" i="55" s="1"/>
  <c r="H529" i="55"/>
  <c r="E529" i="55"/>
  <c r="D529" i="55"/>
  <c r="C529" i="55"/>
  <c r="H527" i="55"/>
  <c r="E527" i="55"/>
  <c r="D527" i="55"/>
  <c r="H526" i="55"/>
  <c r="E526" i="55"/>
  <c r="D526" i="55"/>
  <c r="H525" i="55"/>
  <c r="D525" i="55"/>
  <c r="H524" i="55"/>
  <c r="D524" i="55"/>
  <c r="E524" i="55" s="1"/>
  <c r="H523" i="55"/>
  <c r="E523" i="55"/>
  <c r="D523" i="55"/>
  <c r="C522" i="55"/>
  <c r="H522" i="55" s="1"/>
  <c r="H521" i="55"/>
  <c r="E521" i="55"/>
  <c r="D521" i="55"/>
  <c r="H520" i="55"/>
  <c r="D520" i="55"/>
  <c r="E520" i="55" s="1"/>
  <c r="H519" i="55"/>
  <c r="E519" i="55"/>
  <c r="D519" i="55"/>
  <c r="H518" i="55"/>
  <c r="E518" i="55"/>
  <c r="D518" i="55"/>
  <c r="H517" i="55"/>
  <c r="E517" i="55"/>
  <c r="D517" i="55"/>
  <c r="H516" i="55"/>
  <c r="D516" i="55"/>
  <c r="H515" i="55"/>
  <c r="D515" i="55"/>
  <c r="E515" i="55" s="1"/>
  <c r="H514" i="55"/>
  <c r="E514" i="55"/>
  <c r="D514" i="55"/>
  <c r="C513" i="55"/>
  <c r="H513" i="55" s="1"/>
  <c r="H512" i="55"/>
  <c r="E512" i="55"/>
  <c r="D512" i="55"/>
  <c r="H511" i="55"/>
  <c r="D511" i="55"/>
  <c r="H510" i="55"/>
  <c r="D510" i="55"/>
  <c r="E510" i="55" s="1"/>
  <c r="H509" i="55"/>
  <c r="C509" i="55"/>
  <c r="H508" i="55"/>
  <c r="E508" i="55"/>
  <c r="D508" i="55"/>
  <c r="H507" i="55"/>
  <c r="D507" i="55"/>
  <c r="E507" i="55" s="1"/>
  <c r="H506" i="55"/>
  <c r="D506" i="55"/>
  <c r="E506" i="55" s="1"/>
  <c r="H505" i="55"/>
  <c r="D505" i="55"/>
  <c r="E505" i="55" s="1"/>
  <c r="E504" i="55" s="1"/>
  <c r="H504" i="55"/>
  <c r="C504" i="55"/>
  <c r="H503" i="55"/>
  <c r="E503" i="55"/>
  <c r="D503" i="55"/>
  <c r="H502" i="55"/>
  <c r="E502" i="55"/>
  <c r="D502" i="55"/>
  <c r="H501" i="55"/>
  <c r="D501" i="55"/>
  <c r="E501" i="55" s="1"/>
  <c r="H500" i="55"/>
  <c r="D500" i="55"/>
  <c r="E500" i="55" s="1"/>
  <c r="H499" i="55"/>
  <c r="E499" i="55"/>
  <c r="D499" i="55"/>
  <c r="H498" i="55"/>
  <c r="E498" i="55"/>
  <c r="E497" i="55" s="1"/>
  <c r="D498" i="55"/>
  <c r="D497" i="55"/>
  <c r="C497" i="55"/>
  <c r="H497" i="55" s="1"/>
  <c r="H496" i="55"/>
  <c r="D496" i="55"/>
  <c r="H495" i="55"/>
  <c r="D495" i="55"/>
  <c r="E495" i="55" s="1"/>
  <c r="H494" i="55"/>
  <c r="C494" i="55"/>
  <c r="H493" i="55"/>
  <c r="E493" i="55"/>
  <c r="D493" i="55"/>
  <c r="H492" i="55"/>
  <c r="E492" i="55"/>
  <c r="E491" i="55" s="1"/>
  <c r="D492" i="55"/>
  <c r="D491" i="55" s="1"/>
  <c r="C491" i="55"/>
  <c r="H491" i="55" s="1"/>
  <c r="H490" i="55"/>
  <c r="D490" i="55"/>
  <c r="E490" i="55" s="1"/>
  <c r="H489" i="55"/>
  <c r="D489" i="55"/>
  <c r="E489" i="55" s="1"/>
  <c r="H488" i="55"/>
  <c r="E488" i="55"/>
  <c r="D488" i="55"/>
  <c r="H487" i="55"/>
  <c r="E487" i="55"/>
  <c r="E486" i="55" s="1"/>
  <c r="D487" i="55"/>
  <c r="D486" i="55" s="1"/>
  <c r="C486" i="55"/>
  <c r="H486" i="55" s="1"/>
  <c r="H485" i="55"/>
  <c r="D485" i="55"/>
  <c r="C484" i="55"/>
  <c r="H482" i="55"/>
  <c r="H481" i="55"/>
  <c r="E481" i="55"/>
  <c r="D481" i="55"/>
  <c r="H480" i="55"/>
  <c r="D480" i="55"/>
  <c r="E480" i="55" s="1"/>
  <c r="H479" i="55"/>
  <c r="D479" i="55"/>
  <c r="E479" i="55" s="1"/>
  <c r="H478" i="55"/>
  <c r="E478" i="55"/>
  <c r="E477" i="55" s="1"/>
  <c r="D478" i="55"/>
  <c r="D477" i="55"/>
  <c r="C477" i="55"/>
  <c r="H477" i="55" s="1"/>
  <c r="H476" i="55"/>
  <c r="D476" i="55"/>
  <c r="E476" i="55" s="1"/>
  <c r="H475" i="55"/>
  <c r="D475" i="55"/>
  <c r="C474" i="55"/>
  <c r="H474" i="55" s="1"/>
  <c r="H473" i="55"/>
  <c r="D473" i="55"/>
  <c r="E473" i="55" s="1"/>
  <c r="H472" i="55"/>
  <c r="E472" i="55"/>
  <c r="D472" i="55"/>
  <c r="H471" i="55"/>
  <c r="D471" i="55"/>
  <c r="E471" i="55" s="1"/>
  <c r="H470" i="55"/>
  <c r="D470" i="55"/>
  <c r="H469" i="55"/>
  <c r="D469" i="55"/>
  <c r="E469" i="55" s="1"/>
  <c r="H468" i="55"/>
  <c r="C468" i="55"/>
  <c r="H467" i="55"/>
  <c r="E467" i="55"/>
  <c r="D467" i="55"/>
  <c r="H466" i="55"/>
  <c r="E466" i="55"/>
  <c r="D466" i="55"/>
  <c r="H465" i="55"/>
  <c r="D465" i="55"/>
  <c r="H464" i="55"/>
  <c r="D464" i="55"/>
  <c r="E464" i="55" s="1"/>
  <c r="H463" i="55"/>
  <c r="C463" i="55"/>
  <c r="H462" i="55"/>
  <c r="E462" i="55"/>
  <c r="D462" i="55"/>
  <c r="H461" i="55"/>
  <c r="E461" i="55"/>
  <c r="D461" i="55"/>
  <c r="H460" i="55"/>
  <c r="D460" i="55"/>
  <c r="D459" i="55" s="1"/>
  <c r="H459" i="55"/>
  <c r="C459" i="55"/>
  <c r="H458" i="55"/>
  <c r="D458" i="55"/>
  <c r="E458" i="55" s="1"/>
  <c r="H457" i="55"/>
  <c r="E457" i="55"/>
  <c r="D457" i="55"/>
  <c r="H456" i="55"/>
  <c r="D456" i="55"/>
  <c r="E456" i="55" s="1"/>
  <c r="E455" i="55" s="1"/>
  <c r="C455" i="55"/>
  <c r="H455" i="55" s="1"/>
  <c r="H454" i="55"/>
  <c r="D454" i="55"/>
  <c r="E454" i="55" s="1"/>
  <c r="H453" i="55"/>
  <c r="D453" i="55"/>
  <c r="E453" i="55" s="1"/>
  <c r="H452" i="55"/>
  <c r="E452" i="55"/>
  <c r="D452" i="55"/>
  <c r="H451" i="55"/>
  <c r="D451" i="55"/>
  <c r="E451" i="55" s="1"/>
  <c r="E450" i="55" s="1"/>
  <c r="D450" i="55"/>
  <c r="C450" i="55"/>
  <c r="H450" i="55" s="1"/>
  <c r="H449" i="55"/>
  <c r="D449" i="55"/>
  <c r="E449" i="55" s="1"/>
  <c r="H448" i="55"/>
  <c r="D448" i="55"/>
  <c r="E448" i="55" s="1"/>
  <c r="E445" i="55" s="1"/>
  <c r="H447" i="55"/>
  <c r="E447" i="55"/>
  <c r="D447" i="55"/>
  <c r="H446" i="55"/>
  <c r="D446" i="55"/>
  <c r="E446" i="55" s="1"/>
  <c r="D445" i="55"/>
  <c r="C445" i="55"/>
  <c r="H445" i="55" s="1"/>
  <c r="C444" i="55"/>
  <c r="H444" i="55" s="1"/>
  <c r="H443" i="55"/>
  <c r="D443" i="55"/>
  <c r="E443" i="55" s="1"/>
  <c r="H442" i="55"/>
  <c r="D442" i="55"/>
  <c r="E442" i="55" s="1"/>
  <c r="H441" i="55"/>
  <c r="E441" i="55"/>
  <c r="D441" i="55"/>
  <c r="H440" i="55"/>
  <c r="D440" i="55"/>
  <c r="E440" i="55" s="1"/>
  <c r="H439" i="55"/>
  <c r="D439" i="55"/>
  <c r="E439" i="55" s="1"/>
  <c r="H438" i="55"/>
  <c r="D438" i="55"/>
  <c r="E438" i="55" s="1"/>
  <c r="H437" i="55"/>
  <c r="E437" i="55"/>
  <c r="D437" i="55"/>
  <c r="H436" i="55"/>
  <c r="D436" i="55"/>
  <c r="E436" i="55" s="1"/>
  <c r="H435" i="55"/>
  <c r="E435" i="55"/>
  <c r="D435" i="55"/>
  <c r="H434" i="55"/>
  <c r="D434" i="55"/>
  <c r="E434" i="55" s="1"/>
  <c r="H433" i="55"/>
  <c r="E433" i="55"/>
  <c r="D433" i="55"/>
  <c r="H432" i="55"/>
  <c r="E432" i="55"/>
  <c r="D432" i="55"/>
  <c r="H431" i="55"/>
  <c r="E431" i="55"/>
  <c r="D431" i="55"/>
  <c r="H430" i="55"/>
  <c r="D430" i="55"/>
  <c r="H429" i="55"/>
  <c r="C429" i="55"/>
  <c r="H428" i="55"/>
  <c r="E428" i="55"/>
  <c r="D428" i="55"/>
  <c r="H427" i="55"/>
  <c r="E427" i="55"/>
  <c r="D427" i="55"/>
  <c r="H426" i="55"/>
  <c r="D426" i="55"/>
  <c r="E426" i="55" s="1"/>
  <c r="H425" i="55"/>
  <c r="D425" i="55"/>
  <c r="E425" i="55" s="1"/>
  <c r="E422" i="55" s="1"/>
  <c r="H424" i="55"/>
  <c r="E424" i="55"/>
  <c r="D424" i="55"/>
  <c r="H423" i="55"/>
  <c r="D423" i="55"/>
  <c r="E423" i="55" s="1"/>
  <c r="D422" i="55"/>
  <c r="C422" i="55"/>
  <c r="H422" i="55" s="1"/>
  <c r="H421" i="55"/>
  <c r="D421" i="55"/>
  <c r="E421" i="55" s="1"/>
  <c r="H420" i="55"/>
  <c r="D420" i="55"/>
  <c r="E420" i="55" s="1"/>
  <c r="H419" i="55"/>
  <c r="E419" i="55"/>
  <c r="D419" i="55"/>
  <c r="H418" i="55"/>
  <c r="D418" i="55"/>
  <c r="E418" i="55" s="1"/>
  <c r="H417" i="55"/>
  <c r="D417" i="55"/>
  <c r="H416" i="55"/>
  <c r="C416" i="55"/>
  <c r="H415" i="55"/>
  <c r="D415" i="55"/>
  <c r="E415" i="55" s="1"/>
  <c r="H414" i="55"/>
  <c r="E414" i="55"/>
  <c r="D414" i="55"/>
  <c r="H413" i="55"/>
  <c r="D413" i="55"/>
  <c r="E413" i="55" s="1"/>
  <c r="E412" i="55" s="1"/>
  <c r="C412" i="55"/>
  <c r="H412" i="55" s="1"/>
  <c r="H411" i="55"/>
  <c r="E411" i="55"/>
  <c r="D411" i="55"/>
  <c r="H410" i="55"/>
  <c r="D410" i="55"/>
  <c r="H409" i="55"/>
  <c r="C409" i="55"/>
  <c r="H408" i="55"/>
  <c r="E408" i="55"/>
  <c r="D408" i="55"/>
  <c r="H407" i="55"/>
  <c r="E407" i="55"/>
  <c r="D407" i="55"/>
  <c r="H406" i="55"/>
  <c r="D406" i="55"/>
  <c r="E406" i="55" s="1"/>
  <c r="H405" i="55"/>
  <c r="D405" i="55"/>
  <c r="C404" i="55"/>
  <c r="H404" i="55" s="1"/>
  <c r="H403" i="55"/>
  <c r="D403" i="55"/>
  <c r="E403" i="55" s="1"/>
  <c r="H402" i="55"/>
  <c r="E402" i="55"/>
  <c r="D402" i="55"/>
  <c r="H401" i="55"/>
  <c r="D401" i="55"/>
  <c r="E401" i="55" s="1"/>
  <c r="H400" i="55"/>
  <c r="E400" i="55"/>
  <c r="D400" i="55"/>
  <c r="H399" i="55"/>
  <c r="H398" i="55"/>
  <c r="E398" i="55"/>
  <c r="D398" i="55"/>
  <c r="H397" i="55"/>
  <c r="D397" i="55"/>
  <c r="E397" i="55" s="1"/>
  <c r="E395" i="55" s="1"/>
  <c r="H396" i="55"/>
  <c r="E396" i="55"/>
  <c r="D396" i="55"/>
  <c r="H395" i="55"/>
  <c r="C395" i="55"/>
  <c r="H394" i="55"/>
  <c r="E394" i="55"/>
  <c r="D394" i="55"/>
  <c r="H393" i="55"/>
  <c r="E393" i="55"/>
  <c r="E392" i="55" s="1"/>
  <c r="D393" i="55"/>
  <c r="D392" i="55" s="1"/>
  <c r="C392" i="55"/>
  <c r="H392" i="55" s="1"/>
  <c r="H391" i="55"/>
  <c r="D391" i="55"/>
  <c r="E391" i="55" s="1"/>
  <c r="H390" i="55"/>
  <c r="E390" i="55"/>
  <c r="D390" i="55"/>
  <c r="H389" i="55"/>
  <c r="D389" i="55"/>
  <c r="D388" i="55" s="1"/>
  <c r="C388" i="55"/>
  <c r="H388" i="55" s="1"/>
  <c r="H387" i="55"/>
  <c r="E387" i="55"/>
  <c r="D387" i="55"/>
  <c r="H386" i="55"/>
  <c r="D386" i="55"/>
  <c r="E386" i="55" s="1"/>
  <c r="H385" i="55"/>
  <c r="E385" i="55"/>
  <c r="D385" i="55"/>
  <c r="H384" i="55"/>
  <c r="E384" i="55"/>
  <c r="D384" i="55"/>
  <c r="H383" i="55"/>
  <c r="D383" i="55"/>
  <c r="C382" i="55"/>
  <c r="H382" i="55" s="1"/>
  <c r="H381" i="55"/>
  <c r="D381" i="55"/>
  <c r="E381" i="55" s="1"/>
  <c r="H380" i="55"/>
  <c r="E380" i="55"/>
  <c r="D380" i="55"/>
  <c r="H379" i="55"/>
  <c r="D379" i="55"/>
  <c r="D378" i="55" s="1"/>
  <c r="C378" i="55"/>
  <c r="H378" i="55" s="1"/>
  <c r="H377" i="55"/>
  <c r="E377" i="55"/>
  <c r="D377" i="55"/>
  <c r="H376" i="55"/>
  <c r="D376" i="55"/>
  <c r="E376" i="55" s="1"/>
  <c r="H375" i="55"/>
  <c r="E375" i="55"/>
  <c r="D375" i="55"/>
  <c r="H374" i="55"/>
  <c r="E374" i="55"/>
  <c r="D374" i="55"/>
  <c r="H373" i="55"/>
  <c r="D373" i="55"/>
  <c r="E373" i="55" s="1"/>
  <c r="H372" i="55"/>
  <c r="D372" i="55"/>
  <c r="E372" i="55" s="1"/>
  <c r="H371" i="55"/>
  <c r="E371" i="55"/>
  <c r="D371" i="55"/>
  <c r="H370" i="55"/>
  <c r="D370" i="55"/>
  <c r="E370" i="55" s="1"/>
  <c r="H369" i="55"/>
  <c r="D369" i="55"/>
  <c r="H368" i="55"/>
  <c r="C368" i="55"/>
  <c r="H367" i="55"/>
  <c r="D367" i="55"/>
  <c r="E367" i="55" s="1"/>
  <c r="H366" i="55"/>
  <c r="E366" i="55"/>
  <c r="D366" i="55"/>
  <c r="H365" i="55"/>
  <c r="D365" i="55"/>
  <c r="E365" i="55" s="1"/>
  <c r="H364" i="55"/>
  <c r="E364" i="55"/>
  <c r="D364" i="55"/>
  <c r="H363" i="55"/>
  <c r="D363" i="55"/>
  <c r="H362" i="55"/>
  <c r="C362" i="55"/>
  <c r="H361" i="55"/>
  <c r="E361" i="55"/>
  <c r="D361" i="55"/>
  <c r="H360" i="55"/>
  <c r="D360" i="55"/>
  <c r="E360" i="55" s="1"/>
  <c r="H359" i="55"/>
  <c r="D359" i="55"/>
  <c r="E359" i="55" s="1"/>
  <c r="H358" i="55"/>
  <c r="D358" i="55"/>
  <c r="C357" i="55"/>
  <c r="H357" i="55" s="1"/>
  <c r="H356" i="55"/>
  <c r="E356" i="55"/>
  <c r="D356" i="55"/>
  <c r="H355" i="55"/>
  <c r="D355" i="55"/>
  <c r="E355" i="55" s="1"/>
  <c r="H354" i="55"/>
  <c r="E354" i="55"/>
  <c r="E353" i="55" s="1"/>
  <c r="D354" i="55"/>
  <c r="D353" i="55"/>
  <c r="C353" i="55"/>
  <c r="H353" i="55" s="1"/>
  <c r="H352" i="55"/>
  <c r="D352" i="55"/>
  <c r="E352" i="55" s="1"/>
  <c r="H351" i="55"/>
  <c r="E351" i="55"/>
  <c r="D351" i="55"/>
  <c r="H350" i="55"/>
  <c r="D350" i="55"/>
  <c r="E350" i="55" s="1"/>
  <c r="H349" i="55"/>
  <c r="D349" i="55"/>
  <c r="D348" i="55" s="1"/>
  <c r="H348" i="55"/>
  <c r="C348" i="55"/>
  <c r="H347" i="55"/>
  <c r="D347" i="55"/>
  <c r="E347" i="55" s="1"/>
  <c r="H346" i="55"/>
  <c r="E346" i="55"/>
  <c r="D346" i="55"/>
  <c r="H345" i="55"/>
  <c r="D345" i="55"/>
  <c r="E345" i="55" s="1"/>
  <c r="E344" i="55" s="1"/>
  <c r="H344" i="55"/>
  <c r="H343" i="55"/>
  <c r="D343" i="55"/>
  <c r="E343" i="55" s="1"/>
  <c r="H342" i="55"/>
  <c r="E342" i="55"/>
  <c r="D342" i="55"/>
  <c r="H341" i="55"/>
  <c r="E341" i="55"/>
  <c r="D341" i="55"/>
  <c r="H338" i="55"/>
  <c r="D338" i="55"/>
  <c r="E338" i="55" s="1"/>
  <c r="H337" i="55"/>
  <c r="E337" i="55"/>
  <c r="D337" i="55"/>
  <c r="H336" i="55"/>
  <c r="D336" i="55"/>
  <c r="E336" i="55" s="1"/>
  <c r="H335" i="55"/>
  <c r="E335" i="55"/>
  <c r="D335" i="55"/>
  <c r="H334" i="55"/>
  <c r="E334" i="55"/>
  <c r="D334" i="55"/>
  <c r="H333" i="55"/>
  <c r="D333" i="55"/>
  <c r="E333" i="55" s="1"/>
  <c r="H332" i="55"/>
  <c r="D332" i="55"/>
  <c r="H331" i="55"/>
  <c r="C331" i="55"/>
  <c r="H330" i="55"/>
  <c r="E330" i="55"/>
  <c r="D330" i="55"/>
  <c r="H329" i="55"/>
  <c r="D329" i="55"/>
  <c r="D328" i="55" s="1"/>
  <c r="C328" i="55"/>
  <c r="H328" i="55" s="1"/>
  <c r="H327" i="55"/>
  <c r="E327" i="55"/>
  <c r="D327" i="55"/>
  <c r="H326" i="55"/>
  <c r="D326" i="55"/>
  <c r="H325" i="55"/>
  <c r="C325" i="55"/>
  <c r="C314" i="55" s="1"/>
  <c r="H324" i="55"/>
  <c r="E324" i="55"/>
  <c r="D324" i="55"/>
  <c r="H323" i="55"/>
  <c r="D323" i="55"/>
  <c r="E323" i="55" s="1"/>
  <c r="H322" i="55"/>
  <c r="D322" i="55"/>
  <c r="E322" i="55" s="1"/>
  <c r="H321" i="55"/>
  <c r="D321" i="55"/>
  <c r="E321" i="55" s="1"/>
  <c r="H320" i="55"/>
  <c r="E320" i="55"/>
  <c r="D320" i="55"/>
  <c r="H319" i="55"/>
  <c r="D319" i="55"/>
  <c r="E319" i="55" s="1"/>
  <c r="H318" i="55"/>
  <c r="D318" i="55"/>
  <c r="E318" i="55" s="1"/>
  <c r="H317" i="55"/>
  <c r="D317" i="55"/>
  <c r="H316" i="55"/>
  <c r="E316" i="55"/>
  <c r="D316" i="55"/>
  <c r="H315" i="55"/>
  <c r="C315" i="55"/>
  <c r="H314" i="55"/>
  <c r="H313" i="55"/>
  <c r="E313" i="55"/>
  <c r="D313" i="55"/>
  <c r="H312" i="55"/>
  <c r="D312" i="55"/>
  <c r="E312" i="55" s="1"/>
  <c r="H311" i="55"/>
  <c r="D311" i="55"/>
  <c r="E311" i="55" s="1"/>
  <c r="H310" i="55"/>
  <c r="E310" i="55"/>
  <c r="D310" i="55"/>
  <c r="H309" i="55"/>
  <c r="D309" i="55"/>
  <c r="C308" i="55"/>
  <c r="H308" i="55" s="1"/>
  <c r="H307" i="55"/>
  <c r="D307" i="55"/>
  <c r="E307" i="55" s="1"/>
  <c r="H306" i="55"/>
  <c r="D306" i="55"/>
  <c r="C305" i="55"/>
  <c r="H305" i="55" s="1"/>
  <c r="H304" i="55"/>
  <c r="E304" i="55"/>
  <c r="D304" i="55"/>
  <c r="H303" i="55"/>
  <c r="E303" i="55"/>
  <c r="E302" i="55" s="1"/>
  <c r="D303" i="55"/>
  <c r="D302" i="55"/>
  <c r="C302" i="55"/>
  <c r="H301" i="55"/>
  <c r="D301" i="55"/>
  <c r="E301" i="55" s="1"/>
  <c r="H300" i="55"/>
  <c r="D300" i="55"/>
  <c r="E300" i="55" s="1"/>
  <c r="H299" i="55"/>
  <c r="E299" i="55"/>
  <c r="E298" i="55" s="1"/>
  <c r="D299" i="55"/>
  <c r="H298" i="55"/>
  <c r="D298" i="55"/>
  <c r="C298" i="55"/>
  <c r="H297" i="55"/>
  <c r="D297" i="55"/>
  <c r="D296" i="55" s="1"/>
  <c r="C296" i="55"/>
  <c r="H296" i="55" s="1"/>
  <c r="H295" i="55"/>
  <c r="E295" i="55"/>
  <c r="D295" i="55"/>
  <c r="H294" i="55"/>
  <c r="D294" i="55"/>
  <c r="E294" i="55" s="1"/>
  <c r="H293" i="55"/>
  <c r="E293" i="55"/>
  <c r="D293" i="55"/>
  <c r="H292" i="55"/>
  <c r="E292" i="55"/>
  <c r="D292" i="55"/>
  <c r="H291" i="55"/>
  <c r="D291" i="55"/>
  <c r="E291" i="55" s="1"/>
  <c r="H290" i="55"/>
  <c r="D290" i="55"/>
  <c r="E290" i="55" s="1"/>
  <c r="H289" i="55"/>
  <c r="E289" i="55"/>
  <c r="D289" i="55"/>
  <c r="H288" i="55"/>
  <c r="D288" i="55"/>
  <c r="E288" i="55" s="1"/>
  <c r="H287" i="55"/>
  <c r="D287" i="55"/>
  <c r="E287" i="55" s="1"/>
  <c r="H286" i="55"/>
  <c r="D286" i="55"/>
  <c r="E286" i="55" s="1"/>
  <c r="H285" i="55"/>
  <c r="E285" i="55"/>
  <c r="D285" i="55"/>
  <c r="H284" i="55"/>
  <c r="D284" i="55"/>
  <c r="E284" i="55" s="1"/>
  <c r="H283" i="55"/>
  <c r="D283" i="55"/>
  <c r="E283" i="55" s="1"/>
  <c r="H282" i="55"/>
  <c r="D282" i="55"/>
  <c r="E282" i="55" s="1"/>
  <c r="H281" i="55"/>
  <c r="E281" i="55"/>
  <c r="D281" i="55"/>
  <c r="H280" i="55"/>
  <c r="D280" i="55"/>
  <c r="E280" i="55" s="1"/>
  <c r="H279" i="55"/>
  <c r="E279" i="55"/>
  <c r="D279" i="55"/>
  <c r="H278" i="55"/>
  <c r="D278" i="55"/>
  <c r="E278" i="55" s="1"/>
  <c r="H277" i="55"/>
  <c r="E277" i="55"/>
  <c r="D277" i="55"/>
  <c r="H276" i="55"/>
  <c r="E276" i="55"/>
  <c r="D276" i="55"/>
  <c r="H275" i="55"/>
  <c r="D275" i="55"/>
  <c r="E275" i="55" s="1"/>
  <c r="H274" i="55"/>
  <c r="D274" i="55"/>
  <c r="E274" i="55" s="1"/>
  <c r="H273" i="55"/>
  <c r="E273" i="55"/>
  <c r="D273" i="55"/>
  <c r="H272" i="55"/>
  <c r="D272" i="55"/>
  <c r="E272" i="55" s="1"/>
  <c r="H271" i="55"/>
  <c r="D271" i="55"/>
  <c r="E271" i="55" s="1"/>
  <c r="H270" i="55"/>
  <c r="D270" i="55"/>
  <c r="E270" i="55" s="1"/>
  <c r="H269" i="55"/>
  <c r="E269" i="55"/>
  <c r="D269" i="55"/>
  <c r="H268" i="55"/>
  <c r="D268" i="55"/>
  <c r="E268" i="55" s="1"/>
  <c r="H267" i="55"/>
  <c r="D267" i="55"/>
  <c r="E267" i="55" s="1"/>
  <c r="H266" i="55"/>
  <c r="D266" i="55"/>
  <c r="E266" i="55" s="1"/>
  <c r="H265" i="55"/>
  <c r="H264" i="55"/>
  <c r="D264" i="55"/>
  <c r="H263" i="55"/>
  <c r="H262" i="55"/>
  <c r="E262" i="55"/>
  <c r="D262" i="55"/>
  <c r="H261" i="55"/>
  <c r="D261" i="55"/>
  <c r="C260" i="55"/>
  <c r="E252" i="55"/>
  <c r="D252" i="55"/>
  <c r="E251" i="55"/>
  <c r="D251" i="55"/>
  <c r="E250" i="55"/>
  <c r="D250" i="55"/>
  <c r="C250" i="55"/>
  <c r="D249" i="55"/>
  <c r="E249" i="55" s="1"/>
  <c r="E248" i="55"/>
  <c r="D248" i="55"/>
  <c r="D247" i="55"/>
  <c r="E247" i="55" s="1"/>
  <c r="D246" i="55"/>
  <c r="D245" i="55"/>
  <c r="E245" i="55" s="1"/>
  <c r="C244" i="55"/>
  <c r="C243" i="55"/>
  <c r="D242" i="55"/>
  <c r="E242" i="55" s="1"/>
  <c r="D241" i="55"/>
  <c r="E241" i="55" s="1"/>
  <c r="D240" i="55"/>
  <c r="E240" i="55" s="1"/>
  <c r="E239" i="55"/>
  <c r="E238" i="55" s="1"/>
  <c r="C239" i="55"/>
  <c r="C238" i="55"/>
  <c r="D237" i="55"/>
  <c r="E237" i="55" s="1"/>
  <c r="E236" i="55"/>
  <c r="E235" i="55" s="1"/>
  <c r="D236" i="55"/>
  <c r="D235" i="55" s="1"/>
  <c r="C236" i="55"/>
  <c r="C235" i="55"/>
  <c r="D234" i="55"/>
  <c r="E234" i="55" s="1"/>
  <c r="E233" i="55"/>
  <c r="D233" i="55"/>
  <c r="C233" i="55"/>
  <c r="D232" i="55"/>
  <c r="E231" i="55"/>
  <c r="D231" i="55"/>
  <c r="D230" i="55"/>
  <c r="E230" i="55" s="1"/>
  <c r="C229" i="55"/>
  <c r="C228" i="55" s="1"/>
  <c r="D227" i="55"/>
  <c r="E227" i="55" s="1"/>
  <c r="E226" i="55"/>
  <c r="D226" i="55"/>
  <c r="D225" i="55"/>
  <c r="E225" i="55" s="1"/>
  <c r="E224" i="55"/>
  <c r="D224" i="55"/>
  <c r="D223" i="55"/>
  <c r="D222" i="55" s="1"/>
  <c r="C223" i="55"/>
  <c r="C222" i="55"/>
  <c r="E221" i="55"/>
  <c r="E220" i="55" s="1"/>
  <c r="D221" i="55"/>
  <c r="D220" i="55"/>
  <c r="C220" i="55"/>
  <c r="C215" i="55" s="1"/>
  <c r="D219" i="55"/>
  <c r="E219" i="55" s="1"/>
  <c r="D218" i="55"/>
  <c r="E218" i="55" s="1"/>
  <c r="E216" i="55" s="1"/>
  <c r="E215" i="55" s="1"/>
  <c r="D217" i="55"/>
  <c r="E217" i="55" s="1"/>
  <c r="C216" i="55"/>
  <c r="D214" i="55"/>
  <c r="E214" i="55" s="1"/>
  <c r="E213" i="55"/>
  <c r="C213" i="55"/>
  <c r="D212" i="55"/>
  <c r="C211" i="55"/>
  <c r="D210" i="55"/>
  <c r="E210" i="55" s="1"/>
  <c r="D209" i="55"/>
  <c r="E209" i="55" s="1"/>
  <c r="D208" i="55"/>
  <c r="E208" i="55" s="1"/>
  <c r="D207" i="55"/>
  <c r="C207" i="55"/>
  <c r="E206" i="55"/>
  <c r="D206" i="55"/>
  <c r="E205" i="55"/>
  <c r="E204" i="55" s="1"/>
  <c r="D205" i="55"/>
  <c r="D204" i="55" s="1"/>
  <c r="C204" i="55"/>
  <c r="C203" i="55" s="1"/>
  <c r="D202" i="55"/>
  <c r="D201" i="55" s="1"/>
  <c r="C201" i="55"/>
  <c r="C200" i="55" s="1"/>
  <c r="D200" i="55"/>
  <c r="E199" i="55"/>
  <c r="E198" i="55" s="1"/>
  <c r="E197" i="55" s="1"/>
  <c r="D199" i="55"/>
  <c r="D198" i="55" s="1"/>
  <c r="C198" i="55"/>
  <c r="C197" i="55" s="1"/>
  <c r="D197" i="55"/>
  <c r="D196" i="55"/>
  <c r="D195" i="55" s="1"/>
  <c r="C195" i="55"/>
  <c r="D194" i="55"/>
  <c r="E194" i="55" s="1"/>
  <c r="E193" i="55" s="1"/>
  <c r="D193" i="55"/>
  <c r="D188" i="55" s="1"/>
  <c r="C193" i="55"/>
  <c r="E192" i="55"/>
  <c r="D192" i="55"/>
  <c r="E191" i="55"/>
  <c r="D191" i="55"/>
  <c r="E190" i="55"/>
  <c r="D190" i="55"/>
  <c r="E189" i="55"/>
  <c r="D189" i="55"/>
  <c r="C189" i="55"/>
  <c r="C188" i="55"/>
  <c r="E187" i="55"/>
  <c r="D187" i="55"/>
  <c r="D186" i="55"/>
  <c r="C185" i="55"/>
  <c r="C184" i="55" s="1"/>
  <c r="D183" i="55"/>
  <c r="D182" i="55" s="1"/>
  <c r="C182" i="55"/>
  <c r="D181" i="55"/>
  <c r="E181" i="55" s="1"/>
  <c r="E180" i="55" s="1"/>
  <c r="D180" i="55"/>
  <c r="D179" i="55" s="1"/>
  <c r="C180" i="55"/>
  <c r="C179" i="55" s="1"/>
  <c r="H176" i="55"/>
  <c r="E176" i="55"/>
  <c r="D176" i="55"/>
  <c r="H175" i="55"/>
  <c r="D175" i="55"/>
  <c r="H174" i="55"/>
  <c r="C174" i="55"/>
  <c r="H173" i="55"/>
  <c r="E173" i="55"/>
  <c r="D173" i="55"/>
  <c r="H172" i="55"/>
  <c r="D172" i="55"/>
  <c r="C171" i="55"/>
  <c r="H169" i="55"/>
  <c r="E169" i="55"/>
  <c r="D169" i="55"/>
  <c r="H168" i="55"/>
  <c r="D168" i="55"/>
  <c r="C167" i="55"/>
  <c r="H167" i="55" s="1"/>
  <c r="H166" i="55"/>
  <c r="D166" i="55"/>
  <c r="E166" i="55" s="1"/>
  <c r="H165" i="55"/>
  <c r="E165" i="55"/>
  <c r="E164" i="55" s="1"/>
  <c r="D165" i="55"/>
  <c r="H164" i="55"/>
  <c r="D164" i="55"/>
  <c r="C164" i="55"/>
  <c r="C163" i="55"/>
  <c r="H163" i="55" s="1"/>
  <c r="J163" i="55" s="1"/>
  <c r="H162" i="55"/>
  <c r="E162" i="55"/>
  <c r="D162" i="55"/>
  <c r="H161" i="55"/>
  <c r="D161" i="55"/>
  <c r="E161" i="55" s="1"/>
  <c r="E160" i="55" s="1"/>
  <c r="D160" i="55"/>
  <c r="C160" i="55"/>
  <c r="H160" i="55" s="1"/>
  <c r="H159" i="55"/>
  <c r="D159" i="55"/>
  <c r="E159" i="55" s="1"/>
  <c r="H158" i="55"/>
  <c r="D158" i="55"/>
  <c r="H157" i="55"/>
  <c r="C157" i="55"/>
  <c r="H156" i="55"/>
  <c r="E156" i="55"/>
  <c r="D156" i="55"/>
  <c r="H155" i="55"/>
  <c r="D155" i="55"/>
  <c r="D154" i="55" s="1"/>
  <c r="C154" i="55"/>
  <c r="H151" i="55"/>
  <c r="E151" i="55"/>
  <c r="D151" i="55"/>
  <c r="H150" i="55"/>
  <c r="D150" i="55"/>
  <c r="D149" i="55" s="1"/>
  <c r="C149" i="55"/>
  <c r="H149" i="55" s="1"/>
  <c r="H148" i="55"/>
  <c r="E148" i="55"/>
  <c r="D148" i="55"/>
  <c r="H147" i="55"/>
  <c r="D147" i="55"/>
  <c r="H146" i="55"/>
  <c r="C146" i="55"/>
  <c r="H145" i="55"/>
  <c r="E145" i="55"/>
  <c r="D145" i="55"/>
  <c r="H144" i="55"/>
  <c r="D144" i="55"/>
  <c r="C143" i="55"/>
  <c r="H143" i="55" s="1"/>
  <c r="H142" i="55"/>
  <c r="D142" i="55"/>
  <c r="E142" i="55" s="1"/>
  <c r="H141" i="55"/>
  <c r="D141" i="55"/>
  <c r="C140" i="55"/>
  <c r="H140" i="55" s="1"/>
  <c r="H139" i="55"/>
  <c r="E139" i="55"/>
  <c r="D139" i="55"/>
  <c r="H138" i="55"/>
  <c r="E138" i="55"/>
  <c r="D138" i="55"/>
  <c r="H137" i="55"/>
  <c r="D137" i="55"/>
  <c r="C136" i="55"/>
  <c r="H136" i="55" s="1"/>
  <c r="J135" i="55"/>
  <c r="C135" i="55"/>
  <c r="H135" i="55" s="1"/>
  <c r="H134" i="55"/>
  <c r="D134" i="55"/>
  <c r="E134" i="55" s="1"/>
  <c r="H133" i="55"/>
  <c r="D133" i="55"/>
  <c r="C132" i="55"/>
  <c r="H132" i="55" s="1"/>
  <c r="H131" i="55"/>
  <c r="E131" i="55"/>
  <c r="D131" i="55"/>
  <c r="H130" i="55"/>
  <c r="E130" i="55"/>
  <c r="E129" i="55" s="1"/>
  <c r="D130" i="55"/>
  <c r="D129" i="55"/>
  <c r="C129" i="55"/>
  <c r="H129" i="55" s="1"/>
  <c r="H128" i="55"/>
  <c r="D128" i="55"/>
  <c r="E128" i="55" s="1"/>
  <c r="H127" i="55"/>
  <c r="D127" i="55"/>
  <c r="C126" i="55"/>
  <c r="H126" i="55" s="1"/>
  <c r="H125" i="55"/>
  <c r="E125" i="55"/>
  <c r="D125" i="55"/>
  <c r="H124" i="55"/>
  <c r="D124" i="55"/>
  <c r="E124" i="55" s="1"/>
  <c r="E123" i="55" s="1"/>
  <c r="D123" i="55"/>
  <c r="C123" i="55"/>
  <c r="H123" i="55" s="1"/>
  <c r="H122" i="55"/>
  <c r="D122" i="55"/>
  <c r="E122" i="55" s="1"/>
  <c r="H121" i="55"/>
  <c r="D121" i="55"/>
  <c r="H120" i="55"/>
  <c r="C120" i="55"/>
  <c r="H119" i="55"/>
  <c r="E119" i="55"/>
  <c r="D119" i="55"/>
  <c r="H118" i="55"/>
  <c r="D118" i="55"/>
  <c r="D117" i="55" s="1"/>
  <c r="C117" i="55"/>
  <c r="H113" i="55"/>
  <c r="D113" i="55"/>
  <c r="E113" i="55" s="1"/>
  <c r="H112" i="55"/>
  <c r="E112" i="55"/>
  <c r="D112" i="55"/>
  <c r="H111" i="55"/>
  <c r="E111" i="55"/>
  <c r="D111" i="55"/>
  <c r="H110" i="55"/>
  <c r="D110" i="55"/>
  <c r="E110" i="55" s="1"/>
  <c r="H109" i="55"/>
  <c r="D109" i="55"/>
  <c r="E109" i="55" s="1"/>
  <c r="H108" i="55"/>
  <c r="E108" i="55"/>
  <c r="D108" i="55"/>
  <c r="H107" i="55"/>
  <c r="D107" i="55"/>
  <c r="E107" i="55" s="1"/>
  <c r="H106" i="55"/>
  <c r="D106" i="55"/>
  <c r="E106" i="55" s="1"/>
  <c r="H105" i="55"/>
  <c r="D105" i="55"/>
  <c r="E105" i="55" s="1"/>
  <c r="H104" i="55"/>
  <c r="E104" i="55"/>
  <c r="D104" i="55"/>
  <c r="H103" i="55"/>
  <c r="D103" i="55"/>
  <c r="E103" i="55" s="1"/>
  <c r="H102" i="55"/>
  <c r="D102" i="55"/>
  <c r="E102" i="55" s="1"/>
  <c r="H101" i="55"/>
  <c r="D101" i="55"/>
  <c r="E101" i="55" s="1"/>
  <c r="H100" i="55"/>
  <c r="E100" i="55"/>
  <c r="D100" i="55"/>
  <c r="H99" i="55"/>
  <c r="D99" i="55"/>
  <c r="E99" i="55" s="1"/>
  <c r="H98" i="55"/>
  <c r="E98" i="55"/>
  <c r="D98" i="55"/>
  <c r="J97" i="55"/>
  <c r="C97" i="55"/>
  <c r="H97" i="55" s="1"/>
  <c r="H96" i="55"/>
  <c r="D96" i="55"/>
  <c r="E96" i="55" s="1"/>
  <c r="H95" i="55"/>
  <c r="D95" i="55"/>
  <c r="E95" i="55" s="1"/>
  <c r="H94" i="55"/>
  <c r="D94" i="55"/>
  <c r="E94" i="55" s="1"/>
  <c r="H93" i="55"/>
  <c r="E93" i="55"/>
  <c r="D93" i="55"/>
  <c r="H92" i="55"/>
  <c r="D92" i="55"/>
  <c r="E92" i="55" s="1"/>
  <c r="H91" i="55"/>
  <c r="D91" i="55"/>
  <c r="E91" i="55" s="1"/>
  <c r="H90" i="55"/>
  <c r="D90" i="55"/>
  <c r="E90" i="55" s="1"/>
  <c r="H89" i="55"/>
  <c r="E89" i="55"/>
  <c r="E68" i="55" s="1"/>
  <c r="D89" i="55"/>
  <c r="H88" i="55"/>
  <c r="D88" i="55"/>
  <c r="E88" i="55" s="1"/>
  <c r="H87" i="55"/>
  <c r="D87" i="55"/>
  <c r="E87" i="55" s="1"/>
  <c r="H86" i="55"/>
  <c r="D86" i="55"/>
  <c r="E86" i="55" s="1"/>
  <c r="H85" i="55"/>
  <c r="E85" i="55"/>
  <c r="D85" i="55"/>
  <c r="H84" i="55"/>
  <c r="D84" i="55"/>
  <c r="E84" i="55" s="1"/>
  <c r="H83" i="55"/>
  <c r="D83" i="55"/>
  <c r="E83" i="55" s="1"/>
  <c r="H82" i="55"/>
  <c r="D82" i="55"/>
  <c r="E82" i="55" s="1"/>
  <c r="H81" i="55"/>
  <c r="E81" i="55"/>
  <c r="D81" i="55"/>
  <c r="H80" i="55"/>
  <c r="D80" i="55"/>
  <c r="E80" i="55" s="1"/>
  <c r="H79" i="55"/>
  <c r="D79" i="55"/>
  <c r="E79" i="55" s="1"/>
  <c r="H78" i="55"/>
  <c r="D78" i="55"/>
  <c r="E78" i="55" s="1"/>
  <c r="H77" i="55"/>
  <c r="E77" i="55"/>
  <c r="D77" i="55"/>
  <c r="H76" i="55"/>
  <c r="D76" i="55"/>
  <c r="E76" i="55" s="1"/>
  <c r="H75" i="55"/>
  <c r="D75" i="55"/>
  <c r="E75" i="55" s="1"/>
  <c r="H74" i="55"/>
  <c r="D74" i="55"/>
  <c r="E74" i="55" s="1"/>
  <c r="H73" i="55"/>
  <c r="E73" i="55"/>
  <c r="D73" i="55"/>
  <c r="H72" i="55"/>
  <c r="D72" i="55"/>
  <c r="E72" i="55" s="1"/>
  <c r="H71" i="55"/>
  <c r="D71" i="55"/>
  <c r="E71" i="55" s="1"/>
  <c r="H70" i="55"/>
  <c r="D70" i="55"/>
  <c r="E70" i="55" s="1"/>
  <c r="H69" i="55"/>
  <c r="E69" i="55"/>
  <c r="D69" i="55"/>
  <c r="H68" i="55"/>
  <c r="J68" i="55" s="1"/>
  <c r="C68" i="55"/>
  <c r="H67" i="55"/>
  <c r="J67" i="55" s="1"/>
  <c r="C67" i="55"/>
  <c r="H66" i="55"/>
  <c r="D66" i="55"/>
  <c r="E66" i="55" s="1"/>
  <c r="H65" i="55"/>
  <c r="E65" i="55"/>
  <c r="D65" i="55"/>
  <c r="H64" i="55"/>
  <c r="E64" i="55"/>
  <c r="D64" i="55"/>
  <c r="H63" i="55"/>
  <c r="D63" i="55"/>
  <c r="H62" i="55"/>
  <c r="D62" i="55"/>
  <c r="E62" i="55" s="1"/>
  <c r="C61" i="55"/>
  <c r="H61" i="55" s="1"/>
  <c r="J61" i="55" s="1"/>
  <c r="H60" i="55"/>
  <c r="D60" i="55"/>
  <c r="E60" i="55" s="1"/>
  <c r="H59" i="55"/>
  <c r="E59" i="55"/>
  <c r="D59" i="55"/>
  <c r="H58" i="55"/>
  <c r="D58" i="55"/>
  <c r="E58" i="55" s="1"/>
  <c r="H57" i="55"/>
  <c r="D57" i="55"/>
  <c r="E57" i="55" s="1"/>
  <c r="H56" i="55"/>
  <c r="D56" i="55"/>
  <c r="E56" i="55" s="1"/>
  <c r="H55" i="55"/>
  <c r="E55" i="55"/>
  <c r="D55" i="55"/>
  <c r="H54" i="55"/>
  <c r="D54" i="55"/>
  <c r="E54" i="55" s="1"/>
  <c r="H53" i="55"/>
  <c r="D53" i="55"/>
  <c r="E53" i="55" s="1"/>
  <c r="H52" i="55"/>
  <c r="D52" i="55"/>
  <c r="E52" i="55" s="1"/>
  <c r="H51" i="55"/>
  <c r="E51" i="55"/>
  <c r="D51" i="55"/>
  <c r="H50" i="55"/>
  <c r="D50" i="55"/>
  <c r="E50" i="55" s="1"/>
  <c r="H49" i="55"/>
  <c r="D49" i="55"/>
  <c r="E49" i="55" s="1"/>
  <c r="H48" i="55"/>
  <c r="D48" i="55"/>
  <c r="E48" i="55" s="1"/>
  <c r="H47" i="55"/>
  <c r="E47" i="55"/>
  <c r="D47" i="55"/>
  <c r="H46" i="55"/>
  <c r="D46" i="55"/>
  <c r="E46" i="55" s="1"/>
  <c r="H45" i="55"/>
  <c r="D45" i="55"/>
  <c r="E45" i="55" s="1"/>
  <c r="H44" i="55"/>
  <c r="D44" i="55"/>
  <c r="E44" i="55" s="1"/>
  <c r="H43" i="55"/>
  <c r="E43" i="55"/>
  <c r="D43" i="55"/>
  <c r="H42" i="55"/>
  <c r="D42" i="55"/>
  <c r="E42" i="55" s="1"/>
  <c r="H41" i="55"/>
  <c r="D41" i="55"/>
  <c r="E41" i="55" s="1"/>
  <c r="H40" i="55"/>
  <c r="D40" i="55"/>
  <c r="E40" i="55" s="1"/>
  <c r="H39" i="55"/>
  <c r="E39" i="55"/>
  <c r="D39" i="55"/>
  <c r="H38" i="55"/>
  <c r="J38" i="55" s="1"/>
  <c r="C38" i="55"/>
  <c r="H37" i="55"/>
  <c r="E37" i="55"/>
  <c r="D37" i="55"/>
  <c r="H36" i="55"/>
  <c r="D36" i="55"/>
  <c r="E36" i="55" s="1"/>
  <c r="H35" i="55"/>
  <c r="D35" i="55"/>
  <c r="E35" i="55" s="1"/>
  <c r="H34" i="55"/>
  <c r="D34" i="55"/>
  <c r="E34" i="55" s="1"/>
  <c r="H33" i="55"/>
  <c r="E33" i="55"/>
  <c r="D33" i="55"/>
  <c r="H32" i="55"/>
  <c r="D32" i="55"/>
  <c r="E32" i="55" s="1"/>
  <c r="H31" i="55"/>
  <c r="D31" i="55"/>
  <c r="E31" i="55" s="1"/>
  <c r="H30" i="55"/>
  <c r="D30" i="55"/>
  <c r="E30" i="55" s="1"/>
  <c r="H29" i="55"/>
  <c r="E29" i="55"/>
  <c r="D29" i="55"/>
  <c r="H28" i="55"/>
  <c r="D28" i="55"/>
  <c r="E28" i="55" s="1"/>
  <c r="H27" i="55"/>
  <c r="D27" i="55"/>
  <c r="E27" i="55" s="1"/>
  <c r="H26" i="55"/>
  <c r="D26" i="55"/>
  <c r="E26" i="55" s="1"/>
  <c r="H25" i="55"/>
  <c r="E25" i="55"/>
  <c r="D25" i="55"/>
  <c r="H24" i="55"/>
  <c r="D24" i="55"/>
  <c r="E24" i="55" s="1"/>
  <c r="H23" i="55"/>
  <c r="D23" i="55"/>
  <c r="E23" i="55" s="1"/>
  <c r="H22" i="55"/>
  <c r="D22" i="55"/>
  <c r="E22" i="55" s="1"/>
  <c r="H21" i="55"/>
  <c r="E21" i="55"/>
  <c r="D21" i="55"/>
  <c r="H20" i="55"/>
  <c r="D20" i="55"/>
  <c r="E20" i="55" s="1"/>
  <c r="H19" i="55"/>
  <c r="D19" i="55"/>
  <c r="E19" i="55" s="1"/>
  <c r="H18" i="55"/>
  <c r="D18" i="55"/>
  <c r="E18" i="55" s="1"/>
  <c r="H17" i="55"/>
  <c r="E17" i="55"/>
  <c r="D17" i="55"/>
  <c r="H16" i="55"/>
  <c r="D16" i="55"/>
  <c r="E16" i="55" s="1"/>
  <c r="H15" i="55"/>
  <c r="D15" i="55"/>
  <c r="E15" i="55" s="1"/>
  <c r="H14" i="55"/>
  <c r="D14" i="55"/>
  <c r="E14" i="55" s="1"/>
  <c r="H13" i="55"/>
  <c r="E13" i="55"/>
  <c r="D13" i="55"/>
  <c r="H12" i="55"/>
  <c r="D12" i="55"/>
  <c r="E12" i="55" s="1"/>
  <c r="E11" i="55" s="1"/>
  <c r="H11" i="55"/>
  <c r="J11" i="55" s="1"/>
  <c r="C11" i="55"/>
  <c r="H10" i="55"/>
  <c r="E10" i="55"/>
  <c r="D10" i="55"/>
  <c r="H9" i="55"/>
  <c r="D9" i="55"/>
  <c r="E9" i="55" s="1"/>
  <c r="H8" i="55"/>
  <c r="D8" i="55"/>
  <c r="E8" i="55" s="1"/>
  <c r="H7" i="55"/>
  <c r="E7" i="55"/>
  <c r="D7" i="55"/>
  <c r="H6" i="55"/>
  <c r="E6" i="55"/>
  <c r="D6" i="55"/>
  <c r="H5" i="55"/>
  <c r="D5" i="55"/>
  <c r="E5" i="55" s="1"/>
  <c r="D4" i="55"/>
  <c r="C4" i="55"/>
  <c r="E38" i="55" l="1"/>
  <c r="E133" i="55"/>
  <c r="E132" i="55" s="1"/>
  <c r="D132" i="55"/>
  <c r="D97" i="55"/>
  <c r="C178" i="55"/>
  <c r="E306" i="55"/>
  <c r="E305" i="55" s="1"/>
  <c r="D305" i="55"/>
  <c r="D368" i="55"/>
  <c r="D382" i="55"/>
  <c r="E383" i="55"/>
  <c r="E382" i="55" s="1"/>
  <c r="E4" i="55"/>
  <c r="D11" i="55"/>
  <c r="E63" i="55"/>
  <c r="E61" i="55" s="1"/>
  <c r="D61" i="55"/>
  <c r="D136" i="55"/>
  <c r="E137" i="55"/>
  <c r="E136" i="55" s="1"/>
  <c r="E135" i="55" s="1"/>
  <c r="D215" i="55"/>
  <c r="E223" i="55"/>
  <c r="E222" i="55" s="1"/>
  <c r="E246" i="55"/>
  <c r="E244" i="55" s="1"/>
  <c r="E243" i="55" s="1"/>
  <c r="D244" i="55"/>
  <c r="D243" i="55" s="1"/>
  <c r="D260" i="55"/>
  <c r="E261" i="55"/>
  <c r="E260" i="55" s="1"/>
  <c r="D308" i="55"/>
  <c r="E309" i="55"/>
  <c r="E308" i="55" s="1"/>
  <c r="E638" i="55"/>
  <c r="H4" i="55"/>
  <c r="J4" i="55" s="1"/>
  <c r="C3" i="55"/>
  <c r="E141" i="55"/>
  <c r="E140" i="55" s="1"/>
  <c r="D140" i="55"/>
  <c r="D153" i="55"/>
  <c r="D171" i="55"/>
  <c r="E172" i="55"/>
  <c r="E171" i="55" s="1"/>
  <c r="E522" i="55"/>
  <c r="H726" i="55"/>
  <c r="J726" i="55" s="1"/>
  <c r="C725" i="55"/>
  <c r="H725" i="55" s="1"/>
  <c r="J725" i="55" s="1"/>
  <c r="E97" i="55"/>
  <c r="E67" i="55" s="1"/>
  <c r="D143" i="55"/>
  <c r="E144" i="55"/>
  <c r="E143" i="55" s="1"/>
  <c r="D167" i="55"/>
  <c r="E168" i="55"/>
  <c r="E167" i="55" s="1"/>
  <c r="E163" i="55" s="1"/>
  <c r="D185" i="55"/>
  <c r="D184" i="55" s="1"/>
  <c r="D178" i="55" s="1"/>
  <c r="D177" i="55" s="1"/>
  <c r="E186" i="55"/>
  <c r="E185" i="55" s="1"/>
  <c r="E184" i="55" s="1"/>
  <c r="D211" i="55"/>
  <c r="D203" i="55" s="1"/>
  <c r="E212" i="55"/>
  <c r="E211" i="55" s="1"/>
  <c r="E203" i="55" s="1"/>
  <c r="H302" i="55"/>
  <c r="C263" i="55"/>
  <c r="E317" i="55"/>
  <c r="E315" i="55" s="1"/>
  <c r="E314" i="55" s="1"/>
  <c r="D315" i="55"/>
  <c r="D314" i="55" s="1"/>
  <c r="C340" i="55"/>
  <c r="E405" i="55"/>
  <c r="E404" i="55" s="1"/>
  <c r="D404" i="55"/>
  <c r="H484" i="55"/>
  <c r="C528" i="55"/>
  <c r="H528" i="55" s="1"/>
  <c r="H531" i="55"/>
  <c r="D587" i="55"/>
  <c r="E588" i="55"/>
  <c r="E587" i="55" s="1"/>
  <c r="E630" i="55"/>
  <c r="E628" i="55" s="1"/>
  <c r="D628" i="55"/>
  <c r="E646" i="55"/>
  <c r="E689" i="55"/>
  <c r="E687" i="55" s="1"/>
  <c r="D687" i="55"/>
  <c r="E147" i="55"/>
  <c r="E146" i="55" s="1"/>
  <c r="D146" i="55"/>
  <c r="D163" i="55"/>
  <c r="H171" i="55"/>
  <c r="C170" i="55"/>
  <c r="H170" i="55" s="1"/>
  <c r="J170" i="55" s="1"/>
  <c r="E175" i="55"/>
  <c r="E174" i="55" s="1"/>
  <c r="D174" i="55"/>
  <c r="H260" i="55"/>
  <c r="C259" i="55"/>
  <c r="E264" i="55"/>
  <c r="D263" i="55"/>
  <c r="E326" i="55"/>
  <c r="E325" i="55" s="1"/>
  <c r="D325" i="55"/>
  <c r="E363" i="55"/>
  <c r="E362" i="55" s="1"/>
  <c r="D362" i="55"/>
  <c r="E410" i="55"/>
  <c r="E409" i="55" s="1"/>
  <c r="D409" i="55"/>
  <c r="E430" i="55"/>
  <c r="E429" i="55" s="1"/>
  <c r="D429" i="55"/>
  <c r="E475" i="55"/>
  <c r="E474" i="55" s="1"/>
  <c r="D474" i="55"/>
  <c r="E485" i="55"/>
  <c r="E484" i="55" s="1"/>
  <c r="D484" i="55"/>
  <c r="E525" i="55"/>
  <c r="D522" i="55"/>
  <c r="E532" i="55"/>
  <c r="E531" i="55" s="1"/>
  <c r="E528" i="55" s="1"/>
  <c r="D531" i="55"/>
  <c r="D528" i="55" s="1"/>
  <c r="E649" i="55"/>
  <c r="D646" i="55"/>
  <c r="D665" i="55"/>
  <c r="E666" i="55"/>
  <c r="E665" i="55" s="1"/>
  <c r="H117" i="55"/>
  <c r="C116" i="55"/>
  <c r="E118" i="55"/>
  <c r="E117" i="55" s="1"/>
  <c r="E121" i="55"/>
  <c r="E120" i="55" s="1"/>
  <c r="D120" i="55"/>
  <c r="D116" i="55" s="1"/>
  <c r="E150" i="55"/>
  <c r="E149" i="55" s="1"/>
  <c r="H154" i="55"/>
  <c r="C153" i="55"/>
  <c r="E155" i="55"/>
  <c r="E154" i="55" s="1"/>
  <c r="E153" i="55" s="1"/>
  <c r="E158" i="55"/>
  <c r="E157" i="55" s="1"/>
  <c r="D157" i="55"/>
  <c r="E196" i="55"/>
  <c r="E195" i="55" s="1"/>
  <c r="E188" i="55" s="1"/>
  <c r="E202" i="55"/>
  <c r="E201" i="55" s="1"/>
  <c r="E200" i="55" s="1"/>
  <c r="D216" i="55"/>
  <c r="D229" i="55"/>
  <c r="D228" i="55" s="1"/>
  <c r="E297" i="55"/>
  <c r="E296" i="55" s="1"/>
  <c r="E329" i="55"/>
  <c r="E328" i="55" s="1"/>
  <c r="E332" i="55"/>
  <c r="E331" i="55" s="1"/>
  <c r="D331" i="55"/>
  <c r="E349" i="55"/>
  <c r="E348" i="55" s="1"/>
  <c r="E340" i="55" s="1"/>
  <c r="E369" i="55"/>
  <c r="E368" i="55" s="1"/>
  <c r="E379" i="55"/>
  <c r="E378" i="55" s="1"/>
  <c r="E389" i="55"/>
  <c r="E388" i="55" s="1"/>
  <c r="D416" i="55"/>
  <c r="D455" i="55"/>
  <c r="D444" i="55" s="1"/>
  <c r="E460" i="55"/>
  <c r="E459" i="55" s="1"/>
  <c r="D509" i="55"/>
  <c r="E511" i="55"/>
  <c r="E509" i="55" s="1"/>
  <c r="E516" i="55"/>
  <c r="E513" i="55" s="1"/>
  <c r="D513" i="55"/>
  <c r="C551" i="55"/>
  <c r="D562" i="55"/>
  <c r="D561" i="55" s="1"/>
  <c r="E609" i="55"/>
  <c r="H646" i="55"/>
  <c r="C645" i="55"/>
  <c r="H645" i="55" s="1"/>
  <c r="J645" i="55" s="1"/>
  <c r="E722" i="55"/>
  <c r="E717" i="55" s="1"/>
  <c r="E716" i="55" s="1"/>
  <c r="D727" i="55"/>
  <c r="E743" i="55"/>
  <c r="E772" i="55"/>
  <c r="E771" i="55" s="1"/>
  <c r="D38" i="55"/>
  <c r="D68" i="55"/>
  <c r="E127" i="55"/>
  <c r="E126" i="55" s="1"/>
  <c r="D126" i="55"/>
  <c r="E183" i="55"/>
  <c r="E182" i="55" s="1"/>
  <c r="E179" i="55" s="1"/>
  <c r="E178" i="55" s="1"/>
  <c r="E177" i="55" s="1"/>
  <c r="E207" i="55"/>
  <c r="D213" i="55"/>
  <c r="E232" i="55"/>
  <c r="E229" i="55" s="1"/>
  <c r="E228" i="55" s="1"/>
  <c r="D239" i="55"/>
  <c r="D238" i="55" s="1"/>
  <c r="D344" i="55"/>
  <c r="E358" i="55"/>
  <c r="E357" i="55" s="1"/>
  <c r="D357" i="55"/>
  <c r="D395" i="55"/>
  <c r="D412" i="55"/>
  <c r="E417" i="55"/>
  <c r="E416" i="55" s="1"/>
  <c r="D468" i="55"/>
  <c r="E470" i="55"/>
  <c r="E468" i="55" s="1"/>
  <c r="E494" i="55"/>
  <c r="E551" i="55"/>
  <c r="E550" i="55" s="1"/>
  <c r="C561" i="55"/>
  <c r="E569" i="55"/>
  <c r="E561" i="55" s="1"/>
  <c r="E582" i="55"/>
  <c r="E581" i="55" s="1"/>
  <c r="D581" i="55"/>
  <c r="D595" i="55"/>
  <c r="E617" i="55"/>
  <c r="E616" i="55" s="1"/>
  <c r="D616" i="55"/>
  <c r="C717" i="55"/>
  <c r="H722" i="55"/>
  <c r="E727" i="55"/>
  <c r="E726" i="55" s="1"/>
  <c r="E725" i="55" s="1"/>
  <c r="D733" i="55"/>
  <c r="E760" i="55"/>
  <c r="D463" i="55"/>
  <c r="E465" i="55"/>
  <c r="E463" i="55" s="1"/>
  <c r="D494" i="55"/>
  <c r="E496" i="55"/>
  <c r="D544" i="55"/>
  <c r="D538" i="55" s="1"/>
  <c r="E545" i="55"/>
  <c r="E544" i="55" s="1"/>
  <c r="E538" i="55" s="1"/>
  <c r="E663" i="55"/>
  <c r="E661" i="55" s="1"/>
  <c r="D661" i="55"/>
  <c r="E678" i="55"/>
  <c r="E676" i="55" s="1"/>
  <c r="D676" i="55"/>
  <c r="D694" i="55"/>
  <c r="E695" i="55"/>
  <c r="E694" i="55" s="1"/>
  <c r="E756" i="55"/>
  <c r="E755" i="55" s="1"/>
  <c r="E549" i="55"/>
  <c r="E547" i="55" s="1"/>
  <c r="D547" i="55"/>
  <c r="E640" i="55"/>
  <c r="D638" i="55"/>
  <c r="E684" i="55"/>
  <c r="E683" i="55" s="1"/>
  <c r="D683" i="55"/>
  <c r="E750" i="55"/>
  <c r="D504" i="55"/>
  <c r="E592" i="55"/>
  <c r="E603" i="55"/>
  <c r="E654" i="55"/>
  <c r="E653" i="55" s="1"/>
  <c r="D653" i="55"/>
  <c r="E679" i="55"/>
  <c r="E740" i="55"/>
  <c r="E739" i="55" s="1"/>
  <c r="E778" i="55"/>
  <c r="E777" i="55" s="1"/>
  <c r="E339" i="55" l="1"/>
  <c r="E444" i="55"/>
  <c r="C152" i="55"/>
  <c r="H152" i="55" s="1"/>
  <c r="J152" i="55" s="1"/>
  <c r="H153" i="55"/>
  <c r="J153" i="55" s="1"/>
  <c r="H561" i="55"/>
  <c r="J561" i="55" s="1"/>
  <c r="C560" i="55"/>
  <c r="H551" i="55"/>
  <c r="J551" i="55" s="1"/>
  <c r="C550" i="55"/>
  <c r="H550" i="55" s="1"/>
  <c r="J550" i="55" s="1"/>
  <c r="E483" i="55"/>
  <c r="C483" i="55"/>
  <c r="H483" i="55" s="1"/>
  <c r="J483" i="55" s="1"/>
  <c r="C177" i="55"/>
  <c r="H177" i="55" s="1"/>
  <c r="J177" i="55" s="1"/>
  <c r="H178" i="55"/>
  <c r="J178" i="55" s="1"/>
  <c r="C716" i="55"/>
  <c r="H716" i="55" s="1"/>
  <c r="J716" i="55" s="1"/>
  <c r="H717" i="55"/>
  <c r="J717" i="55" s="1"/>
  <c r="C115" i="55"/>
  <c r="H116" i="55"/>
  <c r="J116" i="55" s="1"/>
  <c r="D645" i="55"/>
  <c r="D560" i="55" s="1"/>
  <c r="D559" i="55" s="1"/>
  <c r="C258" i="55"/>
  <c r="H259" i="55"/>
  <c r="J259" i="55" s="1"/>
  <c r="D170" i="55"/>
  <c r="D152" i="55" s="1"/>
  <c r="E3" i="55"/>
  <c r="E2" i="55" s="1"/>
  <c r="D67" i="55"/>
  <c r="D483" i="55"/>
  <c r="E116" i="55"/>
  <c r="E115" i="55" s="1"/>
  <c r="E263" i="55"/>
  <c r="E259" i="55" s="1"/>
  <c r="E258" i="55" s="1"/>
  <c r="E257" i="55" s="1"/>
  <c r="E645" i="55"/>
  <c r="E560" i="55" s="1"/>
  <c r="E559" i="55" s="1"/>
  <c r="E170" i="55"/>
  <c r="D259" i="55"/>
  <c r="D135" i="55"/>
  <c r="D115" i="55" s="1"/>
  <c r="D3" i="55"/>
  <c r="D340" i="55"/>
  <c r="D339" i="55" s="1"/>
  <c r="D726" i="55"/>
  <c r="D725" i="55" s="1"/>
  <c r="E152" i="55"/>
  <c r="H340" i="55"/>
  <c r="C339" i="55"/>
  <c r="H339" i="55" s="1"/>
  <c r="J339" i="55" s="1"/>
  <c r="H3" i="55"/>
  <c r="J3" i="55" s="1"/>
  <c r="C2" i="55"/>
  <c r="D114" i="55" l="1"/>
  <c r="D2" i="55"/>
  <c r="C114" i="55"/>
  <c r="H114" i="55" s="1"/>
  <c r="J114" i="55" s="1"/>
  <c r="H115" i="55"/>
  <c r="J115" i="55" s="1"/>
  <c r="H2" i="55"/>
  <c r="J2" i="55" s="1"/>
  <c r="C257" i="55"/>
  <c r="H258" i="55"/>
  <c r="J258" i="55" s="1"/>
  <c r="H560" i="55"/>
  <c r="J560" i="55" s="1"/>
  <c r="C559" i="55"/>
  <c r="H559" i="55" s="1"/>
  <c r="J559" i="55" s="1"/>
  <c r="D258" i="55"/>
  <c r="D257" i="55" s="1"/>
  <c r="E114" i="55"/>
  <c r="H256" i="55" l="1"/>
  <c r="J256" i="55" s="1"/>
  <c r="H257" i="55"/>
  <c r="J257" i="55" s="1"/>
  <c r="H1" i="55"/>
  <c r="J1" i="55" s="1"/>
  <c r="D778" i="54" l="1"/>
  <c r="C777" i="54"/>
  <c r="E776" i="54"/>
  <c r="D776" i="54"/>
  <c r="E775" i="54"/>
  <c r="D775" i="54"/>
  <c r="E774" i="54"/>
  <c r="D774" i="54"/>
  <c r="E773" i="54"/>
  <c r="D773" i="54"/>
  <c r="E772" i="54"/>
  <c r="E771" i="54" s="1"/>
  <c r="D772" i="54"/>
  <c r="C772" i="54"/>
  <c r="D771" i="54"/>
  <c r="C771" i="54"/>
  <c r="E770" i="54"/>
  <c r="D770" i="54"/>
  <c r="D769" i="54"/>
  <c r="D768" i="54" s="1"/>
  <c r="C768" i="54"/>
  <c r="C767" i="54" s="1"/>
  <c r="D767" i="54"/>
  <c r="D766" i="54"/>
  <c r="C765" i="54"/>
  <c r="D764" i="54"/>
  <c r="E764" i="54" s="1"/>
  <c r="E760" i="54" s="1"/>
  <c r="D763" i="54"/>
  <c r="E763" i="54" s="1"/>
  <c r="E762" i="54"/>
  <c r="E761" i="54" s="1"/>
  <c r="D762" i="54"/>
  <c r="D761" i="54"/>
  <c r="D760" i="54" s="1"/>
  <c r="C761" i="54"/>
  <c r="C760" i="54" s="1"/>
  <c r="D759" i="54"/>
  <c r="E759" i="54" s="1"/>
  <c r="D758" i="54"/>
  <c r="E758" i="54" s="1"/>
  <c r="D757" i="54"/>
  <c r="C756" i="54"/>
  <c r="C755" i="54"/>
  <c r="E754" i="54"/>
  <c r="D754" i="54"/>
  <c r="D753" i="54"/>
  <c r="E753" i="54" s="1"/>
  <c r="D752" i="54"/>
  <c r="C751" i="54"/>
  <c r="C750" i="54"/>
  <c r="E749" i="54"/>
  <c r="D749" i="54"/>
  <c r="D748" i="54"/>
  <c r="E748" i="54" s="1"/>
  <c r="E747" i="54"/>
  <c r="E746" i="54" s="1"/>
  <c r="D747" i="54"/>
  <c r="D746" i="54" s="1"/>
  <c r="C746" i="54"/>
  <c r="E745" i="54"/>
  <c r="E744" i="54" s="1"/>
  <c r="D745" i="54"/>
  <c r="D744" i="54"/>
  <c r="C744" i="54"/>
  <c r="C743" i="54" s="1"/>
  <c r="D743" i="54"/>
  <c r="E742" i="54"/>
  <c r="E741" i="54" s="1"/>
  <c r="D742" i="54"/>
  <c r="D741" i="54"/>
  <c r="C741" i="54"/>
  <c r="D740" i="54"/>
  <c r="C739" i="54"/>
  <c r="E738" i="54"/>
  <c r="D738" i="54"/>
  <c r="E737" i="54"/>
  <c r="D737" i="54"/>
  <c r="E736" i="54"/>
  <c r="D736" i="54"/>
  <c r="E735" i="54"/>
  <c r="D735" i="54"/>
  <c r="E734" i="54"/>
  <c r="E733" i="54" s="1"/>
  <c r="D734" i="54"/>
  <c r="C734" i="54"/>
  <c r="D733" i="54"/>
  <c r="C733" i="54"/>
  <c r="E732" i="54"/>
  <c r="D732" i="54"/>
  <c r="E731" i="54"/>
  <c r="E730" i="54" s="1"/>
  <c r="D731" i="54"/>
  <c r="D730" i="54" s="1"/>
  <c r="C731" i="54"/>
  <c r="C730" i="54"/>
  <c r="E729" i="54"/>
  <c r="D729" i="54"/>
  <c r="D728" i="54"/>
  <c r="C727" i="54"/>
  <c r="C726" i="54"/>
  <c r="H724" i="54"/>
  <c r="E724" i="54"/>
  <c r="D724" i="54"/>
  <c r="H723" i="54"/>
  <c r="D723" i="54"/>
  <c r="H722" i="54"/>
  <c r="C722" i="54"/>
  <c r="H721" i="54"/>
  <c r="E721" i="54"/>
  <c r="D721" i="54"/>
  <c r="H720" i="54"/>
  <c r="D720" i="54"/>
  <c r="E720" i="54" s="1"/>
  <c r="H719" i="54"/>
  <c r="E719" i="54"/>
  <c r="D719" i="54"/>
  <c r="H718" i="54"/>
  <c r="D718" i="54"/>
  <c r="C718" i="54"/>
  <c r="C717" i="54"/>
  <c r="H715" i="54"/>
  <c r="D715" i="54"/>
  <c r="E715" i="54" s="1"/>
  <c r="H714" i="54"/>
  <c r="E714" i="54"/>
  <c r="D714" i="54"/>
  <c r="H713" i="54"/>
  <c r="D713" i="54"/>
  <c r="E713" i="54" s="1"/>
  <c r="H712" i="54"/>
  <c r="E712" i="54"/>
  <c r="D712" i="54"/>
  <c r="H711" i="54"/>
  <c r="E711" i="54"/>
  <c r="D711" i="54"/>
  <c r="H710" i="54"/>
  <c r="E710" i="54"/>
  <c r="D710" i="54"/>
  <c r="H709" i="54"/>
  <c r="D709" i="54"/>
  <c r="E709" i="54" s="1"/>
  <c r="H708" i="54"/>
  <c r="E708" i="54"/>
  <c r="D708" i="54"/>
  <c r="H707" i="54"/>
  <c r="E707" i="54"/>
  <c r="D707" i="54"/>
  <c r="H706" i="54"/>
  <c r="D706" i="54"/>
  <c r="E706" i="54" s="1"/>
  <c r="H705" i="54"/>
  <c r="D705" i="54"/>
  <c r="E705" i="54" s="1"/>
  <c r="H704" i="54"/>
  <c r="E704" i="54"/>
  <c r="D704" i="54"/>
  <c r="H703" i="54"/>
  <c r="D703" i="54"/>
  <c r="E703" i="54" s="1"/>
  <c r="H702" i="54"/>
  <c r="D702" i="54"/>
  <c r="E702" i="54" s="1"/>
  <c r="H701" i="54"/>
  <c r="D701" i="54"/>
  <c r="C700" i="54"/>
  <c r="H700" i="54" s="1"/>
  <c r="H699" i="54"/>
  <c r="E699" i="54"/>
  <c r="D699" i="54"/>
  <c r="H698" i="54"/>
  <c r="E698" i="54"/>
  <c r="D698" i="54"/>
  <c r="H697" i="54"/>
  <c r="E697" i="54"/>
  <c r="D697" i="54"/>
  <c r="H696" i="54"/>
  <c r="D696" i="54"/>
  <c r="E696" i="54" s="1"/>
  <c r="H695" i="54"/>
  <c r="E695" i="54"/>
  <c r="D695" i="54"/>
  <c r="H694" i="54"/>
  <c r="E694" i="54"/>
  <c r="D694" i="54"/>
  <c r="C694" i="54"/>
  <c r="H693" i="54"/>
  <c r="E693" i="54"/>
  <c r="D693" i="54"/>
  <c r="H692" i="54"/>
  <c r="D692" i="54"/>
  <c r="E692" i="54" s="1"/>
  <c r="H691" i="54"/>
  <c r="D691" i="54"/>
  <c r="E691" i="54" s="1"/>
  <c r="H690" i="54"/>
  <c r="E690" i="54"/>
  <c r="D690" i="54"/>
  <c r="H689" i="54"/>
  <c r="D689" i="54"/>
  <c r="E689" i="54" s="1"/>
  <c r="H688" i="54"/>
  <c r="D688" i="54"/>
  <c r="H687" i="54"/>
  <c r="C687" i="54"/>
  <c r="H686" i="54"/>
  <c r="D686" i="54"/>
  <c r="E686" i="54" s="1"/>
  <c r="H685" i="54"/>
  <c r="E685" i="54"/>
  <c r="D685" i="54"/>
  <c r="H684" i="54"/>
  <c r="E684" i="54"/>
  <c r="D684" i="54"/>
  <c r="E683" i="54"/>
  <c r="D683" i="54"/>
  <c r="C683" i="54"/>
  <c r="H683" i="54" s="1"/>
  <c r="H682" i="54"/>
  <c r="E682" i="54"/>
  <c r="D682" i="54"/>
  <c r="H681" i="54"/>
  <c r="D681" i="54"/>
  <c r="E681" i="54" s="1"/>
  <c r="H680" i="54"/>
  <c r="E680" i="54"/>
  <c r="D680" i="54"/>
  <c r="H679" i="54"/>
  <c r="E679" i="54"/>
  <c r="D679" i="54"/>
  <c r="C679" i="54"/>
  <c r="H678" i="54"/>
  <c r="E678" i="54"/>
  <c r="D678" i="54"/>
  <c r="H677" i="54"/>
  <c r="D677" i="54"/>
  <c r="H676" i="54"/>
  <c r="C676" i="54"/>
  <c r="H675" i="54"/>
  <c r="D675" i="54"/>
  <c r="E675" i="54" s="1"/>
  <c r="H674" i="54"/>
  <c r="E674" i="54"/>
  <c r="D674" i="54"/>
  <c r="H673" i="54"/>
  <c r="E673" i="54"/>
  <c r="D673" i="54"/>
  <c r="H672" i="54"/>
  <c r="E672" i="54"/>
  <c r="E671" i="54" s="1"/>
  <c r="D672" i="54"/>
  <c r="C671" i="54"/>
  <c r="H671" i="54" s="1"/>
  <c r="H670" i="54"/>
  <c r="D670" i="54"/>
  <c r="E670" i="54" s="1"/>
  <c r="H669" i="54"/>
  <c r="E669" i="54"/>
  <c r="D669" i="54"/>
  <c r="H668" i="54"/>
  <c r="D668" i="54"/>
  <c r="E668" i="54" s="1"/>
  <c r="H667" i="54"/>
  <c r="D667" i="54"/>
  <c r="E667" i="54" s="1"/>
  <c r="H666" i="54"/>
  <c r="D666" i="54"/>
  <c r="C665" i="54"/>
  <c r="H665" i="54" s="1"/>
  <c r="H664" i="54"/>
  <c r="E664" i="54"/>
  <c r="D664" i="54"/>
  <c r="H663" i="54"/>
  <c r="E663" i="54"/>
  <c r="D663" i="54"/>
  <c r="H662" i="54"/>
  <c r="D662" i="54"/>
  <c r="C661" i="54"/>
  <c r="H661" i="54" s="1"/>
  <c r="H660" i="54"/>
  <c r="D660" i="54"/>
  <c r="E660" i="54" s="1"/>
  <c r="H659" i="54"/>
  <c r="E659" i="54"/>
  <c r="D659" i="54"/>
  <c r="H658" i="54"/>
  <c r="D658" i="54"/>
  <c r="E658" i="54" s="1"/>
  <c r="H657" i="54"/>
  <c r="D657" i="54"/>
  <c r="E657" i="54" s="1"/>
  <c r="H656" i="54"/>
  <c r="D656" i="54"/>
  <c r="E656" i="54" s="1"/>
  <c r="H655" i="54"/>
  <c r="E655" i="54"/>
  <c r="D655" i="54"/>
  <c r="H654" i="54"/>
  <c r="D654" i="54"/>
  <c r="E654" i="54" s="1"/>
  <c r="E653" i="54"/>
  <c r="C653" i="54"/>
  <c r="H653" i="54" s="1"/>
  <c r="H652" i="54"/>
  <c r="E652" i="54"/>
  <c r="D652" i="54"/>
  <c r="H651" i="54"/>
  <c r="D651" i="54"/>
  <c r="E651" i="54" s="1"/>
  <c r="H650" i="54"/>
  <c r="E650" i="54"/>
  <c r="D650" i="54"/>
  <c r="H649" i="54"/>
  <c r="E649" i="54"/>
  <c r="D649" i="54"/>
  <c r="H648" i="54"/>
  <c r="D648" i="54"/>
  <c r="E648" i="54" s="1"/>
  <c r="H647" i="54"/>
  <c r="D647" i="54"/>
  <c r="C646" i="54"/>
  <c r="H646" i="54" s="1"/>
  <c r="H644" i="54"/>
  <c r="D644" i="54"/>
  <c r="H643" i="54"/>
  <c r="E643" i="54"/>
  <c r="D643" i="54"/>
  <c r="J642" i="54"/>
  <c r="H642" i="54"/>
  <c r="C642" i="54"/>
  <c r="H641" i="54"/>
  <c r="E641" i="54"/>
  <c r="D641" i="54"/>
  <c r="H640" i="54"/>
  <c r="E640" i="54"/>
  <c r="D640" i="54"/>
  <c r="H639" i="54"/>
  <c r="D639" i="54"/>
  <c r="C638" i="54"/>
  <c r="H638" i="54" s="1"/>
  <c r="J638" i="54" s="1"/>
  <c r="H637" i="54"/>
  <c r="E637" i="54"/>
  <c r="D637" i="54"/>
  <c r="H636" i="54"/>
  <c r="D636" i="54"/>
  <c r="E636" i="54" s="1"/>
  <c r="H635" i="54"/>
  <c r="E635" i="54"/>
  <c r="D635" i="54"/>
  <c r="H634" i="54"/>
  <c r="E634" i="54"/>
  <c r="D634" i="54"/>
  <c r="H633" i="54"/>
  <c r="D633" i="54"/>
  <c r="E633" i="54" s="1"/>
  <c r="H632" i="54"/>
  <c r="D632" i="54"/>
  <c r="E632" i="54" s="1"/>
  <c r="H631" i="54"/>
  <c r="E631" i="54"/>
  <c r="D631" i="54"/>
  <c r="H630" i="54"/>
  <c r="D630" i="54"/>
  <c r="E630" i="54" s="1"/>
  <c r="H629" i="54"/>
  <c r="E629" i="54"/>
  <c r="D629" i="54"/>
  <c r="H628" i="54"/>
  <c r="C628" i="54"/>
  <c r="H627" i="54"/>
  <c r="D627" i="54"/>
  <c r="E627" i="54" s="1"/>
  <c r="H626" i="54"/>
  <c r="E626" i="54"/>
  <c r="D626" i="54"/>
  <c r="H625" i="54"/>
  <c r="D625" i="54"/>
  <c r="E625" i="54" s="1"/>
  <c r="H624" i="54"/>
  <c r="E624" i="54"/>
  <c r="D624" i="54"/>
  <c r="H623" i="54"/>
  <c r="D623" i="54"/>
  <c r="E623" i="54" s="1"/>
  <c r="H622" i="54"/>
  <c r="E622" i="54"/>
  <c r="D622" i="54"/>
  <c r="H621" i="54"/>
  <c r="E621" i="54"/>
  <c r="D621" i="54"/>
  <c r="H620" i="54"/>
  <c r="D620" i="54"/>
  <c r="E620" i="54" s="1"/>
  <c r="H619" i="54"/>
  <c r="D619" i="54"/>
  <c r="E619" i="54" s="1"/>
  <c r="H618" i="54"/>
  <c r="E618" i="54"/>
  <c r="D618" i="54"/>
  <c r="H617" i="54"/>
  <c r="D617" i="54"/>
  <c r="E617" i="54" s="1"/>
  <c r="D616" i="54"/>
  <c r="C616" i="54"/>
  <c r="H616" i="54" s="1"/>
  <c r="H615" i="54"/>
  <c r="D615" i="54"/>
  <c r="E615" i="54" s="1"/>
  <c r="H614" i="54"/>
  <c r="D614" i="54"/>
  <c r="H613" i="54"/>
  <c r="E613" i="54"/>
  <c r="D613" i="54"/>
  <c r="H612" i="54"/>
  <c r="D612" i="54"/>
  <c r="E612" i="54" s="1"/>
  <c r="H611" i="54"/>
  <c r="E611" i="54"/>
  <c r="D611" i="54"/>
  <c r="C610" i="54"/>
  <c r="H610" i="54" s="1"/>
  <c r="H609" i="54"/>
  <c r="D609" i="54"/>
  <c r="E609" i="54" s="1"/>
  <c r="H608" i="54"/>
  <c r="E608" i="54"/>
  <c r="D608" i="54"/>
  <c r="H607" i="54"/>
  <c r="D607" i="54"/>
  <c r="E607" i="54" s="1"/>
  <c r="H606" i="54"/>
  <c r="D606" i="54"/>
  <c r="H605" i="54"/>
  <c r="D605" i="54"/>
  <c r="E605" i="54" s="1"/>
  <c r="H604" i="54"/>
  <c r="E604" i="54"/>
  <c r="D604" i="54"/>
  <c r="H603" i="54"/>
  <c r="C603" i="54"/>
  <c r="H602" i="54"/>
  <c r="D602" i="54"/>
  <c r="E602" i="54" s="1"/>
  <c r="H601" i="54"/>
  <c r="D601" i="54"/>
  <c r="E601" i="54" s="1"/>
  <c r="H600" i="54"/>
  <c r="D600" i="54"/>
  <c r="C599" i="54"/>
  <c r="H599" i="54" s="1"/>
  <c r="H598" i="54"/>
  <c r="E598" i="54"/>
  <c r="D598" i="54"/>
  <c r="H597" i="54"/>
  <c r="E597" i="54"/>
  <c r="D597" i="54"/>
  <c r="H596" i="54"/>
  <c r="E596" i="54"/>
  <c r="E595" i="54" s="1"/>
  <c r="D596" i="54"/>
  <c r="D595" i="54"/>
  <c r="C595" i="54"/>
  <c r="H595" i="54" s="1"/>
  <c r="H594" i="54"/>
  <c r="D594" i="54"/>
  <c r="E594" i="54" s="1"/>
  <c r="H593" i="54"/>
  <c r="E593" i="54"/>
  <c r="E592" i="54" s="1"/>
  <c r="D593" i="54"/>
  <c r="H592" i="54"/>
  <c r="D592" i="54"/>
  <c r="C592" i="54"/>
  <c r="H591" i="54"/>
  <c r="D591" i="54"/>
  <c r="E591" i="54" s="1"/>
  <c r="H590" i="54"/>
  <c r="D590" i="54"/>
  <c r="E590" i="54" s="1"/>
  <c r="H589" i="54"/>
  <c r="D589" i="54"/>
  <c r="E589" i="54" s="1"/>
  <c r="H588" i="54"/>
  <c r="E588" i="54"/>
  <c r="D588" i="54"/>
  <c r="H587" i="54"/>
  <c r="D587" i="54"/>
  <c r="C587" i="54"/>
  <c r="H586" i="54"/>
  <c r="D586" i="54"/>
  <c r="E586" i="54" s="1"/>
  <c r="H585" i="54"/>
  <c r="E585" i="54"/>
  <c r="D585" i="54"/>
  <c r="H584" i="54"/>
  <c r="D584" i="54"/>
  <c r="E584" i="54" s="1"/>
  <c r="H583" i="54"/>
  <c r="E583" i="54"/>
  <c r="D583" i="54"/>
  <c r="H582" i="54"/>
  <c r="E582" i="54"/>
  <c r="D582" i="54"/>
  <c r="E581" i="54"/>
  <c r="D581" i="54"/>
  <c r="C581" i="54"/>
  <c r="H581" i="54" s="1"/>
  <c r="H580" i="54"/>
  <c r="D580" i="54"/>
  <c r="E580" i="54" s="1"/>
  <c r="H579" i="54"/>
  <c r="D579" i="54"/>
  <c r="E579" i="54" s="1"/>
  <c r="H578" i="54"/>
  <c r="E578" i="54"/>
  <c r="E577" i="54" s="1"/>
  <c r="D578" i="54"/>
  <c r="H577" i="54"/>
  <c r="C577" i="54"/>
  <c r="H576" i="54"/>
  <c r="D576" i="54"/>
  <c r="E576" i="54" s="1"/>
  <c r="H575" i="54"/>
  <c r="D575" i="54"/>
  <c r="E575" i="54" s="1"/>
  <c r="H574" i="54"/>
  <c r="D574" i="54"/>
  <c r="E574" i="54" s="1"/>
  <c r="H573" i="54"/>
  <c r="E573" i="54"/>
  <c r="D573" i="54"/>
  <c r="H572" i="54"/>
  <c r="D572" i="54"/>
  <c r="E572" i="54" s="1"/>
  <c r="H571" i="54"/>
  <c r="E571" i="54"/>
  <c r="D571" i="54"/>
  <c r="H570" i="54"/>
  <c r="D570" i="54"/>
  <c r="C569" i="54"/>
  <c r="H569" i="54" s="1"/>
  <c r="H568" i="54"/>
  <c r="E568" i="54"/>
  <c r="D568" i="54"/>
  <c r="H567" i="54"/>
  <c r="D567" i="54"/>
  <c r="E567" i="54" s="1"/>
  <c r="H566" i="54"/>
  <c r="E566" i="54"/>
  <c r="D566" i="54"/>
  <c r="H565" i="54"/>
  <c r="D565" i="54"/>
  <c r="E565" i="54" s="1"/>
  <c r="H564" i="54"/>
  <c r="E564" i="54"/>
  <c r="D564" i="54"/>
  <c r="H563" i="54"/>
  <c r="E563" i="54"/>
  <c r="E562" i="54" s="1"/>
  <c r="D563" i="54"/>
  <c r="D562" i="54" s="1"/>
  <c r="C562" i="54"/>
  <c r="H558" i="54"/>
  <c r="D558" i="54"/>
  <c r="E558" i="54" s="1"/>
  <c r="H557" i="54"/>
  <c r="E557" i="54"/>
  <c r="E556" i="54" s="1"/>
  <c r="D557" i="54"/>
  <c r="D556" i="54"/>
  <c r="C556" i="54"/>
  <c r="H556" i="54" s="1"/>
  <c r="H555" i="54"/>
  <c r="D555" i="54"/>
  <c r="E555" i="54" s="1"/>
  <c r="H554" i="54"/>
  <c r="E554" i="54"/>
  <c r="D554" i="54"/>
  <c r="H553" i="54"/>
  <c r="D553" i="54"/>
  <c r="D552" i="54" s="1"/>
  <c r="D551" i="54" s="1"/>
  <c r="D550" i="54" s="1"/>
  <c r="C552" i="54"/>
  <c r="H549" i="54"/>
  <c r="E549" i="54"/>
  <c r="D549" i="54"/>
  <c r="H548" i="54"/>
  <c r="E548" i="54"/>
  <c r="E547" i="54" s="1"/>
  <c r="D548" i="54"/>
  <c r="H547" i="54"/>
  <c r="J547" i="54" s="1"/>
  <c r="D547" i="54"/>
  <c r="C547" i="54"/>
  <c r="H546" i="54"/>
  <c r="D546" i="54"/>
  <c r="E546" i="54" s="1"/>
  <c r="H545" i="54"/>
  <c r="D545" i="54"/>
  <c r="E545" i="54" s="1"/>
  <c r="H544" i="54"/>
  <c r="D544" i="54"/>
  <c r="C544" i="54"/>
  <c r="H543" i="54"/>
  <c r="D543" i="54"/>
  <c r="E543" i="54" s="1"/>
  <c r="H542" i="54"/>
  <c r="E542" i="54"/>
  <c r="D542" i="54"/>
  <c r="H541" i="54"/>
  <c r="E541" i="54"/>
  <c r="D541" i="54"/>
  <c r="H540" i="54"/>
  <c r="D540" i="54"/>
  <c r="E540" i="54" s="1"/>
  <c r="H539" i="54"/>
  <c r="D539" i="54"/>
  <c r="H538" i="54"/>
  <c r="C538" i="54"/>
  <c r="H537" i="54"/>
  <c r="E537" i="54"/>
  <c r="D537" i="54"/>
  <c r="H536" i="54"/>
  <c r="D536" i="54"/>
  <c r="E536" i="54" s="1"/>
  <c r="H535" i="54"/>
  <c r="D535" i="54"/>
  <c r="E535" i="54" s="1"/>
  <c r="H534" i="54"/>
  <c r="D534" i="54"/>
  <c r="E534" i="54" s="1"/>
  <c r="H533" i="54"/>
  <c r="E533" i="54"/>
  <c r="D533" i="54"/>
  <c r="H532" i="54"/>
  <c r="D532" i="54"/>
  <c r="C531" i="54"/>
  <c r="H531" i="54" s="1"/>
  <c r="H530" i="54"/>
  <c r="D530" i="54"/>
  <c r="E530" i="54" s="1"/>
  <c r="E529" i="54" s="1"/>
  <c r="D529" i="54"/>
  <c r="C529" i="54"/>
  <c r="H527" i="54"/>
  <c r="D527" i="54"/>
  <c r="E527" i="54" s="1"/>
  <c r="H526" i="54"/>
  <c r="E526" i="54"/>
  <c r="D526" i="54"/>
  <c r="H525" i="54"/>
  <c r="D525" i="54"/>
  <c r="E525" i="54" s="1"/>
  <c r="H524" i="54"/>
  <c r="E524" i="54"/>
  <c r="D524" i="54"/>
  <c r="H523" i="54"/>
  <c r="D523" i="54"/>
  <c r="C522" i="54"/>
  <c r="H522" i="54" s="1"/>
  <c r="H521" i="54"/>
  <c r="E521" i="54"/>
  <c r="D521" i="54"/>
  <c r="H520" i="54"/>
  <c r="D520" i="54"/>
  <c r="E520" i="54" s="1"/>
  <c r="H519" i="54"/>
  <c r="E519" i="54"/>
  <c r="D519" i="54"/>
  <c r="H518" i="54"/>
  <c r="D518" i="54"/>
  <c r="E518" i="54" s="1"/>
  <c r="H517" i="54"/>
  <c r="E517" i="54"/>
  <c r="D517" i="54"/>
  <c r="H516" i="54"/>
  <c r="E516" i="54"/>
  <c r="D516" i="54"/>
  <c r="H515" i="54"/>
  <c r="D515" i="54"/>
  <c r="E515" i="54" s="1"/>
  <c r="H514" i="54"/>
  <c r="D514" i="54"/>
  <c r="C513" i="54"/>
  <c r="H512" i="54"/>
  <c r="E512" i="54"/>
  <c r="D512" i="54"/>
  <c r="H511" i="54"/>
  <c r="E511" i="54"/>
  <c r="D511" i="54"/>
  <c r="H510" i="54"/>
  <c r="D510" i="54"/>
  <c r="H508" i="54"/>
  <c r="D508" i="54"/>
  <c r="E508" i="54" s="1"/>
  <c r="H507" i="54"/>
  <c r="E507" i="54"/>
  <c r="D507" i="54"/>
  <c r="H506" i="54"/>
  <c r="D506" i="54"/>
  <c r="E506" i="54" s="1"/>
  <c r="H505" i="54"/>
  <c r="D505" i="54"/>
  <c r="H504" i="54"/>
  <c r="C504" i="54"/>
  <c r="H503" i="54"/>
  <c r="D503" i="54"/>
  <c r="E503" i="54" s="1"/>
  <c r="H502" i="54"/>
  <c r="E502" i="54"/>
  <c r="D502" i="54"/>
  <c r="H501" i="54"/>
  <c r="E501" i="54"/>
  <c r="D501" i="54"/>
  <c r="H500" i="54"/>
  <c r="D500" i="54"/>
  <c r="E500" i="54" s="1"/>
  <c r="H499" i="54"/>
  <c r="D499" i="54"/>
  <c r="H498" i="54"/>
  <c r="E498" i="54"/>
  <c r="D498" i="54"/>
  <c r="H497" i="54"/>
  <c r="C497" i="54"/>
  <c r="H496" i="54"/>
  <c r="D496" i="54"/>
  <c r="E496" i="54" s="1"/>
  <c r="H495" i="54"/>
  <c r="E495" i="54"/>
  <c r="E494" i="54" s="1"/>
  <c r="D495" i="54"/>
  <c r="C494" i="54"/>
  <c r="H493" i="54"/>
  <c r="D493" i="54"/>
  <c r="E493" i="54" s="1"/>
  <c r="H492" i="54"/>
  <c r="E492" i="54"/>
  <c r="E491" i="54" s="1"/>
  <c r="D492" i="54"/>
  <c r="H491" i="54"/>
  <c r="D491" i="54"/>
  <c r="C491" i="54"/>
  <c r="H490" i="54"/>
  <c r="D490" i="54"/>
  <c r="E490" i="54" s="1"/>
  <c r="H489" i="54"/>
  <c r="E489" i="54"/>
  <c r="D489" i="54"/>
  <c r="H488" i="54"/>
  <c r="D488" i="54"/>
  <c r="H487" i="54"/>
  <c r="E487" i="54"/>
  <c r="D487" i="54"/>
  <c r="H486" i="54"/>
  <c r="C486" i="54"/>
  <c r="H485" i="54"/>
  <c r="E485" i="54"/>
  <c r="D485" i="54"/>
  <c r="H482" i="54"/>
  <c r="H481" i="54"/>
  <c r="E481" i="54"/>
  <c r="D481" i="54"/>
  <c r="H480" i="54"/>
  <c r="D480" i="54"/>
  <c r="E480" i="54" s="1"/>
  <c r="H479" i="54"/>
  <c r="E479" i="54"/>
  <c r="D479" i="54"/>
  <c r="H478" i="54"/>
  <c r="D478" i="54"/>
  <c r="H477" i="54"/>
  <c r="C477" i="54"/>
  <c r="H476" i="54"/>
  <c r="D476" i="54"/>
  <c r="H475" i="54"/>
  <c r="E475" i="54"/>
  <c r="D475" i="54"/>
  <c r="H474" i="54"/>
  <c r="C474" i="54"/>
  <c r="H473" i="54"/>
  <c r="D473" i="54"/>
  <c r="E473" i="54" s="1"/>
  <c r="H472" i="54"/>
  <c r="E472" i="54"/>
  <c r="D472" i="54"/>
  <c r="H471" i="54"/>
  <c r="D471" i="54"/>
  <c r="E471" i="54" s="1"/>
  <c r="H470" i="54"/>
  <c r="E470" i="54"/>
  <c r="D470" i="54"/>
  <c r="H469" i="54"/>
  <c r="E469" i="54"/>
  <c r="D469" i="54"/>
  <c r="C468" i="54"/>
  <c r="H468" i="54" s="1"/>
  <c r="H467" i="54"/>
  <c r="D467" i="54"/>
  <c r="E467" i="54" s="1"/>
  <c r="H466" i="54"/>
  <c r="D466" i="54"/>
  <c r="E466" i="54" s="1"/>
  <c r="H465" i="54"/>
  <c r="E465" i="54"/>
  <c r="D465" i="54"/>
  <c r="H464" i="54"/>
  <c r="D464" i="54"/>
  <c r="C463" i="54"/>
  <c r="H463" i="54" s="1"/>
  <c r="H462" i="54"/>
  <c r="E462" i="54"/>
  <c r="D462" i="54"/>
  <c r="H461" i="54"/>
  <c r="D461" i="54"/>
  <c r="H460" i="54"/>
  <c r="E460" i="54"/>
  <c r="D460" i="54"/>
  <c r="H459" i="54"/>
  <c r="C459" i="54"/>
  <c r="H458" i="54"/>
  <c r="E458" i="54"/>
  <c r="D458" i="54"/>
  <c r="H457" i="54"/>
  <c r="D457" i="54"/>
  <c r="E457" i="54" s="1"/>
  <c r="H456" i="54"/>
  <c r="D456" i="54"/>
  <c r="H455" i="54"/>
  <c r="C455" i="54"/>
  <c r="H454" i="54"/>
  <c r="E454" i="54"/>
  <c r="D454" i="54"/>
  <c r="H453" i="54"/>
  <c r="D453" i="54"/>
  <c r="E453" i="54" s="1"/>
  <c r="H452" i="54"/>
  <c r="D452" i="54"/>
  <c r="E452" i="54" s="1"/>
  <c r="H451" i="54"/>
  <c r="D451" i="54"/>
  <c r="C450" i="54"/>
  <c r="H450" i="54" s="1"/>
  <c r="H449" i="54"/>
  <c r="E449" i="54"/>
  <c r="D449" i="54"/>
  <c r="H448" i="54"/>
  <c r="E448" i="54"/>
  <c r="D448" i="54"/>
  <c r="H447" i="54"/>
  <c r="D447" i="54"/>
  <c r="E447" i="54" s="1"/>
  <c r="H446" i="54"/>
  <c r="D446" i="54"/>
  <c r="H445" i="54"/>
  <c r="C445" i="54"/>
  <c r="H443" i="54"/>
  <c r="E443" i="54"/>
  <c r="D443" i="54"/>
  <c r="H442" i="54"/>
  <c r="D442" i="54"/>
  <c r="E442" i="54" s="1"/>
  <c r="H441" i="54"/>
  <c r="E441" i="54"/>
  <c r="D441" i="54"/>
  <c r="H440" i="54"/>
  <c r="D440" i="54"/>
  <c r="E440" i="54" s="1"/>
  <c r="H439" i="54"/>
  <c r="E439" i="54"/>
  <c r="D439" i="54"/>
  <c r="H438" i="54"/>
  <c r="E438" i="54"/>
  <c r="D438" i="54"/>
  <c r="H437" i="54"/>
  <c r="D437" i="54"/>
  <c r="E437" i="54" s="1"/>
  <c r="H436" i="54"/>
  <c r="D436" i="54"/>
  <c r="E436" i="54" s="1"/>
  <c r="H435" i="54"/>
  <c r="E435" i="54"/>
  <c r="D435" i="54"/>
  <c r="H434" i="54"/>
  <c r="D434" i="54"/>
  <c r="E434" i="54" s="1"/>
  <c r="H433" i="54"/>
  <c r="D433" i="54"/>
  <c r="E433" i="54" s="1"/>
  <c r="H432" i="54"/>
  <c r="D432" i="54"/>
  <c r="E432" i="54" s="1"/>
  <c r="H431" i="54"/>
  <c r="E431" i="54"/>
  <c r="D431" i="54"/>
  <c r="H430" i="54"/>
  <c r="D430" i="54"/>
  <c r="C429" i="54"/>
  <c r="H429" i="54" s="1"/>
  <c r="H428" i="54"/>
  <c r="E428" i="54"/>
  <c r="D428" i="54"/>
  <c r="H427" i="54"/>
  <c r="D427" i="54"/>
  <c r="E427" i="54" s="1"/>
  <c r="H426" i="54"/>
  <c r="E426" i="54"/>
  <c r="D426" i="54"/>
  <c r="H425" i="54"/>
  <c r="E425" i="54"/>
  <c r="D425" i="54"/>
  <c r="H424" i="54"/>
  <c r="D424" i="54"/>
  <c r="E424" i="54" s="1"/>
  <c r="H423" i="54"/>
  <c r="D423" i="54"/>
  <c r="H422" i="54"/>
  <c r="C422" i="54"/>
  <c r="H421" i="54"/>
  <c r="E421" i="54"/>
  <c r="D421" i="54"/>
  <c r="H420" i="54"/>
  <c r="D420" i="54"/>
  <c r="E420" i="54" s="1"/>
  <c r="H419" i="54"/>
  <c r="D419" i="54"/>
  <c r="E419" i="54" s="1"/>
  <c r="H418" i="54"/>
  <c r="D418" i="54"/>
  <c r="H417" i="54"/>
  <c r="E417" i="54"/>
  <c r="D417" i="54"/>
  <c r="H416" i="54"/>
  <c r="C416" i="54"/>
  <c r="H415" i="54"/>
  <c r="D415" i="54"/>
  <c r="E415" i="54" s="1"/>
  <c r="H414" i="54"/>
  <c r="E414" i="54"/>
  <c r="D414" i="54"/>
  <c r="H413" i="54"/>
  <c r="D413" i="54"/>
  <c r="H412" i="54"/>
  <c r="C412" i="54"/>
  <c r="H411" i="54"/>
  <c r="E411" i="54"/>
  <c r="D411" i="54"/>
  <c r="H410" i="54"/>
  <c r="E410" i="54"/>
  <c r="E409" i="54" s="1"/>
  <c r="D410" i="54"/>
  <c r="D409" i="54" s="1"/>
  <c r="C409" i="54"/>
  <c r="H409" i="54" s="1"/>
  <c r="H408" i="54"/>
  <c r="D408" i="54"/>
  <c r="E408" i="54" s="1"/>
  <c r="H407" i="54"/>
  <c r="D407" i="54"/>
  <c r="E407" i="54" s="1"/>
  <c r="H406" i="54"/>
  <c r="E406" i="54"/>
  <c r="D406" i="54"/>
  <c r="H405" i="54"/>
  <c r="D405" i="54"/>
  <c r="E405" i="54" s="1"/>
  <c r="E404" i="54"/>
  <c r="D404" i="54"/>
  <c r="C404" i="54"/>
  <c r="H404" i="54" s="1"/>
  <c r="H403" i="54"/>
  <c r="E403" i="54"/>
  <c r="D403" i="54"/>
  <c r="H402" i="54"/>
  <c r="D402" i="54"/>
  <c r="E402" i="54" s="1"/>
  <c r="H401" i="54"/>
  <c r="E401" i="54"/>
  <c r="D401" i="54"/>
  <c r="H400" i="54"/>
  <c r="E400" i="54"/>
  <c r="E399" i="54" s="1"/>
  <c r="D400" i="54"/>
  <c r="D399" i="54" s="1"/>
  <c r="C399" i="54"/>
  <c r="H399" i="54" s="1"/>
  <c r="H398" i="54"/>
  <c r="D398" i="54"/>
  <c r="E398" i="54" s="1"/>
  <c r="H397" i="54"/>
  <c r="D397" i="54"/>
  <c r="H396" i="54"/>
  <c r="E396" i="54"/>
  <c r="D396" i="54"/>
  <c r="H395" i="54"/>
  <c r="C395" i="54"/>
  <c r="H394" i="54"/>
  <c r="D394" i="54"/>
  <c r="E394" i="54" s="1"/>
  <c r="H393" i="54"/>
  <c r="E393" i="54"/>
  <c r="E392" i="54" s="1"/>
  <c r="D393" i="54"/>
  <c r="D392" i="54"/>
  <c r="C392" i="54"/>
  <c r="H392" i="54" s="1"/>
  <c r="H391" i="54"/>
  <c r="D391" i="54"/>
  <c r="E391" i="54" s="1"/>
  <c r="H390" i="54"/>
  <c r="E390" i="54"/>
  <c r="D390" i="54"/>
  <c r="H389" i="54"/>
  <c r="D389" i="54"/>
  <c r="D388" i="54" s="1"/>
  <c r="C388" i="54"/>
  <c r="H388" i="54" s="1"/>
  <c r="H387" i="54"/>
  <c r="D387" i="54"/>
  <c r="E387" i="54" s="1"/>
  <c r="H386" i="54"/>
  <c r="D386" i="54"/>
  <c r="E386" i="54" s="1"/>
  <c r="H385" i="54"/>
  <c r="E385" i="54"/>
  <c r="D385" i="54"/>
  <c r="H384" i="54"/>
  <c r="D384" i="54"/>
  <c r="E384" i="54" s="1"/>
  <c r="H383" i="54"/>
  <c r="E383" i="54"/>
  <c r="D383" i="54"/>
  <c r="D382" i="54"/>
  <c r="C382" i="54"/>
  <c r="H382" i="54" s="1"/>
  <c r="H381" i="54"/>
  <c r="D381" i="54"/>
  <c r="E381" i="54" s="1"/>
  <c r="H380" i="54"/>
  <c r="E380" i="54"/>
  <c r="D380" i="54"/>
  <c r="H379" i="54"/>
  <c r="E379" i="54"/>
  <c r="E378" i="54" s="1"/>
  <c r="D379" i="54"/>
  <c r="D378" i="54" s="1"/>
  <c r="C378" i="54"/>
  <c r="H378" i="54" s="1"/>
  <c r="H377" i="54"/>
  <c r="D377" i="54"/>
  <c r="E377" i="54" s="1"/>
  <c r="H376" i="54"/>
  <c r="D376" i="54"/>
  <c r="E376" i="54" s="1"/>
  <c r="H375" i="54"/>
  <c r="E375" i="54"/>
  <c r="D375" i="54"/>
  <c r="H374" i="54"/>
  <c r="D374" i="54"/>
  <c r="E374" i="54" s="1"/>
  <c r="E373" i="54"/>
  <c r="D373" i="54"/>
  <c r="C373" i="54"/>
  <c r="H373" i="54" s="1"/>
  <c r="H372" i="54"/>
  <c r="E372" i="54"/>
  <c r="D372" i="54"/>
  <c r="H371" i="54"/>
  <c r="D371" i="54"/>
  <c r="E371" i="54" s="1"/>
  <c r="H370" i="54"/>
  <c r="E370" i="54"/>
  <c r="D370" i="54"/>
  <c r="H369" i="54"/>
  <c r="E369" i="54"/>
  <c r="E368" i="54" s="1"/>
  <c r="D369" i="54"/>
  <c r="D368" i="54" s="1"/>
  <c r="C368" i="54"/>
  <c r="H368" i="54" s="1"/>
  <c r="H367" i="54"/>
  <c r="D367" i="54"/>
  <c r="E367" i="54" s="1"/>
  <c r="H366" i="54"/>
  <c r="D366" i="54"/>
  <c r="E366" i="54" s="1"/>
  <c r="H365" i="54"/>
  <c r="E365" i="54"/>
  <c r="D365" i="54"/>
  <c r="H364" i="54"/>
  <c r="D364" i="54"/>
  <c r="E364" i="54" s="1"/>
  <c r="H363" i="54"/>
  <c r="E363" i="54"/>
  <c r="D363" i="54"/>
  <c r="D362" i="54"/>
  <c r="C362" i="54"/>
  <c r="H362" i="54" s="1"/>
  <c r="H361" i="54"/>
  <c r="D361" i="54"/>
  <c r="E361" i="54" s="1"/>
  <c r="H360" i="54"/>
  <c r="E360" i="54"/>
  <c r="D360" i="54"/>
  <c r="H359" i="54"/>
  <c r="D359" i="54"/>
  <c r="E359" i="54" s="1"/>
  <c r="H358" i="54"/>
  <c r="D358" i="54"/>
  <c r="H357" i="54"/>
  <c r="C357" i="54"/>
  <c r="H356" i="54"/>
  <c r="D356" i="54"/>
  <c r="E356" i="54" s="1"/>
  <c r="H355" i="54"/>
  <c r="E355" i="54"/>
  <c r="D355" i="54"/>
  <c r="H354" i="54"/>
  <c r="D354" i="54"/>
  <c r="E354" i="54" s="1"/>
  <c r="E353" i="54"/>
  <c r="D353" i="54"/>
  <c r="C353" i="54"/>
  <c r="H353" i="54" s="1"/>
  <c r="H352" i="54"/>
  <c r="E352" i="54"/>
  <c r="D352" i="54"/>
  <c r="H351" i="54"/>
  <c r="D351" i="54"/>
  <c r="E351" i="54" s="1"/>
  <c r="H350" i="54"/>
  <c r="E350" i="54"/>
  <c r="D350" i="54"/>
  <c r="H349" i="54"/>
  <c r="E349" i="54"/>
  <c r="E348" i="54" s="1"/>
  <c r="D349" i="54"/>
  <c r="D348" i="54" s="1"/>
  <c r="C348" i="54"/>
  <c r="H347" i="54"/>
  <c r="D347" i="54"/>
  <c r="E347" i="54" s="1"/>
  <c r="H346" i="54"/>
  <c r="D346" i="54"/>
  <c r="H345" i="54"/>
  <c r="E345" i="54"/>
  <c r="D345" i="54"/>
  <c r="H344" i="54"/>
  <c r="C344" i="54"/>
  <c r="H343" i="54"/>
  <c r="D343" i="54"/>
  <c r="E343" i="54" s="1"/>
  <c r="H342" i="54"/>
  <c r="E342" i="54"/>
  <c r="D342" i="54"/>
  <c r="H341" i="54"/>
  <c r="D341" i="54"/>
  <c r="H338" i="54"/>
  <c r="D338" i="54"/>
  <c r="E338" i="54" s="1"/>
  <c r="H337" i="54"/>
  <c r="E337" i="54"/>
  <c r="D337" i="54"/>
  <c r="H336" i="54"/>
  <c r="D336" i="54"/>
  <c r="E336" i="54" s="1"/>
  <c r="H335" i="54"/>
  <c r="E335" i="54"/>
  <c r="D335" i="54"/>
  <c r="H334" i="54"/>
  <c r="D334" i="54"/>
  <c r="E334" i="54" s="1"/>
  <c r="H333" i="54"/>
  <c r="E333" i="54"/>
  <c r="D333" i="54"/>
  <c r="H332" i="54"/>
  <c r="E332" i="54"/>
  <c r="E331" i="54" s="1"/>
  <c r="D332" i="54"/>
  <c r="D331" i="54"/>
  <c r="C331" i="54"/>
  <c r="H331" i="54" s="1"/>
  <c r="H330" i="54"/>
  <c r="D330" i="54"/>
  <c r="E330" i="54" s="1"/>
  <c r="H329" i="54"/>
  <c r="D329" i="54"/>
  <c r="C328" i="54"/>
  <c r="H328" i="54" s="1"/>
  <c r="H327" i="54"/>
  <c r="E327" i="54"/>
  <c r="D327" i="54"/>
  <c r="H326" i="54"/>
  <c r="D326" i="54"/>
  <c r="E326" i="54" s="1"/>
  <c r="E325" i="54" s="1"/>
  <c r="H325" i="54"/>
  <c r="H324" i="54"/>
  <c r="D324" i="54"/>
  <c r="E324" i="54" s="1"/>
  <c r="H323" i="54"/>
  <c r="E323" i="54"/>
  <c r="D323" i="54"/>
  <c r="H322" i="54"/>
  <c r="E322" i="54"/>
  <c r="D322" i="54"/>
  <c r="H321" i="54"/>
  <c r="E321" i="54"/>
  <c r="D321" i="54"/>
  <c r="H320" i="54"/>
  <c r="D320" i="54"/>
  <c r="E320" i="54" s="1"/>
  <c r="H319" i="54"/>
  <c r="E319" i="54"/>
  <c r="D319" i="54"/>
  <c r="H318" i="54"/>
  <c r="E318" i="54"/>
  <c r="D318" i="54"/>
  <c r="H317" i="54"/>
  <c r="D317" i="54"/>
  <c r="E317" i="54" s="1"/>
  <c r="H316" i="54"/>
  <c r="D316" i="54"/>
  <c r="C315" i="54"/>
  <c r="H315" i="54" s="1"/>
  <c r="C314" i="54"/>
  <c r="H314" i="54" s="1"/>
  <c r="H313" i="54"/>
  <c r="E313" i="54"/>
  <c r="D313" i="54"/>
  <c r="H312" i="54"/>
  <c r="E312" i="54"/>
  <c r="D312" i="54"/>
  <c r="H311" i="54"/>
  <c r="E311" i="54"/>
  <c r="D311" i="54"/>
  <c r="H310" i="54"/>
  <c r="D310" i="54"/>
  <c r="E310" i="54" s="1"/>
  <c r="H309" i="54"/>
  <c r="E309" i="54"/>
  <c r="D309" i="54"/>
  <c r="H308" i="54"/>
  <c r="E308" i="54"/>
  <c r="D308" i="54"/>
  <c r="C308" i="54"/>
  <c r="H307" i="54"/>
  <c r="E307" i="54"/>
  <c r="D307" i="54"/>
  <c r="H306" i="54"/>
  <c r="D306" i="54"/>
  <c r="H305" i="54"/>
  <c r="C305" i="54"/>
  <c r="H304" i="54"/>
  <c r="D304" i="54"/>
  <c r="H303" i="54"/>
  <c r="E303" i="54"/>
  <c r="D303" i="54"/>
  <c r="H302" i="54"/>
  <c r="C302" i="54"/>
  <c r="H301" i="54"/>
  <c r="D301" i="54"/>
  <c r="E301" i="54" s="1"/>
  <c r="H300" i="54"/>
  <c r="E300" i="54"/>
  <c r="D300" i="54"/>
  <c r="H299" i="54"/>
  <c r="D299" i="54"/>
  <c r="H298" i="54"/>
  <c r="C298" i="54"/>
  <c r="H297" i="54"/>
  <c r="E297" i="54"/>
  <c r="E296" i="54" s="1"/>
  <c r="D297" i="54"/>
  <c r="H296" i="54"/>
  <c r="D296" i="54"/>
  <c r="H295" i="54"/>
  <c r="D295" i="54"/>
  <c r="E295" i="54" s="1"/>
  <c r="H294" i="54"/>
  <c r="D294" i="54"/>
  <c r="E294" i="54" s="1"/>
  <c r="H293" i="54"/>
  <c r="E293" i="54"/>
  <c r="D293" i="54"/>
  <c r="H292" i="54"/>
  <c r="D292" i="54"/>
  <c r="E292" i="54" s="1"/>
  <c r="H291" i="54"/>
  <c r="D291" i="54"/>
  <c r="E291" i="54" s="1"/>
  <c r="H290" i="54"/>
  <c r="D290" i="54"/>
  <c r="C289" i="54"/>
  <c r="H289" i="54" s="1"/>
  <c r="H288" i="54"/>
  <c r="E288" i="54"/>
  <c r="D288" i="54"/>
  <c r="H287" i="54"/>
  <c r="E287" i="54"/>
  <c r="D287" i="54"/>
  <c r="H286" i="54"/>
  <c r="D286" i="54"/>
  <c r="E286" i="54" s="1"/>
  <c r="H285" i="54"/>
  <c r="D285" i="54"/>
  <c r="E285" i="54" s="1"/>
  <c r="H284" i="54"/>
  <c r="E284" i="54"/>
  <c r="D284" i="54"/>
  <c r="H283" i="54"/>
  <c r="D283" i="54"/>
  <c r="E283" i="54" s="1"/>
  <c r="H282" i="54"/>
  <c r="D282" i="54"/>
  <c r="E282" i="54" s="1"/>
  <c r="H281" i="54"/>
  <c r="D281" i="54"/>
  <c r="E281" i="54" s="1"/>
  <c r="H280" i="54"/>
  <c r="E280" i="54"/>
  <c r="D280" i="54"/>
  <c r="H279" i="54"/>
  <c r="D279" i="54"/>
  <c r="E279" i="54" s="1"/>
  <c r="H278" i="54"/>
  <c r="D278" i="54"/>
  <c r="E278" i="54" s="1"/>
  <c r="H277" i="54"/>
  <c r="D277" i="54"/>
  <c r="E277" i="54" s="1"/>
  <c r="H276" i="54"/>
  <c r="E276" i="54"/>
  <c r="D276" i="54"/>
  <c r="H275" i="54"/>
  <c r="D275" i="54"/>
  <c r="E275" i="54" s="1"/>
  <c r="H274" i="54"/>
  <c r="E274" i="54"/>
  <c r="D274" i="54"/>
  <c r="H273" i="54"/>
  <c r="D273" i="54"/>
  <c r="E273" i="54" s="1"/>
  <c r="H272" i="54"/>
  <c r="E272" i="54"/>
  <c r="D272" i="54"/>
  <c r="H271" i="54"/>
  <c r="E271" i="54"/>
  <c r="D271" i="54"/>
  <c r="H270" i="54"/>
  <c r="D270" i="54"/>
  <c r="E270" i="54" s="1"/>
  <c r="H269" i="54"/>
  <c r="D269" i="54"/>
  <c r="E269" i="54" s="1"/>
  <c r="H268" i="54"/>
  <c r="E268" i="54"/>
  <c r="D268" i="54"/>
  <c r="H267" i="54"/>
  <c r="D267" i="54"/>
  <c r="E267" i="54" s="1"/>
  <c r="H266" i="54"/>
  <c r="D266" i="54"/>
  <c r="H265" i="54"/>
  <c r="C265" i="54"/>
  <c r="H264" i="54"/>
  <c r="D264" i="54"/>
  <c r="C263" i="54"/>
  <c r="H263" i="54" s="1"/>
  <c r="H262" i="54"/>
  <c r="E262" i="54"/>
  <c r="D262" i="54"/>
  <c r="H261" i="54"/>
  <c r="E261" i="54"/>
  <c r="E260" i="54" s="1"/>
  <c r="D261" i="54"/>
  <c r="D260" i="54"/>
  <c r="C260" i="54"/>
  <c r="D252" i="54"/>
  <c r="E252" i="54" s="1"/>
  <c r="E251" i="54"/>
  <c r="D251" i="54"/>
  <c r="D250" i="54"/>
  <c r="C250" i="54"/>
  <c r="D249" i="54"/>
  <c r="E249" i="54" s="1"/>
  <c r="D248" i="54"/>
  <c r="E248" i="54" s="1"/>
  <c r="D247" i="54"/>
  <c r="E247" i="54" s="1"/>
  <c r="E246" i="54"/>
  <c r="E244" i="54" s="1"/>
  <c r="E243" i="54" s="1"/>
  <c r="D246" i="54"/>
  <c r="D245" i="54"/>
  <c r="E245" i="54" s="1"/>
  <c r="D244" i="54"/>
  <c r="D243" i="54" s="1"/>
  <c r="C244" i="54"/>
  <c r="C243" i="54"/>
  <c r="D242" i="54"/>
  <c r="E242" i="54" s="1"/>
  <c r="D241" i="54"/>
  <c r="D240" i="54"/>
  <c r="E240" i="54" s="1"/>
  <c r="C239" i="54"/>
  <c r="C238" i="54"/>
  <c r="D237" i="54"/>
  <c r="C236" i="54"/>
  <c r="C235" i="54"/>
  <c r="D234" i="54"/>
  <c r="E234" i="54" s="1"/>
  <c r="E233" i="54"/>
  <c r="D233" i="54"/>
  <c r="C233" i="54"/>
  <c r="D232" i="54"/>
  <c r="E231" i="54"/>
  <c r="D231" i="54"/>
  <c r="D230" i="54"/>
  <c r="E230" i="54" s="1"/>
  <c r="C229" i="54"/>
  <c r="C228" i="54" s="1"/>
  <c r="E227" i="54"/>
  <c r="D227" i="54"/>
  <c r="E226" i="54"/>
  <c r="D226" i="54"/>
  <c r="E225" i="54"/>
  <c r="D225" i="54"/>
  <c r="E224" i="54"/>
  <c r="D224" i="54"/>
  <c r="E223" i="54"/>
  <c r="E222" i="54" s="1"/>
  <c r="D223" i="54"/>
  <c r="C223" i="54"/>
  <c r="D222" i="54"/>
  <c r="C222" i="54"/>
  <c r="E221" i="54"/>
  <c r="D221" i="54"/>
  <c r="E220" i="54"/>
  <c r="D220" i="54"/>
  <c r="C220" i="54"/>
  <c r="D219" i="54"/>
  <c r="E219" i="54" s="1"/>
  <c r="D218" i="54"/>
  <c r="D216" i="54" s="1"/>
  <c r="D217" i="54"/>
  <c r="E217" i="54" s="1"/>
  <c r="C216" i="54"/>
  <c r="C215" i="54"/>
  <c r="D214" i="54"/>
  <c r="C213" i="54"/>
  <c r="E212" i="54"/>
  <c r="E211" i="54" s="1"/>
  <c r="D212" i="54"/>
  <c r="D211" i="54" s="1"/>
  <c r="C211" i="54"/>
  <c r="E210" i="54"/>
  <c r="D210" i="54"/>
  <c r="D209" i="54"/>
  <c r="E209" i="54" s="1"/>
  <c r="E208" i="54"/>
  <c r="D208" i="54"/>
  <c r="C207" i="54"/>
  <c r="E206" i="54"/>
  <c r="D206" i="54"/>
  <c r="D205" i="54"/>
  <c r="D204" i="54" s="1"/>
  <c r="C204" i="54"/>
  <c r="E202" i="54"/>
  <c r="E201" i="54" s="1"/>
  <c r="E200" i="54" s="1"/>
  <c r="D202" i="54"/>
  <c r="D201" i="54" s="1"/>
  <c r="C201" i="54"/>
  <c r="C200" i="54" s="1"/>
  <c r="D200" i="54"/>
  <c r="D199" i="54"/>
  <c r="D198" i="54" s="1"/>
  <c r="C198" i="54"/>
  <c r="C197" i="54" s="1"/>
  <c r="D197" i="54"/>
  <c r="D196" i="54"/>
  <c r="D195" i="54" s="1"/>
  <c r="C195" i="54"/>
  <c r="E194" i="54"/>
  <c r="E193" i="54" s="1"/>
  <c r="D194" i="54"/>
  <c r="D193" i="54" s="1"/>
  <c r="C193" i="54"/>
  <c r="E192" i="54"/>
  <c r="D192" i="54"/>
  <c r="D191" i="54"/>
  <c r="E191" i="54" s="1"/>
  <c r="E190" i="54"/>
  <c r="D190" i="54"/>
  <c r="D189" i="54"/>
  <c r="C189" i="54"/>
  <c r="C188" i="54" s="1"/>
  <c r="D188" i="54"/>
  <c r="E187" i="54"/>
  <c r="D187" i="54"/>
  <c r="E186" i="54"/>
  <c r="E185" i="54" s="1"/>
  <c r="D186" i="54"/>
  <c r="D185" i="54" s="1"/>
  <c r="C185" i="54"/>
  <c r="C184" i="54" s="1"/>
  <c r="E184" i="54"/>
  <c r="D184" i="54"/>
  <c r="D183" i="54"/>
  <c r="C182" i="54"/>
  <c r="D181" i="54"/>
  <c r="E181" i="54" s="1"/>
  <c r="E180" i="54" s="1"/>
  <c r="D180" i="54"/>
  <c r="C180" i="54"/>
  <c r="C179" i="54"/>
  <c r="H176" i="54"/>
  <c r="D176" i="54"/>
  <c r="E176" i="54" s="1"/>
  <c r="H175" i="54"/>
  <c r="D175" i="54"/>
  <c r="C174" i="54"/>
  <c r="H173" i="54"/>
  <c r="D173" i="54"/>
  <c r="E173" i="54" s="1"/>
  <c r="H172" i="54"/>
  <c r="E172" i="54"/>
  <c r="D172" i="54"/>
  <c r="H171" i="54"/>
  <c r="E171" i="54"/>
  <c r="D171" i="54"/>
  <c r="C171" i="54"/>
  <c r="H169" i="54"/>
  <c r="E169" i="54"/>
  <c r="D169" i="54"/>
  <c r="H168" i="54"/>
  <c r="D168" i="54"/>
  <c r="E168" i="54" s="1"/>
  <c r="E167" i="54" s="1"/>
  <c r="D167" i="54"/>
  <c r="C167" i="54"/>
  <c r="H167" i="54" s="1"/>
  <c r="H166" i="54"/>
  <c r="D166" i="54"/>
  <c r="E166" i="54" s="1"/>
  <c r="H165" i="54"/>
  <c r="D165" i="54"/>
  <c r="E165" i="54" s="1"/>
  <c r="E164" i="54" s="1"/>
  <c r="H164" i="54"/>
  <c r="C164" i="54"/>
  <c r="H162" i="54"/>
  <c r="D162" i="54"/>
  <c r="E162" i="54" s="1"/>
  <c r="H161" i="54"/>
  <c r="E161" i="54"/>
  <c r="E160" i="54" s="1"/>
  <c r="D161" i="54"/>
  <c r="H160" i="54"/>
  <c r="D160" i="54"/>
  <c r="C160" i="54"/>
  <c r="H159" i="54"/>
  <c r="D159" i="54"/>
  <c r="E159" i="54" s="1"/>
  <c r="H158" i="54"/>
  <c r="D158" i="54"/>
  <c r="C157" i="54"/>
  <c r="C153" i="54" s="1"/>
  <c r="H156" i="54"/>
  <c r="D156" i="54"/>
  <c r="E156" i="54" s="1"/>
  <c r="H155" i="54"/>
  <c r="E155" i="54"/>
  <c r="E154" i="54" s="1"/>
  <c r="D155" i="54"/>
  <c r="H154" i="54"/>
  <c r="D154" i="54"/>
  <c r="C154" i="54"/>
  <c r="H153" i="54"/>
  <c r="J153" i="54" s="1"/>
  <c r="H151" i="54"/>
  <c r="D151" i="54"/>
  <c r="E151" i="54" s="1"/>
  <c r="H150" i="54"/>
  <c r="E150" i="54"/>
  <c r="E149" i="54" s="1"/>
  <c r="D150" i="54"/>
  <c r="H149" i="54"/>
  <c r="D149" i="54"/>
  <c r="C149" i="54"/>
  <c r="H148" i="54"/>
  <c r="D148" i="54"/>
  <c r="E148" i="54" s="1"/>
  <c r="H147" i="54"/>
  <c r="D147" i="54"/>
  <c r="C146" i="54"/>
  <c r="H146" i="54" s="1"/>
  <c r="H145" i="54"/>
  <c r="D145" i="54"/>
  <c r="E145" i="54" s="1"/>
  <c r="H144" i="54"/>
  <c r="E144" i="54"/>
  <c r="E143" i="54" s="1"/>
  <c r="D144" i="54"/>
  <c r="H143" i="54"/>
  <c r="D143" i="54"/>
  <c r="C143" i="54"/>
  <c r="H142" i="54"/>
  <c r="D142" i="54"/>
  <c r="E142" i="54" s="1"/>
  <c r="H141" i="54"/>
  <c r="D141" i="54"/>
  <c r="C140" i="54"/>
  <c r="H140" i="54" s="1"/>
  <c r="H139" i="54"/>
  <c r="D139" i="54"/>
  <c r="E139" i="54" s="1"/>
  <c r="H138" i="54"/>
  <c r="E138" i="54"/>
  <c r="D138" i="54"/>
  <c r="H137" i="54"/>
  <c r="D137" i="54"/>
  <c r="D136" i="54" s="1"/>
  <c r="C136" i="54"/>
  <c r="H134" i="54"/>
  <c r="D134" i="54"/>
  <c r="E134" i="54" s="1"/>
  <c r="H133" i="54"/>
  <c r="D133" i="54"/>
  <c r="C132" i="54"/>
  <c r="H132" i="54" s="1"/>
  <c r="H131" i="54"/>
  <c r="D131" i="54"/>
  <c r="E131" i="54" s="1"/>
  <c r="H130" i="54"/>
  <c r="E130" i="54"/>
  <c r="E129" i="54" s="1"/>
  <c r="D130" i="54"/>
  <c r="H129" i="54"/>
  <c r="D129" i="54"/>
  <c r="C129" i="54"/>
  <c r="H128" i="54"/>
  <c r="D128" i="54"/>
  <c r="E128" i="54" s="1"/>
  <c r="H127" i="54"/>
  <c r="D127" i="54"/>
  <c r="C126" i="54"/>
  <c r="H126" i="54" s="1"/>
  <c r="H125" i="54"/>
  <c r="D125" i="54"/>
  <c r="E125" i="54" s="1"/>
  <c r="H124" i="54"/>
  <c r="E124" i="54"/>
  <c r="E123" i="54" s="1"/>
  <c r="D124" i="54"/>
  <c r="H123" i="54"/>
  <c r="D123" i="54"/>
  <c r="C123" i="54"/>
  <c r="H122" i="54"/>
  <c r="D122" i="54"/>
  <c r="E122" i="54" s="1"/>
  <c r="H121" i="54"/>
  <c r="D121" i="54"/>
  <c r="C120" i="54"/>
  <c r="C116" i="54" s="1"/>
  <c r="H116" i="54" s="1"/>
  <c r="J116" i="54" s="1"/>
  <c r="H119" i="54"/>
  <c r="D119" i="54"/>
  <c r="E119" i="54" s="1"/>
  <c r="H118" i="54"/>
  <c r="E118" i="54"/>
  <c r="E117" i="54" s="1"/>
  <c r="D118" i="54"/>
  <c r="H117" i="54"/>
  <c r="D117" i="54"/>
  <c r="C117" i="54"/>
  <c r="H113" i="54"/>
  <c r="D113" i="54"/>
  <c r="E113" i="54" s="1"/>
  <c r="H112" i="54"/>
  <c r="D112" i="54"/>
  <c r="E112" i="54" s="1"/>
  <c r="H111" i="54"/>
  <c r="E111" i="54"/>
  <c r="D111" i="54"/>
  <c r="H110" i="54"/>
  <c r="D110" i="54"/>
  <c r="E110" i="54" s="1"/>
  <c r="H109" i="54"/>
  <c r="D109" i="54"/>
  <c r="E109" i="54" s="1"/>
  <c r="H108" i="54"/>
  <c r="D108" i="54"/>
  <c r="E108" i="54" s="1"/>
  <c r="H107" i="54"/>
  <c r="E107" i="54"/>
  <c r="D107" i="54"/>
  <c r="H106" i="54"/>
  <c r="D106" i="54"/>
  <c r="E106" i="54" s="1"/>
  <c r="H105" i="54"/>
  <c r="D105" i="54"/>
  <c r="E105" i="54" s="1"/>
  <c r="H104" i="54"/>
  <c r="D104" i="54"/>
  <c r="E104" i="54" s="1"/>
  <c r="H103" i="54"/>
  <c r="E103" i="54"/>
  <c r="D103" i="54"/>
  <c r="H102" i="54"/>
  <c r="D102" i="54"/>
  <c r="E102" i="54" s="1"/>
  <c r="H101" i="54"/>
  <c r="D101" i="54"/>
  <c r="E101" i="54" s="1"/>
  <c r="H100" i="54"/>
  <c r="D100" i="54"/>
  <c r="E100" i="54" s="1"/>
  <c r="H99" i="54"/>
  <c r="E99" i="54"/>
  <c r="D99" i="54"/>
  <c r="H98" i="54"/>
  <c r="D98" i="54"/>
  <c r="E98" i="54" s="1"/>
  <c r="H97" i="54"/>
  <c r="J97" i="54" s="1"/>
  <c r="C97" i="54"/>
  <c r="H96" i="54"/>
  <c r="D96" i="54"/>
  <c r="E96" i="54" s="1"/>
  <c r="H95" i="54"/>
  <c r="D95" i="54"/>
  <c r="E95" i="54" s="1"/>
  <c r="H94" i="54"/>
  <c r="D94" i="54"/>
  <c r="E94" i="54" s="1"/>
  <c r="H93" i="54"/>
  <c r="E93" i="54"/>
  <c r="D93" i="54"/>
  <c r="H92" i="54"/>
  <c r="E92" i="54"/>
  <c r="D92" i="54"/>
  <c r="H91" i="54"/>
  <c r="D91" i="54"/>
  <c r="E91" i="54" s="1"/>
  <c r="H90" i="54"/>
  <c r="D90" i="54"/>
  <c r="E90" i="54" s="1"/>
  <c r="H89" i="54"/>
  <c r="E89" i="54"/>
  <c r="D89" i="54"/>
  <c r="H88" i="54"/>
  <c r="D88" i="54"/>
  <c r="E88" i="54" s="1"/>
  <c r="H87" i="54"/>
  <c r="D87" i="54"/>
  <c r="E87" i="54" s="1"/>
  <c r="H86" i="54"/>
  <c r="D86" i="54"/>
  <c r="E86" i="54" s="1"/>
  <c r="H85" i="54"/>
  <c r="E85" i="54"/>
  <c r="D85" i="54"/>
  <c r="H84" i="54"/>
  <c r="E84" i="54"/>
  <c r="D84" i="54"/>
  <c r="H83" i="54"/>
  <c r="D83" i="54"/>
  <c r="E83" i="54" s="1"/>
  <c r="H82" i="54"/>
  <c r="D82" i="54"/>
  <c r="E82" i="54" s="1"/>
  <c r="H81" i="54"/>
  <c r="E81" i="54"/>
  <c r="D81" i="54"/>
  <c r="H80" i="54"/>
  <c r="D80" i="54"/>
  <c r="E80" i="54" s="1"/>
  <c r="H79" i="54"/>
  <c r="D79" i="54"/>
  <c r="E79" i="54" s="1"/>
  <c r="H78" i="54"/>
  <c r="D78" i="54"/>
  <c r="E78" i="54" s="1"/>
  <c r="H77" i="54"/>
  <c r="E77" i="54"/>
  <c r="D77" i="54"/>
  <c r="H76" i="54"/>
  <c r="E76" i="54"/>
  <c r="D76" i="54"/>
  <c r="H75" i="54"/>
  <c r="D75" i="54"/>
  <c r="E75" i="54" s="1"/>
  <c r="H74" i="54"/>
  <c r="D74" i="54"/>
  <c r="E74" i="54" s="1"/>
  <c r="H73" i="54"/>
  <c r="E73" i="54"/>
  <c r="D73" i="54"/>
  <c r="H72" i="54"/>
  <c r="D72" i="54"/>
  <c r="E72" i="54" s="1"/>
  <c r="H71" i="54"/>
  <c r="D71" i="54"/>
  <c r="E71" i="54" s="1"/>
  <c r="H70" i="54"/>
  <c r="D70" i="54"/>
  <c r="E70" i="54" s="1"/>
  <c r="H69" i="54"/>
  <c r="E69" i="54"/>
  <c r="D69" i="54"/>
  <c r="H68" i="54"/>
  <c r="J68" i="54" s="1"/>
  <c r="C68" i="54"/>
  <c r="C67" i="54"/>
  <c r="H67" i="54" s="1"/>
  <c r="J67" i="54" s="1"/>
  <c r="H66" i="54"/>
  <c r="D66" i="54"/>
  <c r="E66" i="54" s="1"/>
  <c r="H65" i="54"/>
  <c r="E65" i="54"/>
  <c r="D65" i="54"/>
  <c r="H64" i="54"/>
  <c r="D64" i="54"/>
  <c r="E64" i="54" s="1"/>
  <c r="H63" i="54"/>
  <c r="D63" i="54"/>
  <c r="H62" i="54"/>
  <c r="D62" i="54"/>
  <c r="E62" i="54" s="1"/>
  <c r="C61" i="54"/>
  <c r="H61" i="54" s="1"/>
  <c r="J61" i="54" s="1"/>
  <c r="H60" i="54"/>
  <c r="D60" i="54"/>
  <c r="E60" i="54" s="1"/>
  <c r="H59" i="54"/>
  <c r="E59" i="54"/>
  <c r="D59" i="54"/>
  <c r="H58" i="54"/>
  <c r="D58" i="54"/>
  <c r="E58" i="54" s="1"/>
  <c r="H57" i="54"/>
  <c r="D57" i="54"/>
  <c r="E57" i="54" s="1"/>
  <c r="H56" i="54"/>
  <c r="D56" i="54"/>
  <c r="E56" i="54" s="1"/>
  <c r="H55" i="54"/>
  <c r="E55" i="54"/>
  <c r="D55" i="54"/>
  <c r="H54" i="54"/>
  <c r="E54" i="54"/>
  <c r="D54" i="54"/>
  <c r="H53" i="54"/>
  <c r="D53" i="54"/>
  <c r="E53" i="54" s="1"/>
  <c r="H52" i="54"/>
  <c r="D52" i="54"/>
  <c r="E52" i="54" s="1"/>
  <c r="H51" i="54"/>
  <c r="E51" i="54"/>
  <c r="D51" i="54"/>
  <c r="H50" i="54"/>
  <c r="D50" i="54"/>
  <c r="E50" i="54" s="1"/>
  <c r="H49" i="54"/>
  <c r="D49" i="54"/>
  <c r="E49" i="54" s="1"/>
  <c r="H48" i="54"/>
  <c r="D48" i="54"/>
  <c r="E48" i="54" s="1"/>
  <c r="H47" i="54"/>
  <c r="E47" i="54"/>
  <c r="D47" i="54"/>
  <c r="H46" i="54"/>
  <c r="E46" i="54"/>
  <c r="D46" i="54"/>
  <c r="H45" i="54"/>
  <c r="D45" i="54"/>
  <c r="E45" i="54" s="1"/>
  <c r="H44" i="54"/>
  <c r="D44" i="54"/>
  <c r="E44" i="54" s="1"/>
  <c r="H43" i="54"/>
  <c r="E43" i="54"/>
  <c r="D43" i="54"/>
  <c r="H42" i="54"/>
  <c r="D42" i="54"/>
  <c r="E42" i="54" s="1"/>
  <c r="H41" i="54"/>
  <c r="D41" i="54"/>
  <c r="E41" i="54" s="1"/>
  <c r="H40" i="54"/>
  <c r="D40" i="54"/>
  <c r="E40" i="54" s="1"/>
  <c r="H39" i="54"/>
  <c r="E39" i="54"/>
  <c r="D39" i="54"/>
  <c r="H38" i="54"/>
  <c r="J38" i="54" s="1"/>
  <c r="C38" i="54"/>
  <c r="H37" i="54"/>
  <c r="E37" i="54"/>
  <c r="D37" i="54"/>
  <c r="H36" i="54"/>
  <c r="D36" i="54"/>
  <c r="E36" i="54" s="1"/>
  <c r="H35" i="54"/>
  <c r="D35" i="54"/>
  <c r="E35" i="54" s="1"/>
  <c r="H34" i="54"/>
  <c r="D34" i="54"/>
  <c r="E34" i="54" s="1"/>
  <c r="H33" i="54"/>
  <c r="E33" i="54"/>
  <c r="D33" i="54"/>
  <c r="H32" i="54"/>
  <c r="E32" i="54"/>
  <c r="D32" i="54"/>
  <c r="H31" i="54"/>
  <c r="D31" i="54"/>
  <c r="E31" i="54" s="1"/>
  <c r="H30" i="54"/>
  <c r="D30" i="54"/>
  <c r="E30" i="54" s="1"/>
  <c r="H29" i="54"/>
  <c r="E29" i="54"/>
  <c r="D29" i="54"/>
  <c r="H28" i="54"/>
  <c r="D28" i="54"/>
  <c r="E28" i="54" s="1"/>
  <c r="H27" i="54"/>
  <c r="D27" i="54"/>
  <c r="E27" i="54" s="1"/>
  <c r="H26" i="54"/>
  <c r="D26" i="54"/>
  <c r="E26" i="54" s="1"/>
  <c r="H25" i="54"/>
  <c r="E25" i="54"/>
  <c r="D25" i="54"/>
  <c r="H24" i="54"/>
  <c r="E24" i="54"/>
  <c r="D24" i="54"/>
  <c r="H23" i="54"/>
  <c r="D23" i="54"/>
  <c r="E23" i="54" s="1"/>
  <c r="H22" i="54"/>
  <c r="D22" i="54"/>
  <c r="E22" i="54" s="1"/>
  <c r="H21" i="54"/>
  <c r="E21" i="54"/>
  <c r="D21" i="54"/>
  <c r="H20" i="54"/>
  <c r="D20" i="54"/>
  <c r="E20" i="54" s="1"/>
  <c r="H19" i="54"/>
  <c r="D19" i="54"/>
  <c r="E19" i="54" s="1"/>
  <c r="H18" i="54"/>
  <c r="D18" i="54"/>
  <c r="E18" i="54" s="1"/>
  <c r="H17" i="54"/>
  <c r="E17" i="54"/>
  <c r="D17" i="54"/>
  <c r="H16" i="54"/>
  <c r="E16" i="54"/>
  <c r="D16" i="54"/>
  <c r="H15" i="54"/>
  <c r="D15" i="54"/>
  <c r="E15" i="54" s="1"/>
  <c r="H14" i="54"/>
  <c r="D14" i="54"/>
  <c r="E14" i="54" s="1"/>
  <c r="H13" i="54"/>
  <c r="E13" i="54"/>
  <c r="D13" i="54"/>
  <c r="H12" i="54"/>
  <c r="D12" i="54"/>
  <c r="E12" i="54" s="1"/>
  <c r="H11" i="54"/>
  <c r="J11" i="54" s="1"/>
  <c r="C11" i="54"/>
  <c r="H10" i="54"/>
  <c r="D10" i="54"/>
  <c r="E10" i="54" s="1"/>
  <c r="H9" i="54"/>
  <c r="D9" i="54"/>
  <c r="E9" i="54" s="1"/>
  <c r="H8" i="54"/>
  <c r="D8" i="54"/>
  <c r="E8" i="54" s="1"/>
  <c r="H7" i="54"/>
  <c r="E7" i="54"/>
  <c r="D7" i="54"/>
  <c r="H6" i="54"/>
  <c r="D6" i="54"/>
  <c r="E6" i="54" s="1"/>
  <c r="H5" i="54"/>
  <c r="D5" i="54"/>
  <c r="E5" i="54" s="1"/>
  <c r="D4" i="54"/>
  <c r="C4" i="54"/>
  <c r="D778" i="52"/>
  <c r="E778" i="52" s="1"/>
  <c r="E777" i="52" s="1"/>
  <c r="D777" i="52"/>
  <c r="C777" i="52"/>
  <c r="E776" i="52"/>
  <c r="D776" i="52"/>
  <c r="E775" i="52"/>
  <c r="D775" i="52"/>
  <c r="E774" i="52"/>
  <c r="D774" i="52"/>
  <c r="E773" i="52"/>
  <c r="E772" i="52" s="1"/>
  <c r="E771" i="52" s="1"/>
  <c r="D773" i="52"/>
  <c r="D772" i="52" s="1"/>
  <c r="D771" i="52" s="1"/>
  <c r="C772" i="52"/>
  <c r="C771" i="52" s="1"/>
  <c r="E770" i="52"/>
  <c r="D770" i="52"/>
  <c r="E769" i="52"/>
  <c r="D769" i="52"/>
  <c r="E768" i="52"/>
  <c r="E767" i="52" s="1"/>
  <c r="D768" i="52"/>
  <c r="C768" i="52"/>
  <c r="C767" i="52" s="1"/>
  <c r="D767" i="52"/>
  <c r="E766" i="52"/>
  <c r="E765" i="52" s="1"/>
  <c r="D766" i="52"/>
  <c r="D765" i="52"/>
  <c r="C765" i="52"/>
  <c r="D764" i="52"/>
  <c r="E764" i="52" s="1"/>
  <c r="D763" i="52"/>
  <c r="E763" i="52" s="1"/>
  <c r="D762" i="52"/>
  <c r="E762" i="52" s="1"/>
  <c r="E761" i="52" s="1"/>
  <c r="E760" i="52" s="1"/>
  <c r="D761" i="52"/>
  <c r="D760" i="52" s="1"/>
  <c r="C761" i="52"/>
  <c r="C760" i="52"/>
  <c r="E759" i="52"/>
  <c r="E758" i="52"/>
  <c r="D758" i="52"/>
  <c r="E757" i="52"/>
  <c r="E756" i="52" s="1"/>
  <c r="E755" i="52" s="1"/>
  <c r="D757" i="52"/>
  <c r="D756" i="52"/>
  <c r="C756" i="52"/>
  <c r="C755" i="52" s="1"/>
  <c r="D755" i="52"/>
  <c r="E754" i="52"/>
  <c r="D754" i="52"/>
  <c r="E753" i="52"/>
  <c r="D753" i="52"/>
  <c r="E752" i="52"/>
  <c r="D752" i="52"/>
  <c r="E751" i="52"/>
  <c r="D751" i="52"/>
  <c r="C751" i="52"/>
  <c r="C750" i="52" s="1"/>
  <c r="D750" i="52"/>
  <c r="E749" i="52"/>
  <c r="D749" i="52"/>
  <c r="E748" i="52"/>
  <c r="D748" i="52"/>
  <c r="E747" i="52"/>
  <c r="E746" i="52" s="1"/>
  <c r="D747" i="52"/>
  <c r="D746" i="52"/>
  <c r="C746" i="52"/>
  <c r="D745" i="52"/>
  <c r="C744" i="52"/>
  <c r="C743" i="52"/>
  <c r="D742" i="52"/>
  <c r="E742" i="52" s="1"/>
  <c r="E741" i="52" s="1"/>
  <c r="D741" i="52"/>
  <c r="C741" i="52"/>
  <c r="E740" i="52"/>
  <c r="E739" i="52" s="1"/>
  <c r="D740" i="52"/>
  <c r="D739" i="52" s="1"/>
  <c r="C739" i="52"/>
  <c r="D738" i="52"/>
  <c r="E738" i="52" s="1"/>
  <c r="D737" i="52"/>
  <c r="E737" i="52" s="1"/>
  <c r="D736" i="52"/>
  <c r="E736" i="52" s="1"/>
  <c r="D735" i="52"/>
  <c r="C733" i="52"/>
  <c r="E732" i="52"/>
  <c r="E731" i="52" s="1"/>
  <c r="E730" i="52" s="1"/>
  <c r="D732" i="52"/>
  <c r="D731" i="52"/>
  <c r="C731" i="52"/>
  <c r="C730" i="52" s="1"/>
  <c r="D730" i="52"/>
  <c r="E729" i="52"/>
  <c r="D729" i="52"/>
  <c r="E728" i="52"/>
  <c r="E727" i="52" s="1"/>
  <c r="D728" i="52"/>
  <c r="D727" i="52" s="1"/>
  <c r="C727" i="52"/>
  <c r="H724" i="52"/>
  <c r="E724" i="52"/>
  <c r="D724" i="52"/>
  <c r="H723" i="52"/>
  <c r="D723" i="52"/>
  <c r="C722" i="52"/>
  <c r="H722" i="52" s="1"/>
  <c r="H721" i="52"/>
  <c r="E721" i="52"/>
  <c r="D721" i="52"/>
  <c r="H720" i="52"/>
  <c r="D720" i="52"/>
  <c r="E720" i="52" s="1"/>
  <c r="H719" i="52"/>
  <c r="E719" i="52"/>
  <c r="D719" i="52"/>
  <c r="H718" i="52"/>
  <c r="D718" i="52"/>
  <c r="C718" i="52"/>
  <c r="H717" i="52"/>
  <c r="J717" i="52" s="1"/>
  <c r="C717" i="52"/>
  <c r="H716" i="52"/>
  <c r="J716" i="52" s="1"/>
  <c r="C716" i="52"/>
  <c r="H715" i="52"/>
  <c r="D715" i="52"/>
  <c r="E715" i="52" s="1"/>
  <c r="H714" i="52"/>
  <c r="E714" i="52"/>
  <c r="D714" i="52"/>
  <c r="H713" i="52"/>
  <c r="E713" i="52"/>
  <c r="D713" i="52"/>
  <c r="H712" i="52"/>
  <c r="E712" i="52"/>
  <c r="D712" i="52"/>
  <c r="H711" i="52"/>
  <c r="D711" i="52"/>
  <c r="E711" i="52" s="1"/>
  <c r="H710" i="52"/>
  <c r="E710" i="52"/>
  <c r="D710" i="52"/>
  <c r="H709" i="52"/>
  <c r="E709" i="52"/>
  <c r="D709" i="52"/>
  <c r="H708" i="52"/>
  <c r="D708" i="52"/>
  <c r="E708" i="52" s="1"/>
  <c r="H707" i="52"/>
  <c r="D707" i="52"/>
  <c r="E707" i="52" s="1"/>
  <c r="H706" i="52"/>
  <c r="E706" i="52"/>
  <c r="D706" i="52"/>
  <c r="H705" i="52"/>
  <c r="D705" i="52"/>
  <c r="E705" i="52" s="1"/>
  <c r="H704" i="52"/>
  <c r="E704" i="52"/>
  <c r="D704" i="52"/>
  <c r="H703" i="52"/>
  <c r="D703" i="52"/>
  <c r="E703" i="52" s="1"/>
  <c r="H702" i="52"/>
  <c r="E702" i="52"/>
  <c r="D702" i="52"/>
  <c r="H701" i="52"/>
  <c r="E701" i="52"/>
  <c r="D701" i="52"/>
  <c r="D700" i="52"/>
  <c r="C700" i="52"/>
  <c r="H700" i="52" s="1"/>
  <c r="H699" i="52"/>
  <c r="D699" i="52"/>
  <c r="E699" i="52" s="1"/>
  <c r="H698" i="52"/>
  <c r="D698" i="52"/>
  <c r="E698" i="52" s="1"/>
  <c r="H697" i="52"/>
  <c r="E697" i="52"/>
  <c r="D697" i="52"/>
  <c r="H696" i="52"/>
  <c r="D696" i="52"/>
  <c r="E696" i="52" s="1"/>
  <c r="H695" i="52"/>
  <c r="D695" i="52"/>
  <c r="H694" i="52"/>
  <c r="C694" i="52"/>
  <c r="H693" i="52"/>
  <c r="D693" i="52"/>
  <c r="E693" i="52" s="1"/>
  <c r="H692" i="52"/>
  <c r="E692" i="52"/>
  <c r="D692" i="52"/>
  <c r="H691" i="52"/>
  <c r="E691" i="52"/>
  <c r="D691" i="52"/>
  <c r="H690" i="52"/>
  <c r="E690" i="52"/>
  <c r="D690" i="52"/>
  <c r="H689" i="52"/>
  <c r="D689" i="52"/>
  <c r="H688" i="52"/>
  <c r="E688" i="52"/>
  <c r="D688" i="52"/>
  <c r="H687" i="52"/>
  <c r="C687" i="52"/>
  <c r="H686" i="52"/>
  <c r="E686" i="52"/>
  <c r="D686" i="52"/>
  <c r="H685" i="52"/>
  <c r="D685" i="52"/>
  <c r="E685" i="52" s="1"/>
  <c r="H684" i="52"/>
  <c r="D684" i="52"/>
  <c r="H683" i="52"/>
  <c r="C683" i="52"/>
  <c r="H682" i="52"/>
  <c r="E682" i="52"/>
  <c r="D682" i="52"/>
  <c r="H681" i="52"/>
  <c r="D681" i="52"/>
  <c r="E681" i="52" s="1"/>
  <c r="H680" i="52"/>
  <c r="E680" i="52"/>
  <c r="D680" i="52"/>
  <c r="H679" i="52"/>
  <c r="D679" i="52"/>
  <c r="C679" i="52"/>
  <c r="H678" i="52"/>
  <c r="D678" i="52"/>
  <c r="H677" i="52"/>
  <c r="E677" i="52"/>
  <c r="D677" i="52"/>
  <c r="H676" i="52"/>
  <c r="C676" i="52"/>
  <c r="H675" i="52"/>
  <c r="E675" i="52"/>
  <c r="D675" i="52"/>
  <c r="H674" i="52"/>
  <c r="E674" i="52"/>
  <c r="D674" i="52"/>
  <c r="H673" i="52"/>
  <c r="D673" i="52"/>
  <c r="E673" i="52" s="1"/>
  <c r="H672" i="52"/>
  <c r="E672" i="52"/>
  <c r="D672" i="52"/>
  <c r="H671" i="52"/>
  <c r="E671" i="52"/>
  <c r="D671" i="52"/>
  <c r="C671" i="52"/>
  <c r="H670" i="52"/>
  <c r="E670" i="52"/>
  <c r="D670" i="52"/>
  <c r="H669" i="52"/>
  <c r="D669" i="52"/>
  <c r="E669" i="52" s="1"/>
  <c r="H668" i="52"/>
  <c r="D668" i="52"/>
  <c r="E668" i="52" s="1"/>
  <c r="H667" i="52"/>
  <c r="E667" i="52"/>
  <c r="D667" i="52"/>
  <c r="H666" i="52"/>
  <c r="D666" i="52"/>
  <c r="C665" i="52"/>
  <c r="H665" i="52" s="1"/>
  <c r="H664" i="52"/>
  <c r="E664" i="52"/>
  <c r="D664" i="52"/>
  <c r="H663" i="52"/>
  <c r="D663" i="52"/>
  <c r="H662" i="52"/>
  <c r="E662" i="52"/>
  <c r="D662" i="52"/>
  <c r="H661" i="52"/>
  <c r="C661" i="52"/>
  <c r="H660" i="52"/>
  <c r="E660" i="52"/>
  <c r="D660" i="52"/>
  <c r="H659" i="52"/>
  <c r="E659" i="52"/>
  <c r="D659" i="52"/>
  <c r="H658" i="52"/>
  <c r="D658" i="52"/>
  <c r="E658" i="52" s="1"/>
  <c r="H657" i="52"/>
  <c r="E657" i="52"/>
  <c r="D657" i="52"/>
  <c r="H656" i="52"/>
  <c r="E656" i="52"/>
  <c r="D656" i="52"/>
  <c r="H655" i="52"/>
  <c r="D655" i="52"/>
  <c r="E655" i="52" s="1"/>
  <c r="H654" i="52"/>
  <c r="D654" i="52"/>
  <c r="C653" i="52"/>
  <c r="H653" i="52" s="1"/>
  <c r="H652" i="52"/>
  <c r="E652" i="52"/>
  <c r="D652" i="52"/>
  <c r="H651" i="52"/>
  <c r="E651" i="52"/>
  <c r="D651" i="52"/>
  <c r="H650" i="52"/>
  <c r="E650" i="52"/>
  <c r="D650" i="52"/>
  <c r="H649" i="52"/>
  <c r="D649" i="52"/>
  <c r="H648" i="52"/>
  <c r="E648" i="52"/>
  <c r="D648" i="52"/>
  <c r="H647" i="52"/>
  <c r="E647" i="52"/>
  <c r="D647" i="52"/>
  <c r="C646" i="52"/>
  <c r="H644" i="52"/>
  <c r="E644" i="52"/>
  <c r="D644" i="52"/>
  <c r="H643" i="52"/>
  <c r="E643" i="52"/>
  <c r="D643" i="52"/>
  <c r="E642" i="52"/>
  <c r="D642" i="52"/>
  <c r="C642" i="52"/>
  <c r="H642" i="52" s="1"/>
  <c r="J642" i="52" s="1"/>
  <c r="H641" i="52"/>
  <c r="E641" i="52"/>
  <c r="D641" i="52"/>
  <c r="H640" i="52"/>
  <c r="D640" i="52"/>
  <c r="H639" i="52"/>
  <c r="E639" i="52"/>
  <c r="D639" i="52"/>
  <c r="H638" i="52"/>
  <c r="J638" i="52" s="1"/>
  <c r="C638" i="52"/>
  <c r="H637" i="52"/>
  <c r="E637" i="52"/>
  <c r="D637" i="52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E632" i="52"/>
  <c r="D632" i="52"/>
  <c r="H631" i="52"/>
  <c r="E631" i="52"/>
  <c r="D631" i="52"/>
  <c r="H630" i="52"/>
  <c r="D630" i="52"/>
  <c r="H629" i="52"/>
  <c r="E629" i="52"/>
  <c r="D629" i="52"/>
  <c r="H628" i="52"/>
  <c r="C628" i="52"/>
  <c r="H627" i="52"/>
  <c r="E627" i="52"/>
  <c r="D627" i="52"/>
  <c r="H626" i="52"/>
  <c r="E626" i="52"/>
  <c r="D626" i="52"/>
  <c r="H625" i="52"/>
  <c r="D625" i="52"/>
  <c r="E625" i="52" s="1"/>
  <c r="H624" i="52"/>
  <c r="E624" i="52"/>
  <c r="D624" i="52"/>
  <c r="H623" i="52"/>
  <c r="E623" i="52"/>
  <c r="D623" i="52"/>
  <c r="H622" i="52"/>
  <c r="D622" i="52"/>
  <c r="E622" i="52" s="1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E614" i="52"/>
  <c r="D614" i="52"/>
  <c r="H613" i="52"/>
  <c r="E613" i="52"/>
  <c r="D613" i="52"/>
  <c r="H612" i="52"/>
  <c r="D612" i="52"/>
  <c r="E612" i="52" s="1"/>
  <c r="H611" i="52"/>
  <c r="E611" i="52"/>
  <c r="D611" i="52"/>
  <c r="H610" i="52"/>
  <c r="E610" i="52"/>
  <c r="D610" i="52"/>
  <c r="C610" i="52"/>
  <c r="H609" i="52"/>
  <c r="E609" i="52"/>
  <c r="D609" i="52"/>
  <c r="H608" i="52"/>
  <c r="D608" i="52"/>
  <c r="E608" i="52" s="1"/>
  <c r="H607" i="52"/>
  <c r="D607" i="52"/>
  <c r="E607" i="52" s="1"/>
  <c r="H606" i="52"/>
  <c r="E606" i="52"/>
  <c r="D606" i="52"/>
  <c r="H605" i="52"/>
  <c r="D605" i="52"/>
  <c r="E605" i="52" s="1"/>
  <c r="H604" i="52"/>
  <c r="E604" i="52"/>
  <c r="D604" i="52"/>
  <c r="H603" i="52"/>
  <c r="D603" i="52"/>
  <c r="C603" i="52"/>
  <c r="H602" i="52"/>
  <c r="D602" i="52"/>
  <c r="E602" i="52" s="1"/>
  <c r="H601" i="52"/>
  <c r="E601" i="52"/>
  <c r="D601" i="52"/>
  <c r="H600" i="52"/>
  <c r="E600" i="52"/>
  <c r="E599" i="52" s="1"/>
  <c r="D600" i="52"/>
  <c r="D599" i="52"/>
  <c r="C599" i="52"/>
  <c r="H599" i="52" s="1"/>
  <c r="H598" i="52"/>
  <c r="D598" i="52"/>
  <c r="E598" i="52" s="1"/>
  <c r="H597" i="52"/>
  <c r="D597" i="52"/>
  <c r="E597" i="52" s="1"/>
  <c r="H596" i="52"/>
  <c r="E596" i="52"/>
  <c r="E595" i="52" s="1"/>
  <c r="D596" i="52"/>
  <c r="H595" i="52"/>
  <c r="C595" i="52"/>
  <c r="H594" i="52"/>
  <c r="D594" i="52"/>
  <c r="E594" i="52" s="1"/>
  <c r="H593" i="52"/>
  <c r="E593" i="52"/>
  <c r="D593" i="52"/>
  <c r="H592" i="52"/>
  <c r="D592" i="52"/>
  <c r="C592" i="52"/>
  <c r="H591" i="52"/>
  <c r="D591" i="52"/>
  <c r="E591" i="52" s="1"/>
  <c r="H590" i="52"/>
  <c r="E590" i="52"/>
  <c r="D590" i="52"/>
  <c r="H589" i="52"/>
  <c r="E589" i="52"/>
  <c r="D589" i="52"/>
  <c r="H588" i="52"/>
  <c r="D588" i="52"/>
  <c r="C587" i="52"/>
  <c r="H587" i="52" s="1"/>
  <c r="H586" i="52"/>
  <c r="D586" i="52"/>
  <c r="E586" i="52" s="1"/>
  <c r="H585" i="52"/>
  <c r="E585" i="52"/>
  <c r="D585" i="52"/>
  <c r="H584" i="52"/>
  <c r="D584" i="52"/>
  <c r="E584" i="52" s="1"/>
  <c r="H583" i="52"/>
  <c r="E583" i="52"/>
  <c r="D583" i="52"/>
  <c r="H582" i="52"/>
  <c r="D582" i="52"/>
  <c r="C581" i="52"/>
  <c r="H581" i="52" s="1"/>
  <c r="H580" i="52"/>
  <c r="E580" i="52"/>
  <c r="D580" i="52"/>
  <c r="H579" i="52"/>
  <c r="E579" i="52"/>
  <c r="D579" i="52"/>
  <c r="H578" i="52"/>
  <c r="D578" i="52"/>
  <c r="D577" i="52" s="1"/>
  <c r="C577" i="52"/>
  <c r="H577" i="52" s="1"/>
  <c r="H576" i="52"/>
  <c r="D576" i="52"/>
  <c r="E576" i="52" s="1"/>
  <c r="H575" i="52"/>
  <c r="E575" i="52"/>
  <c r="D575" i="52"/>
  <c r="H574" i="52"/>
  <c r="D574" i="52"/>
  <c r="E574" i="52" s="1"/>
  <c r="H573" i="52"/>
  <c r="E573" i="52"/>
  <c r="D573" i="52"/>
  <c r="H572" i="52"/>
  <c r="D572" i="52"/>
  <c r="E572" i="52" s="1"/>
  <c r="E569" i="52" s="1"/>
  <c r="H571" i="52"/>
  <c r="E571" i="52"/>
  <c r="D571" i="52"/>
  <c r="H570" i="52"/>
  <c r="E570" i="52"/>
  <c r="D570" i="52"/>
  <c r="D569" i="52"/>
  <c r="C569" i="52"/>
  <c r="H569" i="52" s="1"/>
  <c r="H568" i="52"/>
  <c r="D568" i="52"/>
  <c r="E568" i="52" s="1"/>
  <c r="H567" i="52"/>
  <c r="D567" i="52"/>
  <c r="E567" i="52" s="1"/>
  <c r="H566" i="52"/>
  <c r="E566" i="52"/>
  <c r="D566" i="52"/>
  <c r="H565" i="52"/>
  <c r="D565" i="52"/>
  <c r="E565" i="52" s="1"/>
  <c r="H564" i="52"/>
  <c r="D564" i="52"/>
  <c r="E564" i="52" s="1"/>
  <c r="H563" i="52"/>
  <c r="D563" i="52"/>
  <c r="C562" i="52"/>
  <c r="H562" i="52" s="1"/>
  <c r="H558" i="52"/>
  <c r="E558" i="52"/>
  <c r="D558" i="52"/>
  <c r="H557" i="52"/>
  <c r="E557" i="52"/>
  <c r="E556" i="52" s="1"/>
  <c r="D557" i="52"/>
  <c r="D556" i="52"/>
  <c r="C556" i="52"/>
  <c r="H556" i="52" s="1"/>
  <c r="H555" i="52"/>
  <c r="D555" i="52"/>
  <c r="E555" i="52" s="1"/>
  <c r="H554" i="52"/>
  <c r="E554" i="52"/>
  <c r="D554" i="52"/>
  <c r="H553" i="52"/>
  <c r="D553" i="52"/>
  <c r="D552" i="52" s="1"/>
  <c r="D551" i="52" s="1"/>
  <c r="D550" i="52" s="1"/>
  <c r="C552" i="52"/>
  <c r="H549" i="52"/>
  <c r="E549" i="52"/>
  <c r="D549" i="52"/>
  <c r="H548" i="52"/>
  <c r="E548" i="52"/>
  <c r="E547" i="52" s="1"/>
  <c r="D548" i="52"/>
  <c r="D547" i="52" s="1"/>
  <c r="C547" i="52"/>
  <c r="H547" i="52" s="1"/>
  <c r="J547" i="52" s="1"/>
  <c r="H546" i="52"/>
  <c r="D546" i="52"/>
  <c r="H545" i="52"/>
  <c r="E545" i="52"/>
  <c r="D545" i="52"/>
  <c r="H544" i="52"/>
  <c r="C544" i="52"/>
  <c r="H543" i="52"/>
  <c r="E543" i="52"/>
  <c r="D543" i="52"/>
  <c r="H542" i="52"/>
  <c r="E542" i="52"/>
  <c r="D542" i="52"/>
  <c r="H541" i="52"/>
  <c r="D541" i="52"/>
  <c r="E541" i="52" s="1"/>
  <c r="H540" i="52"/>
  <c r="E540" i="52"/>
  <c r="D540" i="52"/>
  <c r="H539" i="52"/>
  <c r="E539" i="52"/>
  <c r="D539" i="52"/>
  <c r="C538" i="52"/>
  <c r="H538" i="52" s="1"/>
  <c r="H537" i="52"/>
  <c r="D537" i="52"/>
  <c r="E537" i="52" s="1"/>
  <c r="H536" i="52"/>
  <c r="D536" i="52"/>
  <c r="E536" i="52" s="1"/>
  <c r="H535" i="52"/>
  <c r="E535" i="52"/>
  <c r="D535" i="52"/>
  <c r="H534" i="52"/>
  <c r="E534" i="52"/>
  <c r="D534" i="52"/>
  <c r="H533" i="52"/>
  <c r="E533" i="52"/>
  <c r="D533" i="52"/>
  <c r="H532" i="52"/>
  <c r="D532" i="52"/>
  <c r="H531" i="52"/>
  <c r="C531" i="52"/>
  <c r="C528" i="52" s="1"/>
  <c r="H530" i="52"/>
  <c r="E530" i="52"/>
  <c r="D530" i="52"/>
  <c r="H529" i="52"/>
  <c r="E529" i="52"/>
  <c r="D529" i="52"/>
  <c r="C529" i="52"/>
  <c r="H528" i="52"/>
  <c r="H527" i="52"/>
  <c r="E527" i="52"/>
  <c r="D527" i="52"/>
  <c r="H526" i="52"/>
  <c r="E526" i="52"/>
  <c r="E522" i="52" s="1"/>
  <c r="D526" i="52"/>
  <c r="H525" i="52"/>
  <c r="D525" i="52"/>
  <c r="E525" i="52" s="1"/>
  <c r="H524" i="52"/>
  <c r="D524" i="52"/>
  <c r="E524" i="52" s="1"/>
  <c r="H523" i="52"/>
  <c r="E523" i="52"/>
  <c r="D523" i="52"/>
  <c r="C522" i="52"/>
  <c r="H522" i="52" s="1"/>
  <c r="H521" i="52"/>
  <c r="E521" i="52"/>
  <c r="D521" i="52"/>
  <c r="H520" i="52"/>
  <c r="D520" i="52"/>
  <c r="E520" i="52" s="1"/>
  <c r="H519" i="52"/>
  <c r="D519" i="52"/>
  <c r="E519" i="52" s="1"/>
  <c r="H518" i="52"/>
  <c r="E518" i="52"/>
  <c r="D518" i="52"/>
  <c r="H517" i="52"/>
  <c r="D517" i="52"/>
  <c r="E517" i="52" s="1"/>
  <c r="H516" i="52"/>
  <c r="D516" i="52"/>
  <c r="E516" i="52" s="1"/>
  <c r="H515" i="52"/>
  <c r="D515" i="52"/>
  <c r="E515" i="52" s="1"/>
  <c r="E513" i="52" s="1"/>
  <c r="H514" i="52"/>
  <c r="E514" i="52"/>
  <c r="D514" i="52"/>
  <c r="H513" i="52"/>
  <c r="D513" i="52"/>
  <c r="H512" i="52"/>
  <c r="D512" i="52"/>
  <c r="H511" i="52"/>
  <c r="D511" i="52"/>
  <c r="E511" i="52" s="1"/>
  <c r="H510" i="52"/>
  <c r="E510" i="52"/>
  <c r="D510" i="52"/>
  <c r="C509" i="52"/>
  <c r="H509" i="52" s="1"/>
  <c r="H508" i="52"/>
  <c r="D508" i="52"/>
  <c r="E508" i="52" s="1"/>
  <c r="H507" i="52"/>
  <c r="D507" i="52"/>
  <c r="E507" i="52" s="1"/>
  <c r="H506" i="52"/>
  <c r="E506" i="52"/>
  <c r="D506" i="52"/>
  <c r="H505" i="52"/>
  <c r="E505" i="52"/>
  <c r="D505" i="52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E500" i="52"/>
  <c r="D500" i="52"/>
  <c r="H499" i="52"/>
  <c r="D499" i="52"/>
  <c r="E499" i="52" s="1"/>
  <c r="H498" i="52"/>
  <c r="D498" i="52"/>
  <c r="C497" i="52"/>
  <c r="H497" i="52" s="1"/>
  <c r="H496" i="52"/>
  <c r="D496" i="52"/>
  <c r="E496" i="52" s="1"/>
  <c r="H495" i="52"/>
  <c r="E495" i="52"/>
  <c r="E494" i="52" s="1"/>
  <c r="D495" i="52"/>
  <c r="D494" i="52"/>
  <c r="C494" i="52"/>
  <c r="H494" i="52" s="1"/>
  <c r="H493" i="52"/>
  <c r="D493" i="52"/>
  <c r="E493" i="52" s="1"/>
  <c r="H492" i="52"/>
  <c r="D492" i="52"/>
  <c r="C491" i="52"/>
  <c r="H491" i="52" s="1"/>
  <c r="H490" i="52"/>
  <c r="D490" i="52"/>
  <c r="E490" i="52" s="1"/>
  <c r="H489" i="52"/>
  <c r="E489" i="52"/>
  <c r="D489" i="52"/>
  <c r="H488" i="52"/>
  <c r="D488" i="52"/>
  <c r="E488" i="52" s="1"/>
  <c r="H487" i="52"/>
  <c r="D487" i="52"/>
  <c r="H486" i="52"/>
  <c r="H485" i="52"/>
  <c r="E485" i="52"/>
  <c r="D485" i="52"/>
  <c r="H482" i="52"/>
  <c r="H481" i="52"/>
  <c r="E481" i="52"/>
  <c r="D481" i="52"/>
  <c r="H480" i="52"/>
  <c r="E480" i="52"/>
  <c r="D480" i="52"/>
  <c r="H479" i="52"/>
  <c r="D479" i="52"/>
  <c r="E479" i="52" s="1"/>
  <c r="H478" i="52"/>
  <c r="D478" i="52"/>
  <c r="C477" i="52"/>
  <c r="H477" i="52" s="1"/>
  <c r="H476" i="52"/>
  <c r="D476" i="52"/>
  <c r="E476" i="52" s="1"/>
  <c r="H475" i="52"/>
  <c r="E475" i="52"/>
  <c r="D475" i="52"/>
  <c r="E474" i="52"/>
  <c r="D474" i="52"/>
  <c r="C474" i="52"/>
  <c r="H474" i="52" s="1"/>
  <c r="H473" i="52"/>
  <c r="E473" i="52"/>
  <c r="D473" i="52"/>
  <c r="H472" i="52"/>
  <c r="D472" i="52"/>
  <c r="E472" i="52" s="1"/>
  <c r="H471" i="52"/>
  <c r="D471" i="52"/>
  <c r="E471" i="52" s="1"/>
  <c r="H470" i="52"/>
  <c r="E470" i="52"/>
  <c r="D470" i="52"/>
  <c r="H469" i="52"/>
  <c r="D469" i="52"/>
  <c r="C468" i="52"/>
  <c r="H468" i="52" s="1"/>
  <c r="H467" i="52"/>
  <c r="D467" i="52"/>
  <c r="E467" i="52" s="1"/>
  <c r="H466" i="52"/>
  <c r="D466" i="52"/>
  <c r="E466" i="52" s="1"/>
  <c r="H465" i="52"/>
  <c r="E465" i="52"/>
  <c r="D465" i="52"/>
  <c r="H464" i="52"/>
  <c r="D464" i="52"/>
  <c r="E464" i="52" s="1"/>
  <c r="D463" i="52"/>
  <c r="C463" i="52"/>
  <c r="H462" i="52"/>
  <c r="D462" i="52"/>
  <c r="E462" i="52" s="1"/>
  <c r="H461" i="52"/>
  <c r="D461" i="52"/>
  <c r="E461" i="52" s="1"/>
  <c r="H460" i="52"/>
  <c r="E460" i="52"/>
  <c r="E459" i="52" s="1"/>
  <c r="D460" i="52"/>
  <c r="D459" i="52"/>
  <c r="C459" i="52"/>
  <c r="H459" i="52" s="1"/>
  <c r="H458" i="52"/>
  <c r="D458" i="52"/>
  <c r="E458" i="52" s="1"/>
  <c r="H457" i="52"/>
  <c r="D457" i="52"/>
  <c r="H456" i="52"/>
  <c r="D456" i="52"/>
  <c r="E456" i="52" s="1"/>
  <c r="H455" i="52"/>
  <c r="C455" i="52"/>
  <c r="H454" i="52"/>
  <c r="E454" i="52"/>
  <c r="D454" i="52"/>
  <c r="H453" i="52"/>
  <c r="D453" i="52"/>
  <c r="E453" i="52" s="1"/>
  <c r="H452" i="52"/>
  <c r="D452" i="52"/>
  <c r="H451" i="52"/>
  <c r="D451" i="52"/>
  <c r="E451" i="52" s="1"/>
  <c r="H450" i="52"/>
  <c r="C450" i="52"/>
  <c r="H449" i="52"/>
  <c r="E449" i="52"/>
  <c r="D449" i="52"/>
  <c r="H448" i="52"/>
  <c r="D448" i="52"/>
  <c r="E448" i="52" s="1"/>
  <c r="H447" i="52"/>
  <c r="D447" i="52"/>
  <c r="H446" i="52"/>
  <c r="D446" i="52"/>
  <c r="E446" i="52" s="1"/>
  <c r="H445" i="52"/>
  <c r="C445" i="52"/>
  <c r="H443" i="52"/>
  <c r="E443" i="52"/>
  <c r="D443" i="52"/>
  <c r="H442" i="52"/>
  <c r="D442" i="52"/>
  <c r="E442" i="52" s="1"/>
  <c r="H441" i="52"/>
  <c r="D441" i="52"/>
  <c r="E441" i="52" s="1"/>
  <c r="H440" i="52"/>
  <c r="D440" i="52"/>
  <c r="E440" i="52" s="1"/>
  <c r="H439" i="52"/>
  <c r="E439" i="52"/>
  <c r="D439" i="52"/>
  <c r="H438" i="52"/>
  <c r="E438" i="52"/>
  <c r="D438" i="52"/>
  <c r="H437" i="52"/>
  <c r="D437" i="52"/>
  <c r="E437" i="52" s="1"/>
  <c r="H436" i="52"/>
  <c r="D436" i="52"/>
  <c r="E436" i="52" s="1"/>
  <c r="H435" i="52"/>
  <c r="E435" i="52"/>
  <c r="D435" i="52"/>
  <c r="H434" i="52"/>
  <c r="D434" i="52"/>
  <c r="H433" i="52"/>
  <c r="D433" i="52"/>
  <c r="E433" i="52" s="1"/>
  <c r="H432" i="52"/>
  <c r="D432" i="52"/>
  <c r="E432" i="52" s="1"/>
  <c r="H431" i="52"/>
  <c r="E431" i="52"/>
  <c r="D431" i="52"/>
  <c r="H430" i="52"/>
  <c r="E430" i="52"/>
  <c r="D430" i="52"/>
  <c r="C429" i="52"/>
  <c r="H429" i="52" s="1"/>
  <c r="H428" i="52"/>
  <c r="D428" i="52"/>
  <c r="E428" i="52" s="1"/>
  <c r="H427" i="52"/>
  <c r="D427" i="52"/>
  <c r="E427" i="52" s="1"/>
  <c r="H426" i="52"/>
  <c r="E426" i="52"/>
  <c r="D426" i="52"/>
  <c r="H425" i="52"/>
  <c r="E425" i="52"/>
  <c r="D425" i="52"/>
  <c r="H424" i="52"/>
  <c r="D424" i="52"/>
  <c r="H423" i="52"/>
  <c r="D423" i="52"/>
  <c r="E423" i="52" s="1"/>
  <c r="H422" i="52"/>
  <c r="C422" i="52"/>
  <c r="H421" i="52"/>
  <c r="E421" i="52"/>
  <c r="D421" i="52"/>
  <c r="H420" i="52"/>
  <c r="D420" i="52"/>
  <c r="E420" i="52" s="1"/>
  <c r="H419" i="52"/>
  <c r="D419" i="52"/>
  <c r="E419" i="52" s="1"/>
  <c r="H418" i="52"/>
  <c r="D418" i="52"/>
  <c r="E418" i="52" s="1"/>
  <c r="H417" i="52"/>
  <c r="E417" i="52"/>
  <c r="E416" i="52" s="1"/>
  <c r="D417" i="52"/>
  <c r="D416" i="52"/>
  <c r="C416" i="52"/>
  <c r="H416" i="52" s="1"/>
  <c r="H415" i="52"/>
  <c r="D415" i="52"/>
  <c r="E415" i="52" s="1"/>
  <c r="H414" i="52"/>
  <c r="D414" i="52"/>
  <c r="H413" i="52"/>
  <c r="D413" i="52"/>
  <c r="E413" i="52" s="1"/>
  <c r="H412" i="52"/>
  <c r="C412" i="52"/>
  <c r="H411" i="52"/>
  <c r="E411" i="52"/>
  <c r="D411" i="52"/>
  <c r="H410" i="52"/>
  <c r="E410" i="52"/>
  <c r="E409" i="52" s="1"/>
  <c r="D410" i="52"/>
  <c r="D409" i="52" s="1"/>
  <c r="C409" i="52"/>
  <c r="H409" i="52" s="1"/>
  <c r="H408" i="52"/>
  <c r="D408" i="52"/>
  <c r="E408" i="52" s="1"/>
  <c r="H407" i="52"/>
  <c r="D407" i="52"/>
  <c r="E407" i="52" s="1"/>
  <c r="H406" i="52"/>
  <c r="E406" i="52"/>
  <c r="D406" i="52"/>
  <c r="H405" i="52"/>
  <c r="D405" i="52"/>
  <c r="C404" i="52"/>
  <c r="H404" i="52" s="1"/>
  <c r="H403" i="52"/>
  <c r="D403" i="52"/>
  <c r="E403" i="52" s="1"/>
  <c r="H402" i="52"/>
  <c r="D402" i="52"/>
  <c r="E402" i="52" s="1"/>
  <c r="H401" i="52"/>
  <c r="E401" i="52"/>
  <c r="D401" i="52"/>
  <c r="H400" i="52"/>
  <c r="E400" i="52"/>
  <c r="E399" i="52" s="1"/>
  <c r="D400" i="52"/>
  <c r="D399" i="52" s="1"/>
  <c r="C399" i="52"/>
  <c r="H399" i="52" s="1"/>
  <c r="H398" i="52"/>
  <c r="D398" i="52"/>
  <c r="E398" i="52" s="1"/>
  <c r="H397" i="52"/>
  <c r="D397" i="52"/>
  <c r="E397" i="52" s="1"/>
  <c r="H396" i="52"/>
  <c r="E396" i="52"/>
  <c r="E395" i="52" s="1"/>
  <c r="D396" i="52"/>
  <c r="D395" i="52"/>
  <c r="C395" i="52"/>
  <c r="H395" i="52" s="1"/>
  <c r="H394" i="52"/>
  <c r="D394" i="52"/>
  <c r="E394" i="52" s="1"/>
  <c r="H393" i="52"/>
  <c r="D393" i="52"/>
  <c r="C392" i="52"/>
  <c r="H392" i="52" s="1"/>
  <c r="H391" i="52"/>
  <c r="D391" i="52"/>
  <c r="E391" i="52" s="1"/>
  <c r="H390" i="52"/>
  <c r="E390" i="52"/>
  <c r="D390" i="52"/>
  <c r="H389" i="52"/>
  <c r="D389" i="52"/>
  <c r="E389" i="52" s="1"/>
  <c r="D388" i="52"/>
  <c r="C388" i="52"/>
  <c r="H388" i="52" s="1"/>
  <c r="H387" i="52"/>
  <c r="D387" i="52"/>
  <c r="E387" i="52" s="1"/>
  <c r="H386" i="52"/>
  <c r="D386" i="52"/>
  <c r="E386" i="52" s="1"/>
  <c r="H385" i="52"/>
  <c r="E385" i="52"/>
  <c r="D385" i="52"/>
  <c r="H384" i="52"/>
  <c r="D384" i="52"/>
  <c r="E384" i="52" s="1"/>
  <c r="H383" i="52"/>
  <c r="D383" i="52"/>
  <c r="C382" i="52"/>
  <c r="H382" i="52" s="1"/>
  <c r="H381" i="52"/>
  <c r="D381" i="52"/>
  <c r="E381" i="52" s="1"/>
  <c r="H380" i="52"/>
  <c r="E380" i="52"/>
  <c r="D380" i="52"/>
  <c r="H379" i="52"/>
  <c r="D379" i="52"/>
  <c r="C378" i="52"/>
  <c r="H378" i="52" s="1"/>
  <c r="H377" i="52"/>
  <c r="D377" i="52"/>
  <c r="E377" i="52" s="1"/>
  <c r="H376" i="52"/>
  <c r="D376" i="52"/>
  <c r="E376" i="52" s="1"/>
  <c r="H375" i="52"/>
  <c r="E375" i="52"/>
  <c r="D375" i="52"/>
  <c r="H374" i="52"/>
  <c r="D374" i="52"/>
  <c r="H373" i="52"/>
  <c r="C373" i="52"/>
  <c r="H372" i="52"/>
  <c r="D372" i="52"/>
  <c r="E372" i="52" s="1"/>
  <c r="H371" i="52"/>
  <c r="E371" i="52"/>
  <c r="D371" i="52"/>
  <c r="H370" i="52"/>
  <c r="E370" i="52"/>
  <c r="D370" i="52"/>
  <c r="H369" i="52"/>
  <c r="D369" i="52"/>
  <c r="H368" i="52"/>
  <c r="C368" i="52"/>
  <c r="H367" i="52"/>
  <c r="D367" i="52"/>
  <c r="E367" i="52" s="1"/>
  <c r="H366" i="52"/>
  <c r="E366" i="52"/>
  <c r="D366" i="52"/>
  <c r="H365" i="52"/>
  <c r="E365" i="52"/>
  <c r="D365" i="52"/>
  <c r="H364" i="52"/>
  <c r="D364" i="52"/>
  <c r="E364" i="52" s="1"/>
  <c r="H363" i="52"/>
  <c r="D363" i="52"/>
  <c r="E363" i="52" s="1"/>
  <c r="H362" i="52"/>
  <c r="C362" i="52"/>
  <c r="H361" i="52"/>
  <c r="E361" i="52"/>
  <c r="D361" i="52"/>
  <c r="H360" i="52"/>
  <c r="D360" i="52"/>
  <c r="E360" i="52" s="1"/>
  <c r="H359" i="52"/>
  <c r="D359" i="52"/>
  <c r="E359" i="52" s="1"/>
  <c r="H358" i="52"/>
  <c r="D358" i="52"/>
  <c r="E358" i="52" s="1"/>
  <c r="H357" i="52"/>
  <c r="E357" i="52"/>
  <c r="C357" i="52"/>
  <c r="H356" i="52"/>
  <c r="E356" i="52"/>
  <c r="D356" i="52"/>
  <c r="H355" i="52"/>
  <c r="E355" i="52"/>
  <c r="D355" i="52"/>
  <c r="H354" i="52"/>
  <c r="D354" i="52"/>
  <c r="H353" i="52"/>
  <c r="C353" i="52"/>
  <c r="H352" i="52"/>
  <c r="D352" i="52"/>
  <c r="E352" i="52" s="1"/>
  <c r="H351" i="52"/>
  <c r="E351" i="52"/>
  <c r="D351" i="52"/>
  <c r="H350" i="52"/>
  <c r="E350" i="52"/>
  <c r="D350" i="52"/>
  <c r="H349" i="52"/>
  <c r="D349" i="52"/>
  <c r="H348" i="52"/>
  <c r="C348" i="52"/>
  <c r="H347" i="52"/>
  <c r="D347" i="52"/>
  <c r="E347" i="52" s="1"/>
  <c r="H346" i="52"/>
  <c r="E346" i="52"/>
  <c r="D346" i="52"/>
  <c r="H345" i="52"/>
  <c r="E345" i="52"/>
  <c r="E344" i="52" s="1"/>
  <c r="D345" i="52"/>
  <c r="D344" i="52"/>
  <c r="C344" i="52"/>
  <c r="H343" i="52"/>
  <c r="D343" i="52"/>
  <c r="E343" i="52" s="1"/>
  <c r="H342" i="52"/>
  <c r="D342" i="52"/>
  <c r="E342" i="52" s="1"/>
  <c r="H341" i="52"/>
  <c r="E341" i="52"/>
  <c r="D341" i="52"/>
  <c r="H338" i="52"/>
  <c r="E338" i="52"/>
  <c r="D338" i="52"/>
  <c r="H337" i="52"/>
  <c r="D337" i="52"/>
  <c r="E337" i="52" s="1"/>
  <c r="H336" i="52"/>
  <c r="D336" i="52"/>
  <c r="E336" i="52" s="1"/>
  <c r="H335" i="52"/>
  <c r="D335" i="52"/>
  <c r="E335" i="52" s="1"/>
  <c r="H334" i="52"/>
  <c r="E334" i="52"/>
  <c r="D334" i="52"/>
  <c r="H333" i="52"/>
  <c r="D333" i="52"/>
  <c r="E333" i="52" s="1"/>
  <c r="H332" i="52"/>
  <c r="D332" i="52"/>
  <c r="C331" i="52"/>
  <c r="H331" i="52" s="1"/>
  <c r="H330" i="52"/>
  <c r="D330" i="52"/>
  <c r="E330" i="52" s="1"/>
  <c r="H329" i="52"/>
  <c r="E329" i="52"/>
  <c r="E328" i="52" s="1"/>
  <c r="D329" i="52"/>
  <c r="D328" i="52"/>
  <c r="C328" i="52"/>
  <c r="H328" i="52" s="1"/>
  <c r="H327" i="52"/>
  <c r="E327" i="52"/>
  <c r="D327" i="52"/>
  <c r="H326" i="52"/>
  <c r="D326" i="52"/>
  <c r="H325" i="52"/>
  <c r="C325" i="52"/>
  <c r="H324" i="52"/>
  <c r="D324" i="52"/>
  <c r="E324" i="52" s="1"/>
  <c r="H323" i="52"/>
  <c r="E323" i="52"/>
  <c r="D323" i="52"/>
  <c r="H322" i="52"/>
  <c r="E322" i="52"/>
  <c r="D322" i="52"/>
  <c r="H321" i="52"/>
  <c r="D321" i="52"/>
  <c r="E321" i="52" s="1"/>
  <c r="H320" i="52"/>
  <c r="D320" i="52"/>
  <c r="E320" i="52" s="1"/>
  <c r="H319" i="52"/>
  <c r="E319" i="52"/>
  <c r="D319" i="52"/>
  <c r="H318" i="52"/>
  <c r="E318" i="52"/>
  <c r="D318" i="52"/>
  <c r="H317" i="52"/>
  <c r="D317" i="52"/>
  <c r="H316" i="52"/>
  <c r="D316" i="52"/>
  <c r="E316" i="52" s="1"/>
  <c r="H315" i="52"/>
  <c r="C315" i="52"/>
  <c r="H313" i="52"/>
  <c r="E313" i="52"/>
  <c r="D313" i="52"/>
  <c r="H312" i="52"/>
  <c r="D312" i="52"/>
  <c r="E312" i="52" s="1"/>
  <c r="H311" i="52"/>
  <c r="D311" i="52"/>
  <c r="H310" i="52"/>
  <c r="D310" i="52"/>
  <c r="E310" i="52" s="1"/>
  <c r="H309" i="52"/>
  <c r="E309" i="52"/>
  <c r="D309" i="52"/>
  <c r="C308" i="52"/>
  <c r="H308" i="52" s="1"/>
  <c r="H307" i="52"/>
  <c r="E307" i="52"/>
  <c r="D307" i="52"/>
  <c r="H306" i="52"/>
  <c r="D306" i="52"/>
  <c r="H305" i="52"/>
  <c r="C305" i="52"/>
  <c r="H304" i="52"/>
  <c r="D304" i="52"/>
  <c r="E304" i="52" s="1"/>
  <c r="H303" i="52"/>
  <c r="E303" i="52"/>
  <c r="E302" i="52" s="1"/>
  <c r="D303" i="52"/>
  <c r="D302" i="52"/>
  <c r="C302" i="52"/>
  <c r="H302" i="52" s="1"/>
  <c r="H301" i="52"/>
  <c r="D301" i="52"/>
  <c r="E301" i="52" s="1"/>
  <c r="H300" i="52"/>
  <c r="D300" i="52"/>
  <c r="H299" i="52"/>
  <c r="D299" i="52"/>
  <c r="E299" i="52" s="1"/>
  <c r="H298" i="52"/>
  <c r="C298" i="52"/>
  <c r="H297" i="52"/>
  <c r="E297" i="52"/>
  <c r="E296" i="52" s="1"/>
  <c r="D297" i="52"/>
  <c r="D296" i="52"/>
  <c r="C296" i="52"/>
  <c r="H296" i="52" s="1"/>
  <c r="H295" i="52"/>
  <c r="D295" i="52"/>
  <c r="E295" i="52" s="1"/>
  <c r="H294" i="52"/>
  <c r="D294" i="52"/>
  <c r="E294" i="52" s="1"/>
  <c r="H293" i="52"/>
  <c r="D293" i="52"/>
  <c r="E293" i="52" s="1"/>
  <c r="H292" i="52"/>
  <c r="E292" i="52"/>
  <c r="D292" i="52"/>
  <c r="H291" i="52"/>
  <c r="D291" i="52"/>
  <c r="E291" i="52" s="1"/>
  <c r="H290" i="52"/>
  <c r="D290" i="52"/>
  <c r="C289" i="52"/>
  <c r="H288" i="52"/>
  <c r="D288" i="52"/>
  <c r="E288" i="52" s="1"/>
  <c r="H287" i="52"/>
  <c r="E287" i="52"/>
  <c r="D287" i="52"/>
  <c r="H286" i="52"/>
  <c r="D286" i="52"/>
  <c r="E286" i="52" s="1"/>
  <c r="H285" i="52"/>
  <c r="D285" i="52"/>
  <c r="E285" i="52" s="1"/>
  <c r="H284" i="52"/>
  <c r="E284" i="52"/>
  <c r="D284" i="52"/>
  <c r="H283" i="52"/>
  <c r="E283" i="52"/>
  <c r="D283" i="52"/>
  <c r="H282" i="52"/>
  <c r="E282" i="52"/>
  <c r="D282" i="52"/>
  <c r="H281" i="52"/>
  <c r="D281" i="52"/>
  <c r="E281" i="52" s="1"/>
  <c r="H280" i="52"/>
  <c r="D280" i="52"/>
  <c r="E280" i="52" s="1"/>
  <c r="H279" i="52"/>
  <c r="E279" i="52"/>
  <c r="D279" i="52"/>
  <c r="H278" i="52"/>
  <c r="E278" i="52"/>
  <c r="D278" i="52"/>
  <c r="H277" i="52"/>
  <c r="D277" i="52"/>
  <c r="E277" i="52" s="1"/>
  <c r="H276" i="52"/>
  <c r="D276" i="52"/>
  <c r="E276" i="52" s="1"/>
  <c r="H275" i="52"/>
  <c r="E275" i="52"/>
  <c r="D275" i="52"/>
  <c r="H274" i="52"/>
  <c r="E274" i="52"/>
  <c r="D274" i="52"/>
  <c r="H273" i="52"/>
  <c r="D273" i="52"/>
  <c r="E273" i="52" s="1"/>
  <c r="H272" i="52"/>
  <c r="D272" i="52"/>
  <c r="E272" i="52" s="1"/>
  <c r="H271" i="52"/>
  <c r="E271" i="52"/>
  <c r="D271" i="52"/>
  <c r="H270" i="52"/>
  <c r="E270" i="52"/>
  <c r="D270" i="52"/>
  <c r="H269" i="52"/>
  <c r="D269" i="52"/>
  <c r="E269" i="52" s="1"/>
  <c r="H268" i="52"/>
  <c r="D268" i="52"/>
  <c r="E268" i="52" s="1"/>
  <c r="H267" i="52"/>
  <c r="E267" i="52"/>
  <c r="D267" i="52"/>
  <c r="H266" i="52"/>
  <c r="E266" i="52"/>
  <c r="D266" i="52"/>
  <c r="H265" i="52"/>
  <c r="H264" i="52"/>
  <c r="E264" i="52"/>
  <c r="D264" i="52"/>
  <c r="H262" i="52"/>
  <c r="D262" i="52"/>
  <c r="H261" i="52"/>
  <c r="D261" i="52"/>
  <c r="E261" i="52" s="1"/>
  <c r="H260" i="52"/>
  <c r="C260" i="52"/>
  <c r="E252" i="52"/>
  <c r="D252" i="52"/>
  <c r="D251" i="52"/>
  <c r="C250" i="52"/>
  <c r="D249" i="52"/>
  <c r="E249" i="52" s="1"/>
  <c r="D248" i="52"/>
  <c r="E248" i="52" s="1"/>
  <c r="E247" i="52"/>
  <c r="D247" i="52"/>
  <c r="D246" i="52"/>
  <c r="E246" i="52" s="1"/>
  <c r="D245" i="52"/>
  <c r="E245" i="52" s="1"/>
  <c r="C244" i="52"/>
  <c r="C243" i="52" s="1"/>
  <c r="D242" i="52"/>
  <c r="D241" i="52"/>
  <c r="E241" i="52" s="1"/>
  <c r="E240" i="52"/>
  <c r="D240" i="52"/>
  <c r="C239" i="52"/>
  <c r="C238" i="52" s="1"/>
  <c r="E237" i="52"/>
  <c r="E236" i="52" s="1"/>
  <c r="E235" i="52" s="1"/>
  <c r="D237" i="52"/>
  <c r="D236" i="52" s="1"/>
  <c r="D235" i="52" s="1"/>
  <c r="C236" i="52"/>
  <c r="C235" i="52" s="1"/>
  <c r="E234" i="52"/>
  <c r="E233" i="52" s="1"/>
  <c r="D234" i="52"/>
  <c r="D233" i="52" s="1"/>
  <c r="C233" i="52"/>
  <c r="E232" i="52"/>
  <c r="D232" i="52"/>
  <c r="D231" i="52"/>
  <c r="E231" i="52" s="1"/>
  <c r="E230" i="52"/>
  <c r="D230" i="52"/>
  <c r="D229" i="52"/>
  <c r="D228" i="52" s="1"/>
  <c r="C229" i="52"/>
  <c r="C228" i="52"/>
  <c r="E227" i="52"/>
  <c r="D227" i="52"/>
  <c r="D226" i="52"/>
  <c r="E225" i="52"/>
  <c r="D225" i="52"/>
  <c r="D224" i="52"/>
  <c r="E224" i="52" s="1"/>
  <c r="C223" i="52"/>
  <c r="C222" i="52" s="1"/>
  <c r="D221" i="52"/>
  <c r="C220" i="52"/>
  <c r="E219" i="52"/>
  <c r="D219" i="52"/>
  <c r="D218" i="52"/>
  <c r="E218" i="52" s="1"/>
  <c r="D217" i="52"/>
  <c r="E217" i="52" s="1"/>
  <c r="C216" i="52"/>
  <c r="C215" i="52" s="1"/>
  <c r="D214" i="52"/>
  <c r="C213" i="52"/>
  <c r="E212" i="52"/>
  <c r="E211" i="52" s="1"/>
  <c r="D212" i="52"/>
  <c r="D211" i="52"/>
  <c r="C211" i="52"/>
  <c r="D210" i="52"/>
  <c r="E210" i="52" s="1"/>
  <c r="D209" i="52"/>
  <c r="D208" i="52"/>
  <c r="E208" i="52" s="1"/>
  <c r="C207" i="52"/>
  <c r="D206" i="52"/>
  <c r="E206" i="52" s="1"/>
  <c r="E205" i="52"/>
  <c r="E204" i="52" s="1"/>
  <c r="D205" i="52"/>
  <c r="D204" i="52"/>
  <c r="C204" i="52"/>
  <c r="C203" i="52"/>
  <c r="E202" i="52"/>
  <c r="E201" i="52" s="1"/>
  <c r="E200" i="52" s="1"/>
  <c r="D202" i="52"/>
  <c r="D201" i="52"/>
  <c r="D200" i="52" s="1"/>
  <c r="C201" i="52"/>
  <c r="C200" i="52" s="1"/>
  <c r="E199" i="52"/>
  <c r="E198" i="52" s="1"/>
  <c r="E197" i="52" s="1"/>
  <c r="D199" i="52"/>
  <c r="D198" i="52"/>
  <c r="D197" i="52" s="1"/>
  <c r="C198" i="52"/>
  <c r="C197" i="52"/>
  <c r="E196" i="52"/>
  <c r="E195" i="52" s="1"/>
  <c r="D196" i="52"/>
  <c r="D195" i="52"/>
  <c r="C195" i="52"/>
  <c r="D194" i="52"/>
  <c r="E194" i="52" s="1"/>
  <c r="E193" i="52"/>
  <c r="D193" i="52"/>
  <c r="C193" i="52"/>
  <c r="D192" i="52"/>
  <c r="E192" i="52" s="1"/>
  <c r="E191" i="52"/>
  <c r="D191" i="52"/>
  <c r="D190" i="52"/>
  <c r="C189" i="52"/>
  <c r="D187" i="52"/>
  <c r="E187" i="52" s="1"/>
  <c r="E186" i="52"/>
  <c r="E185" i="52" s="1"/>
  <c r="E184" i="52" s="1"/>
  <c r="D186" i="52"/>
  <c r="D185" i="52"/>
  <c r="D184" i="52" s="1"/>
  <c r="C185" i="52"/>
  <c r="C184" i="52"/>
  <c r="E183" i="52"/>
  <c r="E182" i="52" s="1"/>
  <c r="D183" i="52"/>
  <c r="D182" i="52"/>
  <c r="C182" i="52"/>
  <c r="C179" i="52" s="1"/>
  <c r="D181" i="52"/>
  <c r="E181" i="52" s="1"/>
  <c r="E180" i="52"/>
  <c r="E179" i="52" s="1"/>
  <c r="D180" i="52"/>
  <c r="D179" i="52" s="1"/>
  <c r="C180" i="52"/>
  <c r="H176" i="52"/>
  <c r="E176" i="52"/>
  <c r="D176" i="52"/>
  <c r="H175" i="52"/>
  <c r="D175" i="52"/>
  <c r="C174" i="52"/>
  <c r="H174" i="52" s="1"/>
  <c r="H173" i="52"/>
  <c r="D173" i="52"/>
  <c r="E173" i="52" s="1"/>
  <c r="H172" i="52"/>
  <c r="D172" i="52"/>
  <c r="E172" i="52" s="1"/>
  <c r="H171" i="52"/>
  <c r="E171" i="52"/>
  <c r="C171" i="52"/>
  <c r="C170" i="52"/>
  <c r="H170" i="52" s="1"/>
  <c r="J170" i="52" s="1"/>
  <c r="H169" i="52"/>
  <c r="D169" i="52"/>
  <c r="E169" i="52" s="1"/>
  <c r="H168" i="52"/>
  <c r="E168" i="52"/>
  <c r="E167" i="52" s="1"/>
  <c r="D168" i="52"/>
  <c r="D167" i="52"/>
  <c r="C167" i="52"/>
  <c r="H167" i="52" s="1"/>
  <c r="H166" i="52"/>
  <c r="E166" i="52"/>
  <c r="D166" i="52"/>
  <c r="H165" i="52"/>
  <c r="D165" i="52"/>
  <c r="H164" i="52"/>
  <c r="C164" i="52"/>
  <c r="J163" i="52"/>
  <c r="C163" i="52"/>
  <c r="H163" i="52" s="1"/>
  <c r="H162" i="52"/>
  <c r="D162" i="52"/>
  <c r="H161" i="52"/>
  <c r="D161" i="52"/>
  <c r="E161" i="52" s="1"/>
  <c r="H160" i="52"/>
  <c r="C160" i="52"/>
  <c r="H159" i="52"/>
  <c r="E159" i="52"/>
  <c r="D159" i="52"/>
  <c r="H158" i="52"/>
  <c r="E158" i="52"/>
  <c r="E157" i="52" s="1"/>
  <c r="D158" i="52"/>
  <c r="D157" i="52"/>
  <c r="C157" i="52"/>
  <c r="H157" i="52" s="1"/>
  <c r="H156" i="52"/>
  <c r="D156" i="52"/>
  <c r="H155" i="52"/>
  <c r="D155" i="52"/>
  <c r="E155" i="52" s="1"/>
  <c r="H154" i="52"/>
  <c r="C154" i="52"/>
  <c r="H153" i="52"/>
  <c r="J153" i="52" s="1"/>
  <c r="C153" i="52"/>
  <c r="H151" i="52"/>
  <c r="D151" i="52"/>
  <c r="H150" i="52"/>
  <c r="D150" i="52"/>
  <c r="E150" i="52" s="1"/>
  <c r="H149" i="52"/>
  <c r="C149" i="52"/>
  <c r="H148" i="52"/>
  <c r="E148" i="52"/>
  <c r="D148" i="52"/>
  <c r="H147" i="52"/>
  <c r="E147" i="52"/>
  <c r="E146" i="52" s="1"/>
  <c r="D147" i="52"/>
  <c r="D146" i="52"/>
  <c r="C146" i="52"/>
  <c r="H146" i="52" s="1"/>
  <c r="H145" i="52"/>
  <c r="D145" i="52"/>
  <c r="H144" i="52"/>
  <c r="D144" i="52"/>
  <c r="E144" i="52" s="1"/>
  <c r="H143" i="52"/>
  <c r="C143" i="52"/>
  <c r="H142" i="52"/>
  <c r="E142" i="52"/>
  <c r="D142" i="52"/>
  <c r="H141" i="52"/>
  <c r="D141" i="52"/>
  <c r="C140" i="52"/>
  <c r="H140" i="52" s="1"/>
  <c r="H139" i="52"/>
  <c r="D139" i="52"/>
  <c r="H138" i="52"/>
  <c r="D138" i="52"/>
  <c r="E138" i="52" s="1"/>
  <c r="H137" i="52"/>
  <c r="E137" i="52"/>
  <c r="D137" i="52"/>
  <c r="C136" i="52"/>
  <c r="H136" i="52" s="1"/>
  <c r="H134" i="52"/>
  <c r="E134" i="52"/>
  <c r="D134" i="52"/>
  <c r="H133" i="52"/>
  <c r="D133" i="52"/>
  <c r="C132" i="52"/>
  <c r="H132" i="52" s="1"/>
  <c r="H131" i="52"/>
  <c r="D131" i="52"/>
  <c r="H130" i="52"/>
  <c r="E130" i="52"/>
  <c r="D130" i="52"/>
  <c r="H129" i="52"/>
  <c r="C129" i="52"/>
  <c r="H128" i="52"/>
  <c r="E128" i="52"/>
  <c r="D128" i="52"/>
  <c r="H127" i="52"/>
  <c r="D127" i="52"/>
  <c r="C126" i="52"/>
  <c r="H126" i="52" s="1"/>
  <c r="H125" i="52"/>
  <c r="D125" i="52"/>
  <c r="H124" i="52"/>
  <c r="D124" i="52"/>
  <c r="E124" i="52" s="1"/>
  <c r="H123" i="52"/>
  <c r="C123" i="52"/>
  <c r="H122" i="52"/>
  <c r="E122" i="52"/>
  <c r="D122" i="52"/>
  <c r="H121" i="52"/>
  <c r="E121" i="52"/>
  <c r="E120" i="52" s="1"/>
  <c r="D121" i="52"/>
  <c r="D120" i="52"/>
  <c r="C120" i="52"/>
  <c r="H120" i="52" s="1"/>
  <c r="H119" i="52"/>
  <c r="D119" i="52"/>
  <c r="H118" i="52"/>
  <c r="E118" i="52"/>
  <c r="D118" i="52"/>
  <c r="H117" i="52"/>
  <c r="C117" i="52"/>
  <c r="H113" i="52"/>
  <c r="D113" i="52"/>
  <c r="E113" i="52" s="1"/>
  <c r="H112" i="52"/>
  <c r="D112" i="52"/>
  <c r="E112" i="52" s="1"/>
  <c r="H111" i="52"/>
  <c r="D111" i="52"/>
  <c r="E111" i="52" s="1"/>
  <c r="H110" i="52"/>
  <c r="E110" i="52"/>
  <c r="D110" i="52"/>
  <c r="H109" i="52"/>
  <c r="D109" i="52"/>
  <c r="E109" i="52" s="1"/>
  <c r="H108" i="52"/>
  <c r="D108" i="52"/>
  <c r="E108" i="52" s="1"/>
  <c r="H107" i="52"/>
  <c r="D107" i="52"/>
  <c r="E107" i="52" s="1"/>
  <c r="H106" i="52"/>
  <c r="E106" i="52"/>
  <c r="D106" i="52"/>
  <c r="H105" i="52"/>
  <c r="D105" i="52"/>
  <c r="E105" i="52" s="1"/>
  <c r="H104" i="52"/>
  <c r="D104" i="52"/>
  <c r="E104" i="52" s="1"/>
  <c r="H103" i="52"/>
  <c r="D103" i="52"/>
  <c r="E103" i="52" s="1"/>
  <c r="H102" i="52"/>
  <c r="E102" i="52"/>
  <c r="D102" i="52"/>
  <c r="H101" i="52"/>
  <c r="D101" i="52"/>
  <c r="E101" i="52" s="1"/>
  <c r="H100" i="52"/>
  <c r="D100" i="52"/>
  <c r="H99" i="52"/>
  <c r="E99" i="52"/>
  <c r="D99" i="52"/>
  <c r="H98" i="52"/>
  <c r="E98" i="52"/>
  <c r="D98" i="52"/>
  <c r="H97" i="52"/>
  <c r="J97" i="52" s="1"/>
  <c r="C97" i="52"/>
  <c r="H96" i="52"/>
  <c r="E96" i="52"/>
  <c r="D96" i="52"/>
  <c r="H95" i="52"/>
  <c r="E95" i="52"/>
  <c r="D95" i="52"/>
  <c r="H94" i="52"/>
  <c r="D94" i="52"/>
  <c r="E94" i="52" s="1"/>
  <c r="H93" i="52"/>
  <c r="D93" i="52"/>
  <c r="E93" i="52" s="1"/>
  <c r="H92" i="52"/>
  <c r="E92" i="52"/>
  <c r="D92" i="52"/>
  <c r="H91" i="52"/>
  <c r="E91" i="52"/>
  <c r="D91" i="52"/>
  <c r="H90" i="52"/>
  <c r="D90" i="52"/>
  <c r="E90" i="52" s="1"/>
  <c r="H89" i="52"/>
  <c r="D89" i="52"/>
  <c r="E89" i="52" s="1"/>
  <c r="H88" i="52"/>
  <c r="E88" i="52"/>
  <c r="D88" i="52"/>
  <c r="H87" i="52"/>
  <c r="E87" i="52"/>
  <c r="D87" i="52"/>
  <c r="H86" i="52"/>
  <c r="D86" i="52"/>
  <c r="E86" i="52" s="1"/>
  <c r="H85" i="52"/>
  <c r="D85" i="52"/>
  <c r="E85" i="52" s="1"/>
  <c r="H84" i="52"/>
  <c r="E84" i="52"/>
  <c r="D84" i="52"/>
  <c r="H83" i="52"/>
  <c r="E83" i="52"/>
  <c r="D83" i="52"/>
  <c r="H82" i="52"/>
  <c r="D82" i="52"/>
  <c r="E82" i="52" s="1"/>
  <c r="H81" i="52"/>
  <c r="D81" i="52"/>
  <c r="E81" i="52" s="1"/>
  <c r="H80" i="52"/>
  <c r="E80" i="52"/>
  <c r="D80" i="52"/>
  <c r="H79" i="52"/>
  <c r="E79" i="52"/>
  <c r="D79" i="52"/>
  <c r="H78" i="52"/>
  <c r="D78" i="52"/>
  <c r="E78" i="52" s="1"/>
  <c r="H77" i="52"/>
  <c r="D77" i="52"/>
  <c r="E77" i="52" s="1"/>
  <c r="H76" i="52"/>
  <c r="E76" i="52"/>
  <c r="D76" i="52"/>
  <c r="H75" i="52"/>
  <c r="E75" i="52"/>
  <c r="D75" i="52"/>
  <c r="H74" i="52"/>
  <c r="D74" i="52"/>
  <c r="E74" i="52" s="1"/>
  <c r="H73" i="52"/>
  <c r="D73" i="52"/>
  <c r="E73" i="52" s="1"/>
  <c r="H72" i="52"/>
  <c r="E72" i="52"/>
  <c r="D72" i="52"/>
  <c r="H71" i="52"/>
  <c r="E71" i="52"/>
  <c r="D71" i="52"/>
  <c r="H70" i="52"/>
  <c r="D70" i="52"/>
  <c r="H69" i="52"/>
  <c r="D69" i="52"/>
  <c r="E69" i="52" s="1"/>
  <c r="C68" i="52"/>
  <c r="H66" i="52"/>
  <c r="D66" i="52"/>
  <c r="E66" i="52" s="1"/>
  <c r="H65" i="52"/>
  <c r="D65" i="52"/>
  <c r="E65" i="52" s="1"/>
  <c r="H64" i="52"/>
  <c r="E64" i="52"/>
  <c r="D64" i="52"/>
  <c r="H63" i="52"/>
  <c r="E63" i="52"/>
  <c r="D63" i="52"/>
  <c r="H62" i="52"/>
  <c r="D62" i="52"/>
  <c r="E62" i="52" s="1"/>
  <c r="J61" i="52"/>
  <c r="D61" i="52"/>
  <c r="C61" i="52"/>
  <c r="H61" i="52" s="1"/>
  <c r="H60" i="52"/>
  <c r="D60" i="52"/>
  <c r="E60" i="52" s="1"/>
  <c r="H59" i="52"/>
  <c r="D59" i="52"/>
  <c r="E59" i="52" s="1"/>
  <c r="H58" i="52"/>
  <c r="E58" i="52"/>
  <c r="D58" i="52"/>
  <c r="H57" i="52"/>
  <c r="D57" i="52"/>
  <c r="E57" i="52" s="1"/>
  <c r="H56" i="52"/>
  <c r="D56" i="52"/>
  <c r="E56" i="52" s="1"/>
  <c r="H55" i="52"/>
  <c r="D55" i="52"/>
  <c r="E55" i="52" s="1"/>
  <c r="H54" i="52"/>
  <c r="E54" i="52"/>
  <c r="D54" i="52"/>
  <c r="H53" i="52"/>
  <c r="D53" i="52"/>
  <c r="E53" i="52" s="1"/>
  <c r="H52" i="52"/>
  <c r="E52" i="52"/>
  <c r="D52" i="52"/>
  <c r="H51" i="52"/>
  <c r="D51" i="52"/>
  <c r="E51" i="52" s="1"/>
  <c r="H50" i="52"/>
  <c r="E50" i="52"/>
  <c r="D50" i="52"/>
  <c r="H49" i="52"/>
  <c r="D49" i="52"/>
  <c r="E49" i="52" s="1"/>
  <c r="H48" i="52"/>
  <c r="E48" i="52"/>
  <c r="D48" i="52"/>
  <c r="H47" i="52"/>
  <c r="D47" i="52"/>
  <c r="E47" i="52" s="1"/>
  <c r="H46" i="52"/>
  <c r="E46" i="52"/>
  <c r="D46" i="52"/>
  <c r="H45" i="52"/>
  <c r="D45" i="52"/>
  <c r="E45" i="52" s="1"/>
  <c r="H44" i="52"/>
  <c r="E44" i="52"/>
  <c r="D44" i="52"/>
  <c r="H43" i="52"/>
  <c r="D43" i="52"/>
  <c r="E43" i="52" s="1"/>
  <c r="H42" i="52"/>
  <c r="E42" i="52"/>
  <c r="D42" i="52"/>
  <c r="H41" i="52"/>
  <c r="D41" i="52"/>
  <c r="E41" i="52" s="1"/>
  <c r="H40" i="52"/>
  <c r="E40" i="52"/>
  <c r="D40" i="52"/>
  <c r="H39" i="52"/>
  <c r="D39" i="52"/>
  <c r="E39" i="52" s="1"/>
  <c r="H38" i="52"/>
  <c r="J38" i="52" s="1"/>
  <c r="D38" i="52"/>
  <c r="C38" i="52"/>
  <c r="H37" i="52"/>
  <c r="D37" i="52"/>
  <c r="E37" i="52" s="1"/>
  <c r="H36" i="52"/>
  <c r="E36" i="52"/>
  <c r="D36" i="52"/>
  <c r="H35" i="52"/>
  <c r="D35" i="52"/>
  <c r="E35" i="52" s="1"/>
  <c r="H34" i="52"/>
  <c r="E34" i="52"/>
  <c r="D34" i="52"/>
  <c r="H33" i="52"/>
  <c r="D33" i="52"/>
  <c r="E33" i="52" s="1"/>
  <c r="H32" i="52"/>
  <c r="E32" i="52"/>
  <c r="D32" i="52"/>
  <c r="H31" i="52"/>
  <c r="D31" i="52"/>
  <c r="E31" i="52" s="1"/>
  <c r="H30" i="52"/>
  <c r="E30" i="52"/>
  <c r="D30" i="52"/>
  <c r="H29" i="52"/>
  <c r="D29" i="52"/>
  <c r="E29" i="52" s="1"/>
  <c r="H28" i="52"/>
  <c r="E28" i="52"/>
  <c r="D28" i="52"/>
  <c r="H27" i="52"/>
  <c r="D27" i="52"/>
  <c r="E27" i="52" s="1"/>
  <c r="H26" i="52"/>
  <c r="E26" i="52"/>
  <c r="D26" i="52"/>
  <c r="H25" i="52"/>
  <c r="D25" i="52"/>
  <c r="E25" i="52" s="1"/>
  <c r="H24" i="52"/>
  <c r="E24" i="52"/>
  <c r="D24" i="52"/>
  <c r="H23" i="52"/>
  <c r="D23" i="52"/>
  <c r="E23" i="52" s="1"/>
  <c r="H22" i="52"/>
  <c r="E22" i="52"/>
  <c r="D22" i="52"/>
  <c r="H21" i="52"/>
  <c r="D21" i="52"/>
  <c r="E21" i="52" s="1"/>
  <c r="H20" i="52"/>
  <c r="E20" i="52"/>
  <c r="D20" i="52"/>
  <c r="H19" i="52"/>
  <c r="D19" i="52"/>
  <c r="E19" i="52" s="1"/>
  <c r="H18" i="52"/>
  <c r="E18" i="52"/>
  <c r="D18" i="52"/>
  <c r="H17" i="52"/>
  <c r="D17" i="52"/>
  <c r="E17" i="52" s="1"/>
  <c r="H16" i="52"/>
  <c r="E16" i="52"/>
  <c r="D16" i="52"/>
  <c r="H15" i="52"/>
  <c r="D15" i="52"/>
  <c r="E15" i="52" s="1"/>
  <c r="H14" i="52"/>
  <c r="E14" i="52"/>
  <c r="D14" i="52"/>
  <c r="H13" i="52"/>
  <c r="D13" i="52"/>
  <c r="H12" i="52"/>
  <c r="E12" i="52"/>
  <c r="D12" i="52"/>
  <c r="J11" i="52"/>
  <c r="C11" i="52"/>
  <c r="H11" i="52" s="1"/>
  <c r="H10" i="52"/>
  <c r="E10" i="52"/>
  <c r="D10" i="52"/>
  <c r="H9" i="52"/>
  <c r="D9" i="52"/>
  <c r="E9" i="52" s="1"/>
  <c r="H8" i="52"/>
  <c r="E8" i="52"/>
  <c r="D8" i="52"/>
  <c r="H7" i="52"/>
  <c r="D7" i="52"/>
  <c r="E7" i="52" s="1"/>
  <c r="H6" i="52"/>
  <c r="E6" i="52"/>
  <c r="D6" i="52"/>
  <c r="H5" i="52"/>
  <c r="D5" i="52"/>
  <c r="E5" i="52" s="1"/>
  <c r="E4" i="52" s="1"/>
  <c r="H4" i="52"/>
  <c r="J4" i="52" s="1"/>
  <c r="C4" i="52"/>
  <c r="C3" i="52"/>
  <c r="D778" i="51"/>
  <c r="C777" i="51"/>
  <c r="E776" i="51"/>
  <c r="D776" i="51"/>
  <c r="D775" i="51"/>
  <c r="E775" i="51" s="1"/>
  <c r="D774" i="51"/>
  <c r="D773" i="51"/>
  <c r="E773" i="51" s="1"/>
  <c r="C772" i="51"/>
  <c r="C771" i="51"/>
  <c r="D770" i="51"/>
  <c r="E770" i="51" s="1"/>
  <c r="E769" i="51"/>
  <c r="E768" i="51" s="1"/>
  <c r="E767" i="51" s="1"/>
  <c r="D769" i="51"/>
  <c r="D768" i="51" s="1"/>
  <c r="D767" i="51" s="1"/>
  <c r="C768" i="51"/>
  <c r="C767" i="51" s="1"/>
  <c r="E766" i="51"/>
  <c r="E765" i="51" s="1"/>
  <c r="D766" i="51"/>
  <c r="D765" i="51" s="1"/>
  <c r="C765" i="51"/>
  <c r="E764" i="51"/>
  <c r="D764" i="51"/>
  <c r="D763" i="51"/>
  <c r="E763" i="51" s="1"/>
  <c r="E762" i="51"/>
  <c r="E761" i="51" s="1"/>
  <c r="E760" i="51" s="1"/>
  <c r="D762" i="51"/>
  <c r="D761" i="51"/>
  <c r="D760" i="51" s="1"/>
  <c r="C761" i="51"/>
  <c r="C760" i="51"/>
  <c r="E759" i="51"/>
  <c r="D759" i="51"/>
  <c r="D758" i="51"/>
  <c r="E758" i="51" s="1"/>
  <c r="E757" i="51"/>
  <c r="E756" i="51" s="1"/>
  <c r="E755" i="51" s="1"/>
  <c r="D757" i="51"/>
  <c r="D756" i="51"/>
  <c r="D755" i="51" s="1"/>
  <c r="C756" i="51"/>
  <c r="C755" i="51"/>
  <c r="E754" i="51"/>
  <c r="D754" i="51"/>
  <c r="D753" i="51"/>
  <c r="E753" i="51" s="1"/>
  <c r="E752" i="51"/>
  <c r="D752" i="51"/>
  <c r="D751" i="51"/>
  <c r="D750" i="51" s="1"/>
  <c r="C750" i="51"/>
  <c r="D749" i="51"/>
  <c r="E749" i="51" s="1"/>
  <c r="D748" i="51"/>
  <c r="E748" i="51" s="1"/>
  <c r="E747" i="51"/>
  <c r="E746" i="51" s="1"/>
  <c r="D747" i="51"/>
  <c r="D746" i="51" s="1"/>
  <c r="C746" i="51"/>
  <c r="E745" i="51"/>
  <c r="E744" i="51" s="1"/>
  <c r="D745" i="51"/>
  <c r="D744" i="51"/>
  <c r="C744" i="51"/>
  <c r="C743" i="51" s="1"/>
  <c r="E742" i="51"/>
  <c r="E741" i="51" s="1"/>
  <c r="D742" i="51"/>
  <c r="D741" i="51"/>
  <c r="C741" i="51"/>
  <c r="D740" i="51"/>
  <c r="E740" i="51" s="1"/>
  <c r="E739" i="51" s="1"/>
  <c r="D739" i="51"/>
  <c r="C739" i="51"/>
  <c r="D738" i="51"/>
  <c r="E738" i="51" s="1"/>
  <c r="E737" i="51"/>
  <c r="D737" i="51"/>
  <c r="D736" i="51"/>
  <c r="E736" i="51" s="1"/>
  <c r="E735" i="51"/>
  <c r="E734" i="51" s="1"/>
  <c r="E733" i="51" s="1"/>
  <c r="D735" i="51"/>
  <c r="D734" i="51"/>
  <c r="D733" i="51" s="1"/>
  <c r="C734" i="51"/>
  <c r="C733" i="51"/>
  <c r="E732" i="51"/>
  <c r="E731" i="51" s="1"/>
  <c r="E730" i="51" s="1"/>
  <c r="D732" i="51"/>
  <c r="D731" i="51"/>
  <c r="D730" i="51" s="1"/>
  <c r="C731" i="51"/>
  <c r="C730" i="51" s="1"/>
  <c r="C726" i="51" s="1"/>
  <c r="E729" i="51"/>
  <c r="D729" i="51"/>
  <c r="D728" i="51"/>
  <c r="C727" i="51"/>
  <c r="H724" i="51"/>
  <c r="D724" i="51"/>
  <c r="H723" i="51"/>
  <c r="D723" i="51"/>
  <c r="E723" i="51" s="1"/>
  <c r="H722" i="51"/>
  <c r="C722" i="51"/>
  <c r="H721" i="51"/>
  <c r="E721" i="51"/>
  <c r="D721" i="51"/>
  <c r="H720" i="51"/>
  <c r="E720" i="51"/>
  <c r="D720" i="51"/>
  <c r="H719" i="51"/>
  <c r="D719" i="51"/>
  <c r="H718" i="51"/>
  <c r="C718" i="51"/>
  <c r="C717" i="51"/>
  <c r="H715" i="51"/>
  <c r="E715" i="51"/>
  <c r="D715" i="51"/>
  <c r="H714" i="51"/>
  <c r="D714" i="51"/>
  <c r="E714" i="51" s="1"/>
  <c r="H713" i="51"/>
  <c r="D713" i="51"/>
  <c r="E713" i="51" s="1"/>
  <c r="H712" i="51"/>
  <c r="E712" i="51"/>
  <c r="D712" i="51"/>
  <c r="H711" i="51"/>
  <c r="E711" i="51"/>
  <c r="D711" i="51"/>
  <c r="H710" i="51"/>
  <c r="D710" i="51"/>
  <c r="E710" i="51" s="1"/>
  <c r="H709" i="51"/>
  <c r="D709" i="51"/>
  <c r="E709" i="51" s="1"/>
  <c r="H708" i="51"/>
  <c r="E708" i="51"/>
  <c r="D708" i="51"/>
  <c r="H707" i="51"/>
  <c r="E707" i="51"/>
  <c r="D707" i="51"/>
  <c r="H706" i="51"/>
  <c r="D706" i="51"/>
  <c r="E706" i="51" s="1"/>
  <c r="H705" i="51"/>
  <c r="D705" i="51"/>
  <c r="E705" i="51" s="1"/>
  <c r="H704" i="51"/>
  <c r="E704" i="51"/>
  <c r="D704" i="51"/>
  <c r="H703" i="51"/>
  <c r="E703" i="51"/>
  <c r="D703" i="51"/>
  <c r="H702" i="51"/>
  <c r="D702" i="51"/>
  <c r="H701" i="51"/>
  <c r="D701" i="51"/>
  <c r="E701" i="51" s="1"/>
  <c r="H700" i="51"/>
  <c r="C700" i="51"/>
  <c r="H699" i="51"/>
  <c r="E699" i="51"/>
  <c r="D699" i="51"/>
  <c r="H698" i="51"/>
  <c r="D698" i="51"/>
  <c r="E698" i="51" s="1"/>
  <c r="H697" i="51"/>
  <c r="D697" i="51"/>
  <c r="H696" i="51"/>
  <c r="D696" i="51"/>
  <c r="E696" i="51" s="1"/>
  <c r="H695" i="51"/>
  <c r="E695" i="51"/>
  <c r="D695" i="51"/>
  <c r="C694" i="51"/>
  <c r="H694" i="51" s="1"/>
  <c r="H693" i="51"/>
  <c r="E693" i="51"/>
  <c r="D693" i="51"/>
  <c r="H692" i="51"/>
  <c r="D692" i="51"/>
  <c r="E692" i="51" s="1"/>
  <c r="H691" i="51"/>
  <c r="D691" i="51"/>
  <c r="E691" i="51" s="1"/>
  <c r="H690" i="51"/>
  <c r="E690" i="51"/>
  <c r="D690" i="51"/>
  <c r="H689" i="51"/>
  <c r="E689" i="51"/>
  <c r="D689" i="51"/>
  <c r="H688" i="51"/>
  <c r="D688" i="51"/>
  <c r="H687" i="51"/>
  <c r="C687" i="51"/>
  <c r="H686" i="51"/>
  <c r="D686" i="51"/>
  <c r="E686" i="51" s="1"/>
  <c r="H685" i="51"/>
  <c r="E685" i="51"/>
  <c r="D685" i="51"/>
  <c r="H684" i="51"/>
  <c r="E684" i="51"/>
  <c r="E683" i="51" s="1"/>
  <c r="D684" i="51"/>
  <c r="D683" i="51"/>
  <c r="C683" i="51"/>
  <c r="H683" i="51" s="1"/>
  <c r="H682" i="51"/>
  <c r="D682" i="51"/>
  <c r="E682" i="51" s="1"/>
  <c r="H681" i="51"/>
  <c r="D681" i="51"/>
  <c r="E681" i="51" s="1"/>
  <c r="H680" i="51"/>
  <c r="E680" i="51"/>
  <c r="E679" i="51" s="1"/>
  <c r="D680" i="51"/>
  <c r="D679" i="51"/>
  <c r="C679" i="51"/>
  <c r="H679" i="51" s="1"/>
  <c r="H678" i="51"/>
  <c r="D678" i="51"/>
  <c r="E678" i="51" s="1"/>
  <c r="H677" i="51"/>
  <c r="D677" i="51"/>
  <c r="C676" i="51"/>
  <c r="H676" i="51" s="1"/>
  <c r="H675" i="51"/>
  <c r="D675" i="51"/>
  <c r="E675" i="51" s="1"/>
  <c r="H674" i="51"/>
  <c r="E674" i="51"/>
  <c r="D674" i="51"/>
  <c r="H673" i="51"/>
  <c r="D673" i="51"/>
  <c r="E673" i="51" s="1"/>
  <c r="H672" i="51"/>
  <c r="D672" i="51"/>
  <c r="C671" i="51"/>
  <c r="H670" i="51"/>
  <c r="D670" i="51"/>
  <c r="E670" i="51" s="1"/>
  <c r="H669" i="51"/>
  <c r="E669" i="51"/>
  <c r="D669" i="51"/>
  <c r="H668" i="51"/>
  <c r="D668" i="51"/>
  <c r="E668" i="51" s="1"/>
  <c r="H667" i="51"/>
  <c r="D667" i="51"/>
  <c r="H666" i="51"/>
  <c r="D666" i="51"/>
  <c r="E666" i="51" s="1"/>
  <c r="H665" i="51"/>
  <c r="C665" i="51"/>
  <c r="H664" i="51"/>
  <c r="E664" i="51"/>
  <c r="D664" i="51"/>
  <c r="H663" i="51"/>
  <c r="E663" i="51"/>
  <c r="D663" i="51"/>
  <c r="H662" i="51"/>
  <c r="D662" i="51"/>
  <c r="H661" i="51"/>
  <c r="C661" i="51"/>
  <c r="H660" i="51"/>
  <c r="D660" i="51"/>
  <c r="E660" i="51" s="1"/>
  <c r="H659" i="51"/>
  <c r="E659" i="51"/>
  <c r="D659" i="51"/>
  <c r="H658" i="51"/>
  <c r="E658" i="51"/>
  <c r="D658" i="51"/>
  <c r="H657" i="51"/>
  <c r="D657" i="51"/>
  <c r="E657" i="51" s="1"/>
  <c r="H656" i="51"/>
  <c r="D656" i="51"/>
  <c r="E656" i="51" s="1"/>
  <c r="H655" i="51"/>
  <c r="E655" i="51"/>
  <c r="D655" i="51"/>
  <c r="H654" i="51"/>
  <c r="E654" i="51"/>
  <c r="E653" i="51" s="1"/>
  <c r="D654" i="51"/>
  <c r="D653" i="51"/>
  <c r="C653" i="51"/>
  <c r="H653" i="51" s="1"/>
  <c r="H652" i="51"/>
  <c r="D652" i="51"/>
  <c r="E652" i="51" s="1"/>
  <c r="H651" i="51"/>
  <c r="D651" i="51"/>
  <c r="E651" i="51" s="1"/>
  <c r="H650" i="51"/>
  <c r="E650" i="51"/>
  <c r="D650" i="51"/>
  <c r="H649" i="51"/>
  <c r="E649" i="51"/>
  <c r="D649" i="51"/>
  <c r="H648" i="51"/>
  <c r="D648" i="51"/>
  <c r="H647" i="51"/>
  <c r="D647" i="51"/>
  <c r="E647" i="51" s="1"/>
  <c r="H646" i="51"/>
  <c r="C646" i="51"/>
  <c r="H644" i="51"/>
  <c r="D644" i="51"/>
  <c r="E644" i="51" s="1"/>
  <c r="H643" i="51"/>
  <c r="E643" i="51"/>
  <c r="D643" i="51"/>
  <c r="H642" i="51"/>
  <c r="J642" i="51" s="1"/>
  <c r="E642" i="51"/>
  <c r="D642" i="51"/>
  <c r="C642" i="51"/>
  <c r="H641" i="51"/>
  <c r="E641" i="51"/>
  <c r="D641" i="51"/>
  <c r="H640" i="51"/>
  <c r="D640" i="51"/>
  <c r="E640" i="51" s="1"/>
  <c r="H639" i="51"/>
  <c r="D639" i="51"/>
  <c r="E639" i="51" s="1"/>
  <c r="E638" i="51" s="1"/>
  <c r="J638" i="51"/>
  <c r="C638" i="51"/>
  <c r="H638" i="51" s="1"/>
  <c r="H637" i="51"/>
  <c r="D637" i="51"/>
  <c r="E637" i="51" s="1"/>
  <c r="H636" i="51"/>
  <c r="D636" i="51"/>
  <c r="E636" i="51" s="1"/>
  <c r="H635" i="51"/>
  <c r="E635" i="51"/>
  <c r="D635" i="51"/>
  <c r="H634" i="51"/>
  <c r="E634" i="51"/>
  <c r="D634" i="51"/>
  <c r="H633" i="51"/>
  <c r="D633" i="51"/>
  <c r="E633" i="51" s="1"/>
  <c r="H632" i="51"/>
  <c r="D632" i="51"/>
  <c r="E632" i="51" s="1"/>
  <c r="H631" i="51"/>
  <c r="E631" i="51"/>
  <c r="D631" i="51"/>
  <c r="H630" i="51"/>
  <c r="E630" i="51"/>
  <c r="D630" i="51"/>
  <c r="H629" i="51"/>
  <c r="D629" i="51"/>
  <c r="H628" i="51"/>
  <c r="C628" i="51"/>
  <c r="H627" i="51"/>
  <c r="D627" i="51"/>
  <c r="E627" i="51" s="1"/>
  <c r="H626" i="51"/>
  <c r="E626" i="51"/>
  <c r="D626" i="51"/>
  <c r="H625" i="51"/>
  <c r="E625" i="51"/>
  <c r="D625" i="51"/>
  <c r="H624" i="51"/>
  <c r="D624" i="51"/>
  <c r="E624" i="51" s="1"/>
  <c r="H623" i="51"/>
  <c r="D623" i="51"/>
  <c r="E623" i="51" s="1"/>
  <c r="H622" i="51"/>
  <c r="E622" i="51"/>
  <c r="D622" i="51"/>
  <c r="H621" i="51"/>
  <c r="E621" i="51"/>
  <c r="D621" i="51"/>
  <c r="H620" i="51"/>
  <c r="D620" i="51"/>
  <c r="E620" i="51" s="1"/>
  <c r="H619" i="51"/>
  <c r="D619" i="51"/>
  <c r="E619" i="51" s="1"/>
  <c r="H618" i="51"/>
  <c r="E618" i="51"/>
  <c r="D618" i="51"/>
  <c r="H617" i="51"/>
  <c r="E617" i="51"/>
  <c r="D617" i="51"/>
  <c r="D616" i="51"/>
  <c r="C616" i="51"/>
  <c r="H616" i="51" s="1"/>
  <c r="H615" i="51"/>
  <c r="D615" i="51"/>
  <c r="E615" i="51" s="1"/>
  <c r="H614" i="51"/>
  <c r="D614" i="51"/>
  <c r="E614" i="51" s="1"/>
  <c r="H613" i="51"/>
  <c r="E613" i="51"/>
  <c r="D613" i="51"/>
  <c r="H612" i="51"/>
  <c r="E612" i="51"/>
  <c r="D612" i="51"/>
  <c r="H611" i="51"/>
  <c r="D611" i="51"/>
  <c r="H610" i="51"/>
  <c r="C610" i="51"/>
  <c r="H609" i="51"/>
  <c r="D609" i="51"/>
  <c r="E609" i="51" s="1"/>
  <c r="H608" i="51"/>
  <c r="E608" i="51"/>
  <c r="D608" i="51"/>
  <c r="H607" i="51"/>
  <c r="E607" i="51"/>
  <c r="D607" i="51"/>
  <c r="H606" i="51"/>
  <c r="D606" i="51"/>
  <c r="E606" i="51" s="1"/>
  <c r="H605" i="51"/>
  <c r="D605" i="51"/>
  <c r="E605" i="51" s="1"/>
  <c r="H604" i="51"/>
  <c r="E604" i="51"/>
  <c r="D604" i="51"/>
  <c r="D603" i="51"/>
  <c r="C603" i="51"/>
  <c r="H603" i="51" s="1"/>
  <c r="H602" i="51"/>
  <c r="D602" i="51"/>
  <c r="E602" i="51" s="1"/>
  <c r="H601" i="51"/>
  <c r="D601" i="51"/>
  <c r="H600" i="51"/>
  <c r="D600" i="51"/>
  <c r="E600" i="51" s="1"/>
  <c r="H599" i="51"/>
  <c r="C599" i="51"/>
  <c r="H598" i="51"/>
  <c r="E598" i="51"/>
  <c r="D598" i="51"/>
  <c r="H597" i="51"/>
  <c r="E597" i="51"/>
  <c r="D597" i="51"/>
  <c r="H596" i="51"/>
  <c r="D596" i="51"/>
  <c r="H595" i="51"/>
  <c r="C595" i="51"/>
  <c r="H594" i="51"/>
  <c r="D594" i="51"/>
  <c r="E594" i="51" s="1"/>
  <c r="H593" i="51"/>
  <c r="E593" i="51"/>
  <c r="E592" i="51" s="1"/>
  <c r="D593" i="51"/>
  <c r="D592" i="51"/>
  <c r="C592" i="51"/>
  <c r="H592" i="51" s="1"/>
  <c r="H591" i="51"/>
  <c r="D591" i="51"/>
  <c r="E591" i="51" s="1"/>
  <c r="H590" i="51"/>
  <c r="D590" i="51"/>
  <c r="H589" i="51"/>
  <c r="D589" i="51"/>
  <c r="E589" i="51" s="1"/>
  <c r="H588" i="51"/>
  <c r="E588" i="51"/>
  <c r="D588" i="51"/>
  <c r="C587" i="51"/>
  <c r="H587" i="51" s="1"/>
  <c r="H586" i="51"/>
  <c r="E586" i="51"/>
  <c r="D586" i="51"/>
  <c r="H585" i="51"/>
  <c r="D585" i="51"/>
  <c r="E585" i="51" s="1"/>
  <c r="H584" i="51"/>
  <c r="D584" i="51"/>
  <c r="E584" i="51" s="1"/>
  <c r="H583" i="51"/>
  <c r="E583" i="51"/>
  <c r="D583" i="51"/>
  <c r="H582" i="51"/>
  <c r="E582" i="51"/>
  <c r="E581" i="51" s="1"/>
  <c r="D582" i="51"/>
  <c r="D581" i="51"/>
  <c r="C581" i="51"/>
  <c r="H581" i="51" s="1"/>
  <c r="H580" i="51"/>
  <c r="D580" i="51"/>
  <c r="E580" i="51" s="1"/>
  <c r="H579" i="51"/>
  <c r="D579" i="51"/>
  <c r="E579" i="51" s="1"/>
  <c r="H578" i="51"/>
  <c r="E578" i="51"/>
  <c r="D578" i="51"/>
  <c r="E577" i="51"/>
  <c r="D577" i="51"/>
  <c r="C577" i="51"/>
  <c r="H577" i="51" s="1"/>
  <c r="H576" i="51"/>
  <c r="D576" i="51"/>
  <c r="E576" i="51" s="1"/>
  <c r="H575" i="51"/>
  <c r="D575" i="51"/>
  <c r="E575" i="51" s="1"/>
  <c r="H574" i="51"/>
  <c r="D574" i="51"/>
  <c r="E574" i="51" s="1"/>
  <c r="H573" i="51"/>
  <c r="E573" i="51"/>
  <c r="D573" i="51"/>
  <c r="H572" i="51"/>
  <c r="D572" i="51"/>
  <c r="E572" i="51" s="1"/>
  <c r="H571" i="51"/>
  <c r="D571" i="51"/>
  <c r="H570" i="51"/>
  <c r="D570" i="51"/>
  <c r="E570" i="51" s="1"/>
  <c r="H569" i="51"/>
  <c r="C569" i="51"/>
  <c r="H568" i="51"/>
  <c r="E568" i="51"/>
  <c r="D568" i="51"/>
  <c r="H567" i="51"/>
  <c r="E567" i="51"/>
  <c r="D567" i="51"/>
  <c r="H566" i="51"/>
  <c r="D566" i="51"/>
  <c r="E566" i="51" s="1"/>
  <c r="H565" i="51"/>
  <c r="D565" i="51"/>
  <c r="E565" i="51" s="1"/>
  <c r="H564" i="51"/>
  <c r="E564" i="51"/>
  <c r="D564" i="51"/>
  <c r="H563" i="51"/>
  <c r="E563" i="51"/>
  <c r="E562" i="51" s="1"/>
  <c r="D563" i="51"/>
  <c r="D562" i="51"/>
  <c r="C562" i="51"/>
  <c r="H562" i="51" s="1"/>
  <c r="C561" i="51"/>
  <c r="H558" i="51"/>
  <c r="E558" i="51"/>
  <c r="D558" i="51"/>
  <c r="H557" i="51"/>
  <c r="D557" i="51"/>
  <c r="C556" i="51"/>
  <c r="H556" i="51" s="1"/>
  <c r="H555" i="51"/>
  <c r="E555" i="51"/>
  <c r="D555" i="51"/>
  <c r="H554" i="51"/>
  <c r="D554" i="51"/>
  <c r="E554" i="51" s="1"/>
  <c r="H553" i="51"/>
  <c r="E553" i="51"/>
  <c r="D553" i="51"/>
  <c r="H552" i="51"/>
  <c r="D552" i="51"/>
  <c r="C552" i="51"/>
  <c r="H549" i="51"/>
  <c r="D549" i="51"/>
  <c r="H548" i="51"/>
  <c r="E548" i="51"/>
  <c r="D548" i="51"/>
  <c r="J547" i="51"/>
  <c r="C547" i="51"/>
  <c r="H547" i="51" s="1"/>
  <c r="H546" i="51"/>
  <c r="E546" i="51"/>
  <c r="D546" i="51"/>
  <c r="H545" i="51"/>
  <c r="D545" i="51"/>
  <c r="H544" i="51"/>
  <c r="H543" i="51"/>
  <c r="D543" i="51"/>
  <c r="E543" i="51" s="1"/>
  <c r="H542" i="51"/>
  <c r="E542" i="51"/>
  <c r="D542" i="51"/>
  <c r="H541" i="51"/>
  <c r="D541" i="51"/>
  <c r="E541" i="51" s="1"/>
  <c r="H540" i="51"/>
  <c r="E540" i="51"/>
  <c r="D540" i="51"/>
  <c r="H539" i="51"/>
  <c r="D539" i="51"/>
  <c r="C538" i="51"/>
  <c r="H538" i="51" s="1"/>
  <c r="H537" i="51"/>
  <c r="E537" i="51"/>
  <c r="D537" i="51"/>
  <c r="H536" i="51"/>
  <c r="D536" i="51"/>
  <c r="E536" i="51" s="1"/>
  <c r="H535" i="51"/>
  <c r="E535" i="51"/>
  <c r="D535" i="51"/>
  <c r="H534" i="51"/>
  <c r="D534" i="51"/>
  <c r="E534" i="51" s="1"/>
  <c r="H533" i="51"/>
  <c r="E533" i="51"/>
  <c r="D533" i="51"/>
  <c r="H532" i="51"/>
  <c r="D532" i="51"/>
  <c r="C531" i="51"/>
  <c r="H530" i="51"/>
  <c r="E530" i="51"/>
  <c r="E529" i="51" s="1"/>
  <c r="D530" i="51"/>
  <c r="H529" i="51"/>
  <c r="D529" i="51"/>
  <c r="C529" i="51"/>
  <c r="H527" i="51"/>
  <c r="D527" i="51"/>
  <c r="E527" i="51" s="1"/>
  <c r="H526" i="51"/>
  <c r="E526" i="51"/>
  <c r="D526" i="51"/>
  <c r="H525" i="51"/>
  <c r="D525" i="51"/>
  <c r="E525" i="51" s="1"/>
  <c r="H524" i="51"/>
  <c r="E524" i="51"/>
  <c r="D524" i="51"/>
  <c r="H523" i="51"/>
  <c r="D523" i="51"/>
  <c r="C522" i="51"/>
  <c r="H522" i="51" s="1"/>
  <c r="H521" i="51"/>
  <c r="E521" i="51"/>
  <c r="D521" i="51"/>
  <c r="H520" i="51"/>
  <c r="D520" i="51"/>
  <c r="E520" i="51" s="1"/>
  <c r="H519" i="51"/>
  <c r="E519" i="51"/>
  <c r="D519" i="51"/>
  <c r="H518" i="51"/>
  <c r="D518" i="51"/>
  <c r="E518" i="51" s="1"/>
  <c r="H517" i="51"/>
  <c r="E517" i="51"/>
  <c r="D517" i="51"/>
  <c r="H516" i="51"/>
  <c r="D516" i="51"/>
  <c r="E516" i="51" s="1"/>
  <c r="H515" i="51"/>
  <c r="E515" i="51"/>
  <c r="D515" i="51"/>
  <c r="H514" i="51"/>
  <c r="D514" i="51"/>
  <c r="H513" i="51"/>
  <c r="H512" i="51"/>
  <c r="D512" i="51"/>
  <c r="E512" i="51" s="1"/>
  <c r="H511" i="51"/>
  <c r="E511" i="51"/>
  <c r="D511" i="51"/>
  <c r="H510" i="51"/>
  <c r="D510" i="51"/>
  <c r="C509" i="51"/>
  <c r="H509" i="51" s="1"/>
  <c r="H508" i="51"/>
  <c r="E508" i="51"/>
  <c r="D508" i="51"/>
  <c r="H507" i="51"/>
  <c r="D507" i="51"/>
  <c r="E507" i="51" s="1"/>
  <c r="H506" i="51"/>
  <c r="E506" i="51"/>
  <c r="D506" i="51"/>
  <c r="H505" i="51"/>
  <c r="D505" i="51"/>
  <c r="C504" i="51"/>
  <c r="H504" i="51" s="1"/>
  <c r="H503" i="51"/>
  <c r="E503" i="51"/>
  <c r="D503" i="51"/>
  <c r="H502" i="51"/>
  <c r="D502" i="51"/>
  <c r="E502" i="51" s="1"/>
  <c r="H501" i="51"/>
  <c r="E501" i="51"/>
  <c r="D501" i="51"/>
  <c r="H500" i="51"/>
  <c r="D500" i="51"/>
  <c r="E500" i="51" s="1"/>
  <c r="H499" i="51"/>
  <c r="E499" i="51"/>
  <c r="D499" i="51"/>
  <c r="H498" i="51"/>
  <c r="D498" i="51"/>
  <c r="C497" i="51"/>
  <c r="H497" i="51" s="1"/>
  <c r="H496" i="51"/>
  <c r="E496" i="51"/>
  <c r="D496" i="51"/>
  <c r="H495" i="51"/>
  <c r="D495" i="51"/>
  <c r="C494" i="51"/>
  <c r="H493" i="51"/>
  <c r="E493" i="51"/>
  <c r="D493" i="51"/>
  <c r="H492" i="51"/>
  <c r="D492" i="51"/>
  <c r="H491" i="51"/>
  <c r="H490" i="51"/>
  <c r="D490" i="51"/>
  <c r="E490" i="51" s="1"/>
  <c r="H489" i="51"/>
  <c r="E489" i="51"/>
  <c r="D489" i="51"/>
  <c r="H488" i="51"/>
  <c r="D488" i="51"/>
  <c r="E488" i="51" s="1"/>
  <c r="H487" i="51"/>
  <c r="E487" i="51"/>
  <c r="D487" i="51"/>
  <c r="H486" i="51"/>
  <c r="D486" i="51"/>
  <c r="H485" i="51"/>
  <c r="E485" i="51"/>
  <c r="D485" i="51"/>
  <c r="H482" i="51"/>
  <c r="H481" i="51"/>
  <c r="D481" i="51"/>
  <c r="E481" i="51" s="1"/>
  <c r="H480" i="51"/>
  <c r="E480" i="51"/>
  <c r="D480" i="51"/>
  <c r="H479" i="51"/>
  <c r="D479" i="51"/>
  <c r="H478" i="51"/>
  <c r="E478" i="51"/>
  <c r="D478" i="51"/>
  <c r="H477" i="51"/>
  <c r="C477" i="51"/>
  <c r="H476" i="51"/>
  <c r="D476" i="51"/>
  <c r="H475" i="51"/>
  <c r="E475" i="51"/>
  <c r="D475" i="51"/>
  <c r="H474" i="51"/>
  <c r="C474" i="51"/>
  <c r="H473" i="51"/>
  <c r="D473" i="51"/>
  <c r="E473" i="51" s="1"/>
  <c r="H472" i="51"/>
  <c r="E472" i="51"/>
  <c r="D472" i="51"/>
  <c r="H471" i="51"/>
  <c r="D471" i="51"/>
  <c r="E471" i="51" s="1"/>
  <c r="H470" i="51"/>
  <c r="E470" i="51"/>
  <c r="D470" i="51"/>
  <c r="H469" i="51"/>
  <c r="D469" i="51"/>
  <c r="C468" i="51"/>
  <c r="H468" i="51" s="1"/>
  <c r="H467" i="51"/>
  <c r="E467" i="51"/>
  <c r="D467" i="51"/>
  <c r="H466" i="51"/>
  <c r="D466" i="51"/>
  <c r="E466" i="51" s="1"/>
  <c r="H465" i="51"/>
  <c r="E465" i="51"/>
  <c r="D465" i="51"/>
  <c r="H464" i="51"/>
  <c r="D464" i="51"/>
  <c r="C463" i="51"/>
  <c r="H462" i="51"/>
  <c r="E462" i="51"/>
  <c r="D462" i="51"/>
  <c r="H461" i="51"/>
  <c r="D461" i="51"/>
  <c r="E461" i="51" s="1"/>
  <c r="H460" i="51"/>
  <c r="E460" i="51"/>
  <c r="D460" i="51"/>
  <c r="H459" i="51"/>
  <c r="D459" i="51"/>
  <c r="C459" i="51"/>
  <c r="H458" i="51"/>
  <c r="D458" i="51"/>
  <c r="E458" i="51" s="1"/>
  <c r="H457" i="51"/>
  <c r="E457" i="51"/>
  <c r="D457" i="51"/>
  <c r="H456" i="51"/>
  <c r="D456" i="51"/>
  <c r="H455" i="51"/>
  <c r="H454" i="51"/>
  <c r="D454" i="51"/>
  <c r="E454" i="51" s="1"/>
  <c r="H453" i="51"/>
  <c r="E453" i="51"/>
  <c r="D453" i="51"/>
  <c r="H452" i="51"/>
  <c r="D452" i="51"/>
  <c r="E452" i="51" s="1"/>
  <c r="H451" i="51"/>
  <c r="E451" i="51"/>
  <c r="D451" i="51"/>
  <c r="H450" i="51"/>
  <c r="D450" i="51"/>
  <c r="C450" i="51"/>
  <c r="H449" i="51"/>
  <c r="D449" i="51"/>
  <c r="E449" i="51" s="1"/>
  <c r="H448" i="51"/>
  <c r="E448" i="51"/>
  <c r="D448" i="51"/>
  <c r="H447" i="51"/>
  <c r="D447" i="51"/>
  <c r="H446" i="51"/>
  <c r="E446" i="51"/>
  <c r="D446" i="51"/>
  <c r="H445" i="51"/>
  <c r="C445" i="51"/>
  <c r="H443" i="51"/>
  <c r="D443" i="51"/>
  <c r="E443" i="51" s="1"/>
  <c r="H442" i="51"/>
  <c r="E442" i="51"/>
  <c r="D442" i="51"/>
  <c r="H441" i="51"/>
  <c r="D441" i="51"/>
  <c r="E441" i="51" s="1"/>
  <c r="H440" i="51"/>
  <c r="E440" i="51"/>
  <c r="D440" i="51"/>
  <c r="H439" i="51"/>
  <c r="D439" i="51"/>
  <c r="E439" i="51" s="1"/>
  <c r="H438" i="51"/>
  <c r="E438" i="51"/>
  <c r="D438" i="51"/>
  <c r="H437" i="51"/>
  <c r="D437" i="51"/>
  <c r="E437" i="51" s="1"/>
  <c r="H436" i="51"/>
  <c r="E436" i="51"/>
  <c r="D436" i="51"/>
  <c r="H435" i="51"/>
  <c r="D435" i="51"/>
  <c r="E435" i="51" s="1"/>
  <c r="H434" i="51"/>
  <c r="E434" i="51"/>
  <c r="D434" i="51"/>
  <c r="H433" i="51"/>
  <c r="D433" i="51"/>
  <c r="E433" i="51" s="1"/>
  <c r="H432" i="51"/>
  <c r="E432" i="51"/>
  <c r="D432" i="51"/>
  <c r="H431" i="51"/>
  <c r="D431" i="51"/>
  <c r="H430" i="51"/>
  <c r="E430" i="51"/>
  <c r="D430" i="51"/>
  <c r="H429" i="51"/>
  <c r="C429" i="51"/>
  <c r="H428" i="51"/>
  <c r="D428" i="51"/>
  <c r="E428" i="51" s="1"/>
  <c r="H427" i="51"/>
  <c r="E427" i="51"/>
  <c r="D427" i="51"/>
  <c r="H426" i="51"/>
  <c r="D426" i="51"/>
  <c r="E426" i="51" s="1"/>
  <c r="H425" i="51"/>
  <c r="E425" i="51"/>
  <c r="D425" i="51"/>
  <c r="H424" i="51"/>
  <c r="D424" i="51"/>
  <c r="H423" i="51"/>
  <c r="E423" i="51"/>
  <c r="D423" i="51"/>
  <c r="H422" i="51"/>
  <c r="H421" i="51"/>
  <c r="E421" i="51"/>
  <c r="D421" i="51"/>
  <c r="H420" i="51"/>
  <c r="D420" i="51"/>
  <c r="E420" i="51" s="1"/>
  <c r="H419" i="51"/>
  <c r="E419" i="51"/>
  <c r="D419" i="51"/>
  <c r="H418" i="51"/>
  <c r="D418" i="51"/>
  <c r="E418" i="51" s="1"/>
  <c r="H417" i="51"/>
  <c r="E417" i="51"/>
  <c r="D417" i="51"/>
  <c r="H416" i="51"/>
  <c r="D416" i="51"/>
  <c r="H415" i="51"/>
  <c r="E415" i="51"/>
  <c r="D415" i="51"/>
  <c r="H414" i="51"/>
  <c r="D414" i="51"/>
  <c r="E414" i="51" s="1"/>
  <c r="H413" i="51"/>
  <c r="E413" i="51"/>
  <c r="E412" i="51" s="1"/>
  <c r="D413" i="51"/>
  <c r="H412" i="51"/>
  <c r="D412" i="51"/>
  <c r="C412" i="51"/>
  <c r="H411" i="51"/>
  <c r="D411" i="51"/>
  <c r="E411" i="51" s="1"/>
  <c r="H410" i="51"/>
  <c r="E410" i="51"/>
  <c r="E409" i="51" s="1"/>
  <c r="D410" i="51"/>
  <c r="H409" i="51"/>
  <c r="D409" i="51"/>
  <c r="H408" i="51"/>
  <c r="E408" i="51"/>
  <c r="D408" i="51"/>
  <c r="H407" i="51"/>
  <c r="D407" i="51"/>
  <c r="E407" i="51" s="1"/>
  <c r="H406" i="51"/>
  <c r="E406" i="51"/>
  <c r="D406" i="51"/>
  <c r="H405" i="51"/>
  <c r="D405" i="51"/>
  <c r="C404" i="51"/>
  <c r="H404" i="51" s="1"/>
  <c r="H403" i="51"/>
  <c r="E403" i="51"/>
  <c r="D403" i="51"/>
  <c r="H402" i="51"/>
  <c r="D402" i="51"/>
  <c r="E402" i="51" s="1"/>
  <c r="H401" i="51"/>
  <c r="E401" i="51"/>
  <c r="D401" i="51"/>
  <c r="H400" i="51"/>
  <c r="D400" i="51"/>
  <c r="C399" i="51"/>
  <c r="H399" i="51" s="1"/>
  <c r="H398" i="51"/>
  <c r="E398" i="51"/>
  <c r="D398" i="51"/>
  <c r="H397" i="51"/>
  <c r="D397" i="51"/>
  <c r="E397" i="51" s="1"/>
  <c r="H396" i="51"/>
  <c r="E396" i="51"/>
  <c r="D396" i="51"/>
  <c r="H395" i="51"/>
  <c r="H394" i="51"/>
  <c r="E394" i="51"/>
  <c r="D394" i="51"/>
  <c r="H393" i="51"/>
  <c r="D393" i="51"/>
  <c r="C392" i="51"/>
  <c r="H392" i="51" s="1"/>
  <c r="H391" i="51"/>
  <c r="E391" i="51"/>
  <c r="D391" i="51"/>
  <c r="H390" i="51"/>
  <c r="D390" i="51"/>
  <c r="E390" i="51" s="1"/>
  <c r="H389" i="51"/>
  <c r="E389" i="51"/>
  <c r="E388" i="51" s="1"/>
  <c r="D389" i="51"/>
  <c r="H388" i="51"/>
  <c r="C388" i="51"/>
  <c r="H387" i="51"/>
  <c r="D387" i="51"/>
  <c r="E387" i="51" s="1"/>
  <c r="H386" i="51"/>
  <c r="E386" i="51"/>
  <c r="D386" i="51"/>
  <c r="H385" i="51"/>
  <c r="D385" i="51"/>
  <c r="E385" i="51" s="1"/>
  <c r="H384" i="51"/>
  <c r="E384" i="51"/>
  <c r="D384" i="51"/>
  <c r="H383" i="51"/>
  <c r="D383" i="51"/>
  <c r="H382" i="51"/>
  <c r="H381" i="51"/>
  <c r="D381" i="51"/>
  <c r="E381" i="51" s="1"/>
  <c r="H380" i="51"/>
  <c r="E380" i="51"/>
  <c r="D380" i="51"/>
  <c r="H379" i="51"/>
  <c r="D379" i="51"/>
  <c r="H378" i="51"/>
  <c r="H377" i="51"/>
  <c r="D377" i="51"/>
  <c r="E377" i="51" s="1"/>
  <c r="H376" i="51"/>
  <c r="E376" i="51"/>
  <c r="D376" i="51"/>
  <c r="H375" i="51"/>
  <c r="D375" i="51"/>
  <c r="E375" i="51" s="1"/>
  <c r="H374" i="51"/>
  <c r="E374" i="51"/>
  <c r="E373" i="51" s="1"/>
  <c r="D374" i="51"/>
  <c r="H373" i="51"/>
  <c r="C373" i="51"/>
  <c r="H372" i="51"/>
  <c r="D372" i="51"/>
  <c r="E372" i="51" s="1"/>
  <c r="H371" i="51"/>
  <c r="E371" i="51"/>
  <c r="D371" i="51"/>
  <c r="H370" i="51"/>
  <c r="D370" i="51"/>
  <c r="E370" i="51" s="1"/>
  <c r="H369" i="51"/>
  <c r="E369" i="51"/>
  <c r="E368" i="51" s="1"/>
  <c r="D369" i="51"/>
  <c r="H368" i="51"/>
  <c r="D368" i="51"/>
  <c r="C368" i="51"/>
  <c r="H367" i="51"/>
  <c r="D367" i="51"/>
  <c r="E367" i="51" s="1"/>
  <c r="H366" i="51"/>
  <c r="E366" i="51"/>
  <c r="D366" i="51"/>
  <c r="H365" i="51"/>
  <c r="D365" i="51"/>
  <c r="E365" i="51" s="1"/>
  <c r="H364" i="51"/>
  <c r="E364" i="51"/>
  <c r="D364" i="51"/>
  <c r="H363" i="51"/>
  <c r="D363" i="51"/>
  <c r="C362" i="51"/>
  <c r="H362" i="51" s="1"/>
  <c r="H361" i="51"/>
  <c r="E361" i="51"/>
  <c r="D361" i="51"/>
  <c r="H360" i="51"/>
  <c r="D360" i="51"/>
  <c r="E360" i="51" s="1"/>
  <c r="H359" i="51"/>
  <c r="E359" i="51"/>
  <c r="D359" i="51"/>
  <c r="H358" i="51"/>
  <c r="D358" i="51"/>
  <c r="C357" i="51"/>
  <c r="H357" i="51" s="1"/>
  <c r="H356" i="51"/>
  <c r="E356" i="51"/>
  <c r="D356" i="51"/>
  <c r="H355" i="51"/>
  <c r="D355" i="51"/>
  <c r="E355" i="51" s="1"/>
  <c r="H354" i="51"/>
  <c r="E354" i="51"/>
  <c r="D354" i="51"/>
  <c r="H353" i="51"/>
  <c r="D353" i="51"/>
  <c r="C353" i="51"/>
  <c r="H352" i="51"/>
  <c r="D352" i="51"/>
  <c r="E352" i="51" s="1"/>
  <c r="H351" i="51"/>
  <c r="E351" i="51"/>
  <c r="D351" i="51"/>
  <c r="H350" i="51"/>
  <c r="D350" i="51"/>
  <c r="E350" i="51" s="1"/>
  <c r="H349" i="51"/>
  <c r="E349" i="51"/>
  <c r="D349" i="51"/>
  <c r="H348" i="51"/>
  <c r="C348" i="51"/>
  <c r="H347" i="51"/>
  <c r="D347" i="51"/>
  <c r="E347" i="51" s="1"/>
  <c r="H346" i="51"/>
  <c r="E346" i="51"/>
  <c r="D346" i="51"/>
  <c r="H345" i="51"/>
  <c r="D345" i="51"/>
  <c r="C344" i="51"/>
  <c r="H343" i="51"/>
  <c r="E343" i="51"/>
  <c r="D343" i="51"/>
  <c r="H342" i="51"/>
  <c r="D342" i="51"/>
  <c r="E342" i="51" s="1"/>
  <c r="H341" i="51"/>
  <c r="E341" i="51"/>
  <c r="D341" i="51"/>
  <c r="H338" i="51"/>
  <c r="E338" i="51"/>
  <c r="D338" i="51"/>
  <c r="H337" i="51"/>
  <c r="D337" i="51"/>
  <c r="E337" i="51" s="1"/>
  <c r="H336" i="51"/>
  <c r="E336" i="51"/>
  <c r="D336" i="51"/>
  <c r="H335" i="51"/>
  <c r="D335" i="51"/>
  <c r="E335" i="51" s="1"/>
  <c r="H334" i="51"/>
  <c r="E334" i="51"/>
  <c r="D334" i="51"/>
  <c r="H333" i="51"/>
  <c r="D333" i="51"/>
  <c r="E333" i="51" s="1"/>
  <c r="H332" i="51"/>
  <c r="E332" i="51"/>
  <c r="D332" i="51"/>
  <c r="H331" i="51"/>
  <c r="D331" i="51"/>
  <c r="C331" i="51"/>
  <c r="H330" i="51"/>
  <c r="D330" i="51"/>
  <c r="E330" i="51" s="1"/>
  <c r="H329" i="51"/>
  <c r="E329" i="51"/>
  <c r="D329" i="51"/>
  <c r="H328" i="51"/>
  <c r="D328" i="51"/>
  <c r="C328" i="51"/>
  <c r="H327" i="51"/>
  <c r="D327" i="51"/>
  <c r="E327" i="51" s="1"/>
  <c r="H326" i="51"/>
  <c r="E326" i="51"/>
  <c r="D326" i="51"/>
  <c r="H325" i="51"/>
  <c r="D325" i="51"/>
  <c r="C325" i="51"/>
  <c r="H324" i="51"/>
  <c r="D324" i="51"/>
  <c r="E324" i="51" s="1"/>
  <c r="H323" i="51"/>
  <c r="E323" i="51"/>
  <c r="D323" i="51"/>
  <c r="H322" i="51"/>
  <c r="D322" i="51"/>
  <c r="E322" i="51" s="1"/>
  <c r="H321" i="51"/>
  <c r="E321" i="51"/>
  <c r="D321" i="51"/>
  <c r="H320" i="51"/>
  <c r="D320" i="51"/>
  <c r="E320" i="51" s="1"/>
  <c r="H319" i="51"/>
  <c r="E319" i="51"/>
  <c r="D319" i="51"/>
  <c r="H318" i="51"/>
  <c r="D318" i="51"/>
  <c r="E318" i="51" s="1"/>
  <c r="H317" i="51"/>
  <c r="E317" i="51"/>
  <c r="D317" i="51"/>
  <c r="H316" i="51"/>
  <c r="D316" i="51"/>
  <c r="C315" i="51"/>
  <c r="H315" i="51" s="1"/>
  <c r="C314" i="51"/>
  <c r="H314" i="51" s="1"/>
  <c r="H313" i="51"/>
  <c r="E313" i="51"/>
  <c r="D313" i="51"/>
  <c r="H312" i="51"/>
  <c r="D312" i="51"/>
  <c r="E312" i="51" s="1"/>
  <c r="H311" i="51"/>
  <c r="E311" i="51"/>
  <c r="D311" i="51"/>
  <c r="H310" i="51"/>
  <c r="D310" i="51"/>
  <c r="E310" i="51" s="1"/>
  <c r="H309" i="51"/>
  <c r="E309" i="51"/>
  <c r="D309" i="51"/>
  <c r="H308" i="51"/>
  <c r="C308" i="51"/>
  <c r="H307" i="51"/>
  <c r="D307" i="51"/>
  <c r="E307" i="51" s="1"/>
  <c r="H306" i="51"/>
  <c r="E306" i="51"/>
  <c r="E305" i="51" s="1"/>
  <c r="D306" i="51"/>
  <c r="H305" i="51"/>
  <c r="C305" i="51"/>
  <c r="H304" i="51"/>
  <c r="D304" i="51"/>
  <c r="E304" i="51" s="1"/>
  <c r="H303" i="51"/>
  <c r="E303" i="51"/>
  <c r="E302" i="51" s="1"/>
  <c r="D303" i="51"/>
  <c r="H302" i="51"/>
  <c r="C302" i="51"/>
  <c r="H301" i="51"/>
  <c r="D301" i="51"/>
  <c r="E301" i="51" s="1"/>
  <c r="H300" i="51"/>
  <c r="E300" i="51"/>
  <c r="D300" i="51"/>
  <c r="H299" i="51"/>
  <c r="D299" i="51"/>
  <c r="C298" i="51"/>
  <c r="H298" i="51" s="1"/>
  <c r="H297" i="51"/>
  <c r="E297" i="51"/>
  <c r="E296" i="51" s="1"/>
  <c r="D297" i="51"/>
  <c r="H296" i="51"/>
  <c r="D296" i="51"/>
  <c r="C296" i="51"/>
  <c r="H295" i="51"/>
  <c r="D295" i="51"/>
  <c r="E295" i="51" s="1"/>
  <c r="H294" i="51"/>
  <c r="E294" i="51"/>
  <c r="D294" i="51"/>
  <c r="H293" i="51"/>
  <c r="D293" i="51"/>
  <c r="E293" i="51" s="1"/>
  <c r="H292" i="51"/>
  <c r="E292" i="51"/>
  <c r="D292" i="51"/>
  <c r="H291" i="51"/>
  <c r="D291" i="51"/>
  <c r="E291" i="51" s="1"/>
  <c r="H290" i="51"/>
  <c r="E290" i="51"/>
  <c r="E289" i="51" s="1"/>
  <c r="D290" i="51"/>
  <c r="H289" i="51"/>
  <c r="C289" i="51"/>
  <c r="H288" i="51"/>
  <c r="D288" i="51"/>
  <c r="E288" i="51" s="1"/>
  <c r="H287" i="51"/>
  <c r="E287" i="51"/>
  <c r="D287" i="51"/>
  <c r="H286" i="51"/>
  <c r="D286" i="51"/>
  <c r="E286" i="51" s="1"/>
  <c r="H285" i="51"/>
  <c r="E285" i="51"/>
  <c r="D285" i="51"/>
  <c r="H284" i="51"/>
  <c r="D284" i="51"/>
  <c r="E284" i="51" s="1"/>
  <c r="H283" i="51"/>
  <c r="E283" i="51"/>
  <c r="D283" i="51"/>
  <c r="H282" i="51"/>
  <c r="D282" i="51"/>
  <c r="E282" i="51" s="1"/>
  <c r="H281" i="51"/>
  <c r="E281" i="51"/>
  <c r="D281" i="51"/>
  <c r="H280" i="51"/>
  <c r="D280" i="51"/>
  <c r="E280" i="51" s="1"/>
  <c r="H279" i="51"/>
  <c r="E279" i="51"/>
  <c r="D279" i="51"/>
  <c r="H278" i="51"/>
  <c r="D278" i="51"/>
  <c r="E278" i="51" s="1"/>
  <c r="H277" i="51"/>
  <c r="E277" i="51"/>
  <c r="D277" i="51"/>
  <c r="H276" i="51"/>
  <c r="D276" i="51"/>
  <c r="E276" i="51" s="1"/>
  <c r="H275" i="51"/>
  <c r="E275" i="51"/>
  <c r="D275" i="51"/>
  <c r="H274" i="51"/>
  <c r="D274" i="51"/>
  <c r="E274" i="51" s="1"/>
  <c r="H273" i="51"/>
  <c r="E273" i="51"/>
  <c r="D273" i="51"/>
  <c r="H272" i="51"/>
  <c r="D272" i="51"/>
  <c r="E272" i="51" s="1"/>
  <c r="H271" i="51"/>
  <c r="E271" i="51"/>
  <c r="D271" i="51"/>
  <c r="H270" i="51"/>
  <c r="D270" i="51"/>
  <c r="E270" i="51" s="1"/>
  <c r="H269" i="51"/>
  <c r="E269" i="51"/>
  <c r="D269" i="51"/>
  <c r="H268" i="51"/>
  <c r="D268" i="51"/>
  <c r="E268" i="51" s="1"/>
  <c r="H267" i="51"/>
  <c r="E267" i="51"/>
  <c r="D267" i="51"/>
  <c r="H266" i="51"/>
  <c r="D266" i="51"/>
  <c r="C265" i="51"/>
  <c r="H264" i="51"/>
  <c r="E264" i="51"/>
  <c r="D264" i="51"/>
  <c r="H262" i="51"/>
  <c r="D262" i="51"/>
  <c r="E262" i="51" s="1"/>
  <c r="H261" i="51"/>
  <c r="E261" i="51"/>
  <c r="E260" i="51" s="1"/>
  <c r="D261" i="51"/>
  <c r="H260" i="51"/>
  <c r="D260" i="51"/>
  <c r="C260" i="51"/>
  <c r="D252" i="51"/>
  <c r="E252" i="51" s="1"/>
  <c r="D251" i="51"/>
  <c r="E251" i="51" s="1"/>
  <c r="E250" i="51" s="1"/>
  <c r="D250" i="51"/>
  <c r="C250" i="51"/>
  <c r="E249" i="51"/>
  <c r="D249" i="51"/>
  <c r="E248" i="51"/>
  <c r="D248" i="51"/>
  <c r="E247" i="51"/>
  <c r="D247" i="51"/>
  <c r="E246" i="51"/>
  <c r="E244" i="51" s="1"/>
  <c r="E243" i="51" s="1"/>
  <c r="D246" i="51"/>
  <c r="E245" i="51"/>
  <c r="D245" i="51"/>
  <c r="D244" i="51"/>
  <c r="C244" i="51"/>
  <c r="C243" i="51" s="1"/>
  <c r="D243" i="51"/>
  <c r="E242" i="51"/>
  <c r="E239" i="51" s="1"/>
  <c r="E238" i="51" s="1"/>
  <c r="D242" i="51"/>
  <c r="E241" i="51"/>
  <c r="D241" i="51"/>
  <c r="E240" i="51"/>
  <c r="D240" i="51"/>
  <c r="D239" i="51"/>
  <c r="C239" i="51"/>
  <c r="C238" i="51" s="1"/>
  <c r="D238" i="51"/>
  <c r="E237" i="51"/>
  <c r="D237" i="51"/>
  <c r="E236" i="51"/>
  <c r="E235" i="51" s="1"/>
  <c r="D236" i="51"/>
  <c r="C236" i="51"/>
  <c r="C235" i="51" s="1"/>
  <c r="D235" i="51"/>
  <c r="E234" i="51"/>
  <c r="E233" i="51" s="1"/>
  <c r="D234" i="51"/>
  <c r="D233" i="51" s="1"/>
  <c r="C233" i="51"/>
  <c r="C228" i="51" s="1"/>
  <c r="D232" i="51"/>
  <c r="E232" i="51" s="1"/>
  <c r="D231" i="51"/>
  <c r="E231" i="51" s="1"/>
  <c r="D230" i="51"/>
  <c r="E230" i="51" s="1"/>
  <c r="C229" i="51"/>
  <c r="D227" i="51"/>
  <c r="E227" i="51" s="1"/>
  <c r="D226" i="51"/>
  <c r="E226" i="51" s="1"/>
  <c r="D225" i="51"/>
  <c r="E225" i="51" s="1"/>
  <c r="D224" i="51"/>
  <c r="E224" i="51" s="1"/>
  <c r="C223" i="51"/>
  <c r="C222" i="51"/>
  <c r="D221" i="51"/>
  <c r="E221" i="51" s="1"/>
  <c r="E220" i="51" s="1"/>
  <c r="D220" i="51"/>
  <c r="D215" i="51" s="1"/>
  <c r="C220" i="51"/>
  <c r="E219" i="51"/>
  <c r="D219" i="51"/>
  <c r="E218" i="51"/>
  <c r="D218" i="51"/>
  <c r="E217" i="51"/>
  <c r="D217" i="51"/>
  <c r="E216" i="51"/>
  <c r="D216" i="51"/>
  <c r="C216" i="51"/>
  <c r="C215" i="51" s="1"/>
  <c r="E214" i="51"/>
  <c r="E213" i="51" s="1"/>
  <c r="D214" i="51"/>
  <c r="D213" i="51"/>
  <c r="C213" i="51"/>
  <c r="C203" i="51" s="1"/>
  <c r="D212" i="51"/>
  <c r="E212" i="51" s="1"/>
  <c r="E211" i="51" s="1"/>
  <c r="C211" i="51"/>
  <c r="E210" i="51"/>
  <c r="D210" i="51"/>
  <c r="E209" i="51"/>
  <c r="D209" i="51"/>
  <c r="E208" i="51"/>
  <c r="E207" i="51" s="1"/>
  <c r="D208" i="51"/>
  <c r="D207" i="51" s="1"/>
  <c r="C207" i="51"/>
  <c r="D206" i="51"/>
  <c r="E206" i="51" s="1"/>
  <c r="D205" i="51"/>
  <c r="E205" i="51" s="1"/>
  <c r="C204" i="51"/>
  <c r="D202" i="51"/>
  <c r="E202" i="51" s="1"/>
  <c r="E201" i="51" s="1"/>
  <c r="D201" i="51"/>
  <c r="D200" i="51" s="1"/>
  <c r="C201" i="51"/>
  <c r="E200" i="51"/>
  <c r="C200" i="51"/>
  <c r="D199" i="51"/>
  <c r="E199" i="51" s="1"/>
  <c r="E198" i="51" s="1"/>
  <c r="E197" i="51" s="1"/>
  <c r="D198" i="51"/>
  <c r="D197" i="51" s="1"/>
  <c r="C198" i="51"/>
  <c r="C197" i="51"/>
  <c r="D196" i="51"/>
  <c r="E196" i="51" s="1"/>
  <c r="E195" i="51" s="1"/>
  <c r="C195" i="51"/>
  <c r="E194" i="51"/>
  <c r="E193" i="51" s="1"/>
  <c r="D194" i="51"/>
  <c r="D193" i="51"/>
  <c r="C193" i="51"/>
  <c r="C188" i="51" s="1"/>
  <c r="D192" i="51"/>
  <c r="E192" i="51" s="1"/>
  <c r="D191" i="51"/>
  <c r="E191" i="51" s="1"/>
  <c r="D190" i="51"/>
  <c r="E190" i="51" s="1"/>
  <c r="C189" i="51"/>
  <c r="D187" i="51"/>
  <c r="E187" i="51" s="1"/>
  <c r="D186" i="51"/>
  <c r="E186" i="51" s="1"/>
  <c r="E185" i="51" s="1"/>
  <c r="E184" i="51" s="1"/>
  <c r="C185" i="51"/>
  <c r="C184" i="51"/>
  <c r="D183" i="51"/>
  <c r="E183" i="51" s="1"/>
  <c r="E182" i="51" s="1"/>
  <c r="C182" i="51"/>
  <c r="E181" i="51"/>
  <c r="E180" i="51" s="1"/>
  <c r="E179" i="51" s="1"/>
  <c r="D181" i="51"/>
  <c r="D180" i="51" s="1"/>
  <c r="C180" i="51"/>
  <c r="C179" i="51" s="1"/>
  <c r="H176" i="51"/>
  <c r="D176" i="51"/>
  <c r="E176" i="51" s="1"/>
  <c r="H175" i="51"/>
  <c r="E175" i="51"/>
  <c r="D175" i="51"/>
  <c r="H174" i="51"/>
  <c r="D174" i="51"/>
  <c r="C174" i="51"/>
  <c r="H173" i="51"/>
  <c r="D173" i="51"/>
  <c r="E173" i="51" s="1"/>
  <c r="H172" i="51"/>
  <c r="E172" i="51"/>
  <c r="D172" i="51"/>
  <c r="H171" i="51"/>
  <c r="D171" i="51"/>
  <c r="D170" i="51" s="1"/>
  <c r="C171" i="51"/>
  <c r="C170" i="51"/>
  <c r="H170" i="51" s="1"/>
  <c r="J170" i="51" s="1"/>
  <c r="H169" i="51"/>
  <c r="E169" i="51"/>
  <c r="D169" i="51"/>
  <c r="H168" i="51"/>
  <c r="D168" i="51"/>
  <c r="C167" i="51"/>
  <c r="H167" i="51" s="1"/>
  <c r="H166" i="51"/>
  <c r="E166" i="51"/>
  <c r="D166" i="51"/>
  <c r="H165" i="51"/>
  <c r="D165" i="51"/>
  <c r="C164" i="51"/>
  <c r="H162" i="51"/>
  <c r="D162" i="51"/>
  <c r="E162" i="51" s="1"/>
  <c r="H161" i="51"/>
  <c r="E161" i="51"/>
  <c r="E160" i="51" s="1"/>
  <c r="D161" i="51"/>
  <c r="H160" i="51"/>
  <c r="D160" i="51"/>
  <c r="C160" i="51"/>
  <c r="H159" i="51"/>
  <c r="D159" i="51"/>
  <c r="E159" i="51" s="1"/>
  <c r="H158" i="51"/>
  <c r="E158" i="51"/>
  <c r="E157" i="51" s="1"/>
  <c r="D158" i="51"/>
  <c r="H157" i="51"/>
  <c r="D157" i="51"/>
  <c r="C157" i="51"/>
  <c r="H156" i="51"/>
  <c r="D156" i="51"/>
  <c r="E156" i="51" s="1"/>
  <c r="H155" i="51"/>
  <c r="E155" i="51"/>
  <c r="E154" i="51" s="1"/>
  <c r="E153" i="51" s="1"/>
  <c r="D155" i="51"/>
  <c r="H154" i="51"/>
  <c r="D154" i="51"/>
  <c r="D153" i="51" s="1"/>
  <c r="C154" i="51"/>
  <c r="C153" i="51"/>
  <c r="H151" i="51"/>
  <c r="D151" i="51"/>
  <c r="E151" i="51" s="1"/>
  <c r="H150" i="51"/>
  <c r="E150" i="51"/>
  <c r="D150" i="51"/>
  <c r="H149" i="51"/>
  <c r="D149" i="51"/>
  <c r="C149" i="51"/>
  <c r="H148" i="51"/>
  <c r="D148" i="51"/>
  <c r="E148" i="51" s="1"/>
  <c r="H147" i="51"/>
  <c r="E147" i="51"/>
  <c r="D147" i="51"/>
  <c r="H146" i="51"/>
  <c r="D146" i="51"/>
  <c r="C146" i="51"/>
  <c r="H145" i="51"/>
  <c r="D145" i="51"/>
  <c r="E145" i="51" s="1"/>
  <c r="H144" i="51"/>
  <c r="E144" i="51"/>
  <c r="D144" i="51"/>
  <c r="H143" i="51"/>
  <c r="D143" i="51"/>
  <c r="C143" i="51"/>
  <c r="H142" i="51"/>
  <c r="D142" i="51"/>
  <c r="E142" i="51" s="1"/>
  <c r="H141" i="51"/>
  <c r="E141" i="51"/>
  <c r="D141" i="51"/>
  <c r="H140" i="51"/>
  <c r="D140" i="51"/>
  <c r="C140" i="51"/>
  <c r="H139" i="51"/>
  <c r="D139" i="51"/>
  <c r="E139" i="51" s="1"/>
  <c r="H138" i="51"/>
  <c r="E138" i="51"/>
  <c r="D138" i="51"/>
  <c r="H137" i="51"/>
  <c r="D137" i="51"/>
  <c r="C136" i="51"/>
  <c r="H134" i="51"/>
  <c r="D134" i="51"/>
  <c r="E134" i="51" s="1"/>
  <c r="H133" i="51"/>
  <c r="E133" i="51"/>
  <c r="E132" i="51" s="1"/>
  <c r="D133" i="51"/>
  <c r="H132" i="51"/>
  <c r="D132" i="51"/>
  <c r="C132" i="51"/>
  <c r="H131" i="51"/>
  <c r="D131" i="51"/>
  <c r="E131" i="51" s="1"/>
  <c r="H130" i="51"/>
  <c r="E130" i="51"/>
  <c r="E129" i="51" s="1"/>
  <c r="D130" i="51"/>
  <c r="H129" i="51"/>
  <c r="D129" i="51"/>
  <c r="C129" i="51"/>
  <c r="H128" i="51"/>
  <c r="D128" i="51"/>
  <c r="E128" i="51" s="1"/>
  <c r="H127" i="51"/>
  <c r="E127" i="51"/>
  <c r="E126" i="51" s="1"/>
  <c r="D127" i="51"/>
  <c r="H126" i="51"/>
  <c r="D126" i="51"/>
  <c r="C126" i="51"/>
  <c r="H125" i="51"/>
  <c r="D125" i="51"/>
  <c r="E125" i="51" s="1"/>
  <c r="H124" i="51"/>
  <c r="E124" i="51"/>
  <c r="E123" i="51" s="1"/>
  <c r="D124" i="51"/>
  <c r="H123" i="51"/>
  <c r="D123" i="51"/>
  <c r="C123" i="51"/>
  <c r="H122" i="51"/>
  <c r="D122" i="51"/>
  <c r="E122" i="51" s="1"/>
  <c r="H121" i="51"/>
  <c r="E121" i="51"/>
  <c r="E120" i="51" s="1"/>
  <c r="D121" i="51"/>
  <c r="H120" i="51"/>
  <c r="D120" i="51"/>
  <c r="C120" i="51"/>
  <c r="H119" i="51"/>
  <c r="D119" i="51"/>
  <c r="E119" i="51" s="1"/>
  <c r="H118" i="51"/>
  <c r="E118" i="51"/>
  <c r="E117" i="51" s="1"/>
  <c r="E116" i="51" s="1"/>
  <c r="D118" i="51"/>
  <c r="H117" i="51"/>
  <c r="D117" i="51"/>
  <c r="D116" i="51" s="1"/>
  <c r="C117" i="51"/>
  <c r="C116" i="51"/>
  <c r="H113" i="51"/>
  <c r="E113" i="51"/>
  <c r="D113" i="51"/>
  <c r="H112" i="51"/>
  <c r="D112" i="51"/>
  <c r="E112" i="51" s="1"/>
  <c r="H111" i="51"/>
  <c r="E111" i="51"/>
  <c r="D111" i="51"/>
  <c r="H110" i="51"/>
  <c r="D110" i="51"/>
  <c r="E110" i="51" s="1"/>
  <c r="H109" i="51"/>
  <c r="E109" i="51"/>
  <c r="D109" i="51"/>
  <c r="H108" i="51"/>
  <c r="D108" i="51"/>
  <c r="E108" i="51" s="1"/>
  <c r="H107" i="51"/>
  <c r="E107" i="51"/>
  <c r="D107" i="51"/>
  <c r="H106" i="51"/>
  <c r="D106" i="51"/>
  <c r="E106" i="51" s="1"/>
  <c r="H105" i="51"/>
  <c r="E105" i="51"/>
  <c r="D105" i="51"/>
  <c r="H104" i="51"/>
  <c r="D104" i="51"/>
  <c r="E104" i="51" s="1"/>
  <c r="H103" i="51"/>
  <c r="E103" i="51"/>
  <c r="D103" i="51"/>
  <c r="H102" i="51"/>
  <c r="D102" i="51"/>
  <c r="E102" i="51" s="1"/>
  <c r="H101" i="51"/>
  <c r="E101" i="51"/>
  <c r="D101" i="51"/>
  <c r="H100" i="51"/>
  <c r="D100" i="51"/>
  <c r="E100" i="51" s="1"/>
  <c r="H99" i="51"/>
  <c r="E99" i="51"/>
  <c r="D99" i="51"/>
  <c r="H98" i="51"/>
  <c r="D98" i="51"/>
  <c r="E98" i="51" s="1"/>
  <c r="E97" i="51" s="1"/>
  <c r="H97" i="51"/>
  <c r="J97" i="51" s="1"/>
  <c r="C97" i="51"/>
  <c r="H96" i="51"/>
  <c r="D96" i="51"/>
  <c r="E96" i="51" s="1"/>
  <c r="H95" i="51"/>
  <c r="E95" i="51"/>
  <c r="D95" i="51"/>
  <c r="H94" i="51"/>
  <c r="D94" i="51"/>
  <c r="E94" i="51" s="1"/>
  <c r="H93" i="51"/>
  <c r="E93" i="51"/>
  <c r="D93" i="51"/>
  <c r="H92" i="51"/>
  <c r="D92" i="51"/>
  <c r="E92" i="51" s="1"/>
  <c r="H91" i="51"/>
  <c r="E91" i="51"/>
  <c r="D91" i="51"/>
  <c r="H90" i="51"/>
  <c r="D90" i="51"/>
  <c r="E90" i="51" s="1"/>
  <c r="H89" i="51"/>
  <c r="E89" i="51"/>
  <c r="D89" i="51"/>
  <c r="H88" i="51"/>
  <c r="D88" i="51"/>
  <c r="E88" i="51" s="1"/>
  <c r="H87" i="51"/>
  <c r="E87" i="51"/>
  <c r="D87" i="51"/>
  <c r="H86" i="51"/>
  <c r="D86" i="51"/>
  <c r="E86" i="51" s="1"/>
  <c r="H85" i="51"/>
  <c r="E85" i="51"/>
  <c r="D85" i="51"/>
  <c r="H84" i="51"/>
  <c r="D84" i="51"/>
  <c r="E84" i="51" s="1"/>
  <c r="H83" i="51"/>
  <c r="E83" i="51"/>
  <c r="D83" i="51"/>
  <c r="H82" i="51"/>
  <c r="D82" i="51"/>
  <c r="E82" i="51" s="1"/>
  <c r="H81" i="51"/>
  <c r="E81" i="51"/>
  <c r="D81" i="51"/>
  <c r="H80" i="51"/>
  <c r="D80" i="51"/>
  <c r="E80" i="51" s="1"/>
  <c r="H79" i="51"/>
  <c r="E79" i="51"/>
  <c r="D79" i="51"/>
  <c r="H78" i="51"/>
  <c r="D78" i="51"/>
  <c r="E78" i="51" s="1"/>
  <c r="H77" i="51"/>
  <c r="E77" i="51"/>
  <c r="D77" i="51"/>
  <c r="H76" i="51"/>
  <c r="D76" i="51"/>
  <c r="E76" i="51" s="1"/>
  <c r="H75" i="51"/>
  <c r="E75" i="51"/>
  <c r="D75" i="51"/>
  <c r="H74" i="51"/>
  <c r="D74" i="51"/>
  <c r="E74" i="51" s="1"/>
  <c r="H73" i="51"/>
  <c r="E73" i="51"/>
  <c r="D73" i="51"/>
  <c r="H72" i="51"/>
  <c r="D72" i="51"/>
  <c r="E72" i="51" s="1"/>
  <c r="H71" i="51"/>
  <c r="E71" i="51"/>
  <c r="D71" i="51"/>
  <c r="H70" i="51"/>
  <c r="D70" i="51"/>
  <c r="H69" i="51"/>
  <c r="E69" i="51"/>
  <c r="D69" i="51"/>
  <c r="C68" i="51"/>
  <c r="H66" i="51"/>
  <c r="D66" i="51"/>
  <c r="E66" i="51" s="1"/>
  <c r="H65" i="51"/>
  <c r="E65" i="51"/>
  <c r="D65" i="51"/>
  <c r="H64" i="51"/>
  <c r="D64" i="51"/>
  <c r="E64" i="51" s="1"/>
  <c r="H63" i="51"/>
  <c r="E63" i="51"/>
  <c r="D63" i="51"/>
  <c r="H62" i="51"/>
  <c r="D62" i="51"/>
  <c r="E62" i="51" s="1"/>
  <c r="H61" i="51"/>
  <c r="J61" i="51" s="1"/>
  <c r="D61" i="51"/>
  <c r="C61" i="51"/>
  <c r="H60" i="51"/>
  <c r="D60" i="51"/>
  <c r="E60" i="51" s="1"/>
  <c r="H59" i="51"/>
  <c r="E59" i="51"/>
  <c r="D59" i="51"/>
  <c r="H58" i="51"/>
  <c r="D58" i="51"/>
  <c r="E58" i="51" s="1"/>
  <c r="H57" i="51"/>
  <c r="E57" i="51"/>
  <c r="D57" i="51"/>
  <c r="H56" i="51"/>
  <c r="D56" i="51"/>
  <c r="E56" i="51" s="1"/>
  <c r="H55" i="51"/>
  <c r="E55" i="51"/>
  <c r="D55" i="51"/>
  <c r="H54" i="51"/>
  <c r="D54" i="51"/>
  <c r="E54" i="51" s="1"/>
  <c r="H53" i="51"/>
  <c r="E53" i="51"/>
  <c r="D53" i="51"/>
  <c r="H52" i="51"/>
  <c r="D52" i="51"/>
  <c r="E52" i="51" s="1"/>
  <c r="H51" i="51"/>
  <c r="E51" i="51"/>
  <c r="D51" i="51"/>
  <c r="H50" i="51"/>
  <c r="D50" i="51"/>
  <c r="E50" i="51" s="1"/>
  <c r="H49" i="51"/>
  <c r="E49" i="51"/>
  <c r="D49" i="51"/>
  <c r="H48" i="51"/>
  <c r="D48" i="51"/>
  <c r="E48" i="51" s="1"/>
  <c r="H47" i="51"/>
  <c r="E47" i="51"/>
  <c r="D47" i="51"/>
  <c r="H46" i="51"/>
  <c r="D46" i="51"/>
  <c r="E46" i="51" s="1"/>
  <c r="H45" i="51"/>
  <c r="E45" i="51"/>
  <c r="D45" i="51"/>
  <c r="H44" i="51"/>
  <c r="D44" i="51"/>
  <c r="E44" i="51" s="1"/>
  <c r="H43" i="51"/>
  <c r="E43" i="51"/>
  <c r="D43" i="51"/>
  <c r="H42" i="51"/>
  <c r="D42" i="51"/>
  <c r="E42" i="51" s="1"/>
  <c r="H41" i="51"/>
  <c r="E41" i="51"/>
  <c r="D41" i="51"/>
  <c r="H40" i="51"/>
  <c r="D40" i="51"/>
  <c r="H39" i="51"/>
  <c r="E39" i="51"/>
  <c r="D39" i="51"/>
  <c r="C38" i="51"/>
  <c r="H38" i="51" s="1"/>
  <c r="J38" i="51" s="1"/>
  <c r="H37" i="51"/>
  <c r="E37" i="51"/>
  <c r="D37" i="51"/>
  <c r="H36" i="51"/>
  <c r="D36" i="51"/>
  <c r="E36" i="51" s="1"/>
  <c r="H35" i="51"/>
  <c r="E35" i="51"/>
  <c r="D35" i="51"/>
  <c r="H34" i="51"/>
  <c r="D34" i="51"/>
  <c r="E34" i="51" s="1"/>
  <c r="H33" i="51"/>
  <c r="E33" i="51"/>
  <c r="D33" i="51"/>
  <c r="H32" i="51"/>
  <c r="D32" i="51"/>
  <c r="E32" i="51" s="1"/>
  <c r="H31" i="51"/>
  <c r="E31" i="51"/>
  <c r="D31" i="51"/>
  <c r="H30" i="51"/>
  <c r="D30" i="51"/>
  <c r="E30" i="51" s="1"/>
  <c r="H29" i="51"/>
  <c r="E29" i="51"/>
  <c r="D29" i="51"/>
  <c r="H28" i="51"/>
  <c r="D28" i="51"/>
  <c r="E28" i="51" s="1"/>
  <c r="H27" i="51"/>
  <c r="E27" i="51"/>
  <c r="D27" i="51"/>
  <c r="H26" i="51"/>
  <c r="D26" i="51"/>
  <c r="E26" i="51" s="1"/>
  <c r="H25" i="51"/>
  <c r="E25" i="51"/>
  <c r="D25" i="51"/>
  <c r="H24" i="51"/>
  <c r="D24" i="51"/>
  <c r="E24" i="51" s="1"/>
  <c r="H23" i="51"/>
  <c r="E23" i="51"/>
  <c r="D23" i="51"/>
  <c r="H22" i="51"/>
  <c r="D22" i="51"/>
  <c r="E22" i="51" s="1"/>
  <c r="H21" i="51"/>
  <c r="E21" i="51"/>
  <c r="D21" i="51"/>
  <c r="H20" i="51"/>
  <c r="D20" i="51"/>
  <c r="E20" i="51" s="1"/>
  <c r="H19" i="51"/>
  <c r="E19" i="51"/>
  <c r="D19" i="51"/>
  <c r="H18" i="51"/>
  <c r="D18" i="51"/>
  <c r="E18" i="51" s="1"/>
  <c r="H17" i="51"/>
  <c r="E17" i="51"/>
  <c r="D17" i="51"/>
  <c r="H16" i="51"/>
  <c r="D16" i="51"/>
  <c r="E16" i="51" s="1"/>
  <c r="H15" i="51"/>
  <c r="E15" i="51"/>
  <c r="D15" i="51"/>
  <c r="H14" i="51"/>
  <c r="D14" i="51"/>
  <c r="E14" i="51" s="1"/>
  <c r="H13" i="51"/>
  <c r="E13" i="51"/>
  <c r="D13" i="51"/>
  <c r="H12" i="51"/>
  <c r="D12" i="51"/>
  <c r="E12" i="51" s="1"/>
  <c r="E11" i="51" s="1"/>
  <c r="H11" i="51"/>
  <c r="J11" i="51" s="1"/>
  <c r="C11" i="51"/>
  <c r="H10" i="51"/>
  <c r="D10" i="51"/>
  <c r="E10" i="51" s="1"/>
  <c r="H9" i="51"/>
  <c r="E9" i="51"/>
  <c r="D9" i="51"/>
  <c r="H8" i="51"/>
  <c r="D8" i="51"/>
  <c r="E8" i="51" s="1"/>
  <c r="H7" i="51"/>
  <c r="E7" i="51"/>
  <c r="D7" i="51"/>
  <c r="H6" i="51"/>
  <c r="D6" i="51"/>
  <c r="H5" i="51"/>
  <c r="E5" i="51"/>
  <c r="D5" i="51"/>
  <c r="C4" i="51"/>
  <c r="D778" i="50"/>
  <c r="C777" i="50"/>
  <c r="D776" i="50"/>
  <c r="E776" i="50" s="1"/>
  <c r="D775" i="50"/>
  <c r="E775" i="50" s="1"/>
  <c r="E774" i="50"/>
  <c r="E772" i="50" s="1"/>
  <c r="E771" i="50" s="1"/>
  <c r="D774" i="50"/>
  <c r="D773" i="50"/>
  <c r="E773" i="50" s="1"/>
  <c r="D772" i="50"/>
  <c r="D771" i="50" s="1"/>
  <c r="C772" i="50"/>
  <c r="C771" i="50"/>
  <c r="D770" i="50"/>
  <c r="E770" i="50" s="1"/>
  <c r="D769" i="50"/>
  <c r="D768" i="50" s="1"/>
  <c r="D767" i="50" s="1"/>
  <c r="C768" i="50"/>
  <c r="C767" i="50" s="1"/>
  <c r="D766" i="50"/>
  <c r="D765" i="50" s="1"/>
  <c r="C765" i="50"/>
  <c r="E764" i="50"/>
  <c r="D764" i="50"/>
  <c r="D763" i="50"/>
  <c r="E763" i="50" s="1"/>
  <c r="E762" i="50"/>
  <c r="E761" i="50" s="1"/>
  <c r="D762" i="50"/>
  <c r="C761" i="50"/>
  <c r="C760" i="50"/>
  <c r="E759" i="50"/>
  <c r="D759" i="50"/>
  <c r="D758" i="50"/>
  <c r="E758" i="50" s="1"/>
  <c r="E757" i="50"/>
  <c r="D757" i="50"/>
  <c r="C756" i="50"/>
  <c r="C755" i="50"/>
  <c r="E754" i="50"/>
  <c r="D754" i="50"/>
  <c r="D753" i="50"/>
  <c r="C751" i="50"/>
  <c r="C750" i="50" s="1"/>
  <c r="D749" i="50"/>
  <c r="E749" i="50" s="1"/>
  <c r="E748" i="50"/>
  <c r="D748" i="50"/>
  <c r="D747" i="50"/>
  <c r="C746" i="50"/>
  <c r="D745" i="50"/>
  <c r="D744" i="50" s="1"/>
  <c r="C744" i="50"/>
  <c r="C743" i="50" s="1"/>
  <c r="D742" i="50"/>
  <c r="D741" i="50" s="1"/>
  <c r="C741" i="50"/>
  <c r="E740" i="50"/>
  <c r="E739" i="50" s="1"/>
  <c r="D740" i="50"/>
  <c r="D739" i="50"/>
  <c r="C739" i="50"/>
  <c r="D738" i="50"/>
  <c r="E738" i="50" s="1"/>
  <c r="D737" i="50"/>
  <c r="E737" i="50" s="1"/>
  <c r="D736" i="50"/>
  <c r="E736" i="50" s="1"/>
  <c r="E735" i="50"/>
  <c r="D735" i="50"/>
  <c r="D734" i="50" s="1"/>
  <c r="C734" i="50"/>
  <c r="C733" i="50" s="1"/>
  <c r="E732" i="50"/>
  <c r="E731" i="50" s="1"/>
  <c r="D732" i="50"/>
  <c r="D731" i="50" s="1"/>
  <c r="D730" i="50" s="1"/>
  <c r="C731" i="50"/>
  <c r="C730" i="50" s="1"/>
  <c r="E730" i="50"/>
  <c r="E729" i="50"/>
  <c r="D729" i="50"/>
  <c r="D728" i="50"/>
  <c r="E728" i="50" s="1"/>
  <c r="E727" i="50"/>
  <c r="D727" i="50"/>
  <c r="C727" i="50"/>
  <c r="H724" i="50"/>
  <c r="D724" i="50"/>
  <c r="E724" i="50" s="1"/>
  <c r="H723" i="50"/>
  <c r="E723" i="50"/>
  <c r="E722" i="50" s="1"/>
  <c r="D723" i="50"/>
  <c r="H722" i="50"/>
  <c r="D722" i="50"/>
  <c r="C722" i="50"/>
  <c r="H721" i="50"/>
  <c r="D721" i="50"/>
  <c r="E721" i="50" s="1"/>
  <c r="H720" i="50"/>
  <c r="D720" i="50"/>
  <c r="E720" i="50" s="1"/>
  <c r="H719" i="50"/>
  <c r="D719" i="50"/>
  <c r="E719" i="50" s="1"/>
  <c r="H718" i="50"/>
  <c r="E718" i="50"/>
  <c r="E717" i="50" s="1"/>
  <c r="E716" i="50" s="1"/>
  <c r="H716" i="50" s="1"/>
  <c r="J716" i="50" s="1"/>
  <c r="C718" i="50"/>
  <c r="C717" i="50"/>
  <c r="H717" i="50" s="1"/>
  <c r="J717" i="50" s="1"/>
  <c r="C716" i="50"/>
  <c r="H715" i="50"/>
  <c r="D715" i="50"/>
  <c r="E715" i="50" s="1"/>
  <c r="H714" i="50"/>
  <c r="D714" i="50"/>
  <c r="E714" i="50" s="1"/>
  <c r="H713" i="50"/>
  <c r="E713" i="50"/>
  <c r="D713" i="50"/>
  <c r="H712" i="50"/>
  <c r="E712" i="50"/>
  <c r="D712" i="50"/>
  <c r="H711" i="50"/>
  <c r="D711" i="50"/>
  <c r="E711" i="50" s="1"/>
  <c r="H710" i="50"/>
  <c r="D710" i="50"/>
  <c r="E710" i="50" s="1"/>
  <c r="H709" i="50"/>
  <c r="E709" i="50"/>
  <c r="D709" i="50"/>
  <c r="H708" i="50"/>
  <c r="D708" i="50"/>
  <c r="E708" i="50" s="1"/>
  <c r="H707" i="50"/>
  <c r="D707" i="50"/>
  <c r="E707" i="50" s="1"/>
  <c r="H706" i="50"/>
  <c r="D706" i="50"/>
  <c r="E706" i="50" s="1"/>
  <c r="H705" i="50"/>
  <c r="E705" i="50"/>
  <c r="D705" i="50"/>
  <c r="H704" i="50"/>
  <c r="E704" i="50"/>
  <c r="D704" i="50"/>
  <c r="H703" i="50"/>
  <c r="D703" i="50"/>
  <c r="E703" i="50" s="1"/>
  <c r="H702" i="50"/>
  <c r="D702" i="50"/>
  <c r="E702" i="50" s="1"/>
  <c r="H701" i="50"/>
  <c r="E701" i="50"/>
  <c r="D701" i="50"/>
  <c r="H700" i="50"/>
  <c r="C700" i="50"/>
  <c r="H699" i="50"/>
  <c r="D699" i="50"/>
  <c r="H698" i="50"/>
  <c r="D698" i="50"/>
  <c r="E698" i="50" s="1"/>
  <c r="H697" i="50"/>
  <c r="D697" i="50"/>
  <c r="E697" i="50" s="1"/>
  <c r="H696" i="50"/>
  <c r="E696" i="50"/>
  <c r="D696" i="50"/>
  <c r="H695" i="50"/>
  <c r="E695" i="50"/>
  <c r="D695" i="50"/>
  <c r="C694" i="50"/>
  <c r="H694" i="50" s="1"/>
  <c r="H693" i="50"/>
  <c r="D693" i="50"/>
  <c r="E693" i="50" s="1"/>
  <c r="H692" i="50"/>
  <c r="D692" i="50"/>
  <c r="E692" i="50" s="1"/>
  <c r="H691" i="50"/>
  <c r="E691" i="50"/>
  <c r="D691" i="50"/>
  <c r="H690" i="50"/>
  <c r="E690" i="50"/>
  <c r="D690" i="50"/>
  <c r="H689" i="50"/>
  <c r="D689" i="50"/>
  <c r="E689" i="50" s="1"/>
  <c r="H688" i="50"/>
  <c r="D688" i="50"/>
  <c r="E688" i="50" s="1"/>
  <c r="H687" i="50"/>
  <c r="E687" i="50"/>
  <c r="C687" i="50"/>
  <c r="H686" i="50"/>
  <c r="E686" i="50"/>
  <c r="D686" i="50"/>
  <c r="H685" i="50"/>
  <c r="D685" i="50"/>
  <c r="E685" i="50" s="1"/>
  <c r="H684" i="50"/>
  <c r="D684" i="50"/>
  <c r="C683" i="50"/>
  <c r="H683" i="50" s="1"/>
  <c r="H682" i="50"/>
  <c r="D682" i="50"/>
  <c r="E682" i="50" s="1"/>
  <c r="H681" i="50"/>
  <c r="E681" i="50"/>
  <c r="D681" i="50"/>
  <c r="H680" i="50"/>
  <c r="D680" i="50"/>
  <c r="E680" i="50" s="1"/>
  <c r="E679" i="50" s="1"/>
  <c r="D679" i="50"/>
  <c r="C679" i="50"/>
  <c r="H679" i="50" s="1"/>
  <c r="H678" i="50"/>
  <c r="D678" i="50"/>
  <c r="E678" i="50" s="1"/>
  <c r="H677" i="50"/>
  <c r="D677" i="50"/>
  <c r="E677" i="50" s="1"/>
  <c r="E676" i="50" s="1"/>
  <c r="H676" i="50"/>
  <c r="C676" i="50"/>
  <c r="H675" i="50"/>
  <c r="E675" i="50"/>
  <c r="D675" i="50"/>
  <c r="H674" i="50"/>
  <c r="E674" i="50"/>
  <c r="D674" i="50"/>
  <c r="H673" i="50"/>
  <c r="D673" i="50"/>
  <c r="E673" i="50" s="1"/>
  <c r="H672" i="50"/>
  <c r="D672" i="50"/>
  <c r="E672" i="50" s="1"/>
  <c r="H671" i="50"/>
  <c r="E671" i="50"/>
  <c r="C671" i="50"/>
  <c r="H670" i="50"/>
  <c r="E670" i="50"/>
  <c r="D670" i="50"/>
  <c r="H669" i="50"/>
  <c r="E669" i="50"/>
  <c r="D669" i="50"/>
  <c r="H668" i="50"/>
  <c r="D668" i="50"/>
  <c r="E668" i="50" s="1"/>
  <c r="H667" i="50"/>
  <c r="D667" i="50"/>
  <c r="E667" i="50" s="1"/>
  <c r="H666" i="50"/>
  <c r="E666" i="50"/>
  <c r="D666" i="50"/>
  <c r="H665" i="50"/>
  <c r="E665" i="50"/>
  <c r="D665" i="50"/>
  <c r="C665" i="50"/>
  <c r="H664" i="50"/>
  <c r="E664" i="50"/>
  <c r="D664" i="50"/>
  <c r="H663" i="50"/>
  <c r="D663" i="50"/>
  <c r="E663" i="50" s="1"/>
  <c r="H662" i="50"/>
  <c r="D662" i="50"/>
  <c r="E662" i="50" s="1"/>
  <c r="H661" i="50"/>
  <c r="C661" i="50"/>
  <c r="H660" i="50"/>
  <c r="E660" i="50"/>
  <c r="D660" i="50"/>
  <c r="H659" i="50"/>
  <c r="E659" i="50"/>
  <c r="D659" i="50"/>
  <c r="H658" i="50"/>
  <c r="D658" i="50"/>
  <c r="E658" i="50" s="1"/>
  <c r="H657" i="50"/>
  <c r="D657" i="50"/>
  <c r="E657" i="50" s="1"/>
  <c r="H656" i="50"/>
  <c r="E656" i="50"/>
  <c r="D656" i="50"/>
  <c r="H655" i="50"/>
  <c r="D655" i="50"/>
  <c r="E655" i="50" s="1"/>
  <c r="H654" i="50"/>
  <c r="D654" i="50"/>
  <c r="C653" i="50"/>
  <c r="H653" i="50" s="1"/>
  <c r="H652" i="50"/>
  <c r="D652" i="50"/>
  <c r="E652" i="50" s="1"/>
  <c r="H651" i="50"/>
  <c r="E651" i="50"/>
  <c r="D651" i="50"/>
  <c r="H650" i="50"/>
  <c r="D650" i="50"/>
  <c r="H649" i="50"/>
  <c r="D649" i="50"/>
  <c r="E649" i="50" s="1"/>
  <c r="H648" i="50"/>
  <c r="E648" i="50"/>
  <c r="D648" i="50"/>
  <c r="H647" i="50"/>
  <c r="E647" i="50"/>
  <c r="D647" i="50"/>
  <c r="C646" i="50"/>
  <c r="H646" i="50" s="1"/>
  <c r="H645" i="50"/>
  <c r="J645" i="50" s="1"/>
  <c r="E645" i="50"/>
  <c r="D645" i="50"/>
  <c r="H644" i="50"/>
  <c r="D644" i="50"/>
  <c r="E644" i="50" s="1"/>
  <c r="H643" i="50"/>
  <c r="D643" i="50"/>
  <c r="E643" i="50" s="1"/>
  <c r="J642" i="50"/>
  <c r="D642" i="50"/>
  <c r="C642" i="50"/>
  <c r="H642" i="50" s="1"/>
  <c r="H641" i="50"/>
  <c r="D641" i="50"/>
  <c r="H640" i="50"/>
  <c r="E640" i="50"/>
  <c r="D640" i="50"/>
  <c r="H639" i="50"/>
  <c r="E639" i="50"/>
  <c r="D639" i="50"/>
  <c r="H638" i="50"/>
  <c r="J638" i="50" s="1"/>
  <c r="C638" i="50"/>
  <c r="H637" i="50"/>
  <c r="E637" i="50"/>
  <c r="D637" i="50"/>
  <c r="H636" i="50"/>
  <c r="D636" i="50"/>
  <c r="E636" i="50" s="1"/>
  <c r="H635" i="50"/>
  <c r="D635" i="50"/>
  <c r="E635" i="50" s="1"/>
  <c r="H634" i="50"/>
  <c r="E634" i="50"/>
  <c r="D634" i="50"/>
  <c r="H633" i="50"/>
  <c r="E633" i="50"/>
  <c r="D633" i="50"/>
  <c r="H632" i="50"/>
  <c r="E632" i="50"/>
  <c r="D632" i="50"/>
  <c r="H631" i="50"/>
  <c r="D631" i="50"/>
  <c r="E631" i="50" s="1"/>
  <c r="H630" i="50"/>
  <c r="E630" i="50"/>
  <c r="D630" i="50"/>
  <c r="H629" i="50"/>
  <c r="E629" i="50"/>
  <c r="E628" i="50" s="1"/>
  <c r="D629" i="50"/>
  <c r="C628" i="50"/>
  <c r="H628" i="50" s="1"/>
  <c r="H627" i="50"/>
  <c r="D627" i="50"/>
  <c r="E627" i="50" s="1"/>
  <c r="H626" i="50"/>
  <c r="D626" i="50"/>
  <c r="E626" i="50" s="1"/>
  <c r="H625" i="50"/>
  <c r="E625" i="50"/>
  <c r="D625" i="50"/>
  <c r="H624" i="50"/>
  <c r="E624" i="50"/>
  <c r="D624" i="50"/>
  <c r="H623" i="50"/>
  <c r="D623" i="50"/>
  <c r="E623" i="50" s="1"/>
  <c r="H622" i="50"/>
  <c r="D622" i="50"/>
  <c r="E622" i="50" s="1"/>
  <c r="H621" i="50"/>
  <c r="E621" i="50"/>
  <c r="D621" i="50"/>
  <c r="H620" i="50"/>
  <c r="E620" i="50"/>
  <c r="D620" i="50"/>
  <c r="H619" i="50"/>
  <c r="E619" i="50"/>
  <c r="D619" i="50"/>
  <c r="H618" i="50"/>
  <c r="D618" i="50"/>
  <c r="H617" i="50"/>
  <c r="E617" i="50"/>
  <c r="D617" i="50"/>
  <c r="H616" i="50"/>
  <c r="C616" i="50"/>
  <c r="H615" i="50"/>
  <c r="E615" i="50"/>
  <c r="D615" i="50"/>
  <c r="H614" i="50"/>
  <c r="D614" i="50"/>
  <c r="H613" i="50"/>
  <c r="D613" i="50"/>
  <c r="E613" i="50" s="1"/>
  <c r="H612" i="50"/>
  <c r="E612" i="50"/>
  <c r="D612" i="50"/>
  <c r="H611" i="50"/>
  <c r="E611" i="50"/>
  <c r="D611" i="50"/>
  <c r="C610" i="50"/>
  <c r="H610" i="50" s="1"/>
  <c r="H609" i="50"/>
  <c r="E609" i="50"/>
  <c r="D609" i="50"/>
  <c r="H608" i="50"/>
  <c r="D608" i="50"/>
  <c r="E608" i="50" s="1"/>
  <c r="H607" i="50"/>
  <c r="E607" i="50"/>
  <c r="D607" i="50"/>
  <c r="H606" i="50"/>
  <c r="E606" i="50"/>
  <c r="D606" i="50"/>
  <c r="H605" i="50"/>
  <c r="D605" i="50"/>
  <c r="E605" i="50" s="1"/>
  <c r="H604" i="50"/>
  <c r="D604" i="50"/>
  <c r="C603" i="50"/>
  <c r="H603" i="50" s="1"/>
  <c r="H602" i="50"/>
  <c r="E602" i="50"/>
  <c r="D602" i="50"/>
  <c r="H601" i="50"/>
  <c r="E601" i="50"/>
  <c r="D601" i="50"/>
  <c r="H600" i="50"/>
  <c r="E600" i="50"/>
  <c r="E599" i="50" s="1"/>
  <c r="D600" i="50"/>
  <c r="D599" i="50"/>
  <c r="C599" i="50"/>
  <c r="H599" i="50" s="1"/>
  <c r="H598" i="50"/>
  <c r="D598" i="50"/>
  <c r="E598" i="50" s="1"/>
  <c r="H597" i="50"/>
  <c r="E597" i="50"/>
  <c r="D597" i="50"/>
  <c r="H596" i="50"/>
  <c r="E596" i="50"/>
  <c r="D596" i="50"/>
  <c r="E595" i="50"/>
  <c r="D595" i="50"/>
  <c r="C595" i="50"/>
  <c r="H595" i="50" s="1"/>
  <c r="H594" i="50"/>
  <c r="E594" i="50"/>
  <c r="D594" i="50"/>
  <c r="H593" i="50"/>
  <c r="D593" i="50"/>
  <c r="H592" i="50"/>
  <c r="C592" i="50"/>
  <c r="H591" i="50"/>
  <c r="E591" i="50"/>
  <c r="D591" i="50"/>
  <c r="H590" i="50"/>
  <c r="E590" i="50"/>
  <c r="D590" i="50"/>
  <c r="H589" i="50"/>
  <c r="D589" i="50"/>
  <c r="E589" i="50" s="1"/>
  <c r="H588" i="50"/>
  <c r="D588" i="50"/>
  <c r="C587" i="50"/>
  <c r="H587" i="50" s="1"/>
  <c r="H586" i="50"/>
  <c r="E586" i="50"/>
  <c r="D586" i="50"/>
  <c r="H585" i="50"/>
  <c r="E585" i="50"/>
  <c r="D585" i="50"/>
  <c r="H584" i="50"/>
  <c r="D584" i="50"/>
  <c r="E584" i="50" s="1"/>
  <c r="H583" i="50"/>
  <c r="D583" i="50"/>
  <c r="H582" i="50"/>
  <c r="E582" i="50"/>
  <c r="D582" i="50"/>
  <c r="H581" i="50"/>
  <c r="C581" i="50"/>
  <c r="H580" i="50"/>
  <c r="E580" i="50"/>
  <c r="D580" i="50"/>
  <c r="H579" i="50"/>
  <c r="E579" i="50"/>
  <c r="D579" i="50"/>
  <c r="H578" i="50"/>
  <c r="D578" i="50"/>
  <c r="H577" i="50"/>
  <c r="C577" i="50"/>
  <c r="H576" i="50"/>
  <c r="E576" i="50"/>
  <c r="D576" i="50"/>
  <c r="H575" i="50"/>
  <c r="E575" i="50"/>
  <c r="D575" i="50"/>
  <c r="H574" i="50"/>
  <c r="E574" i="50"/>
  <c r="D574" i="50"/>
  <c r="H573" i="50"/>
  <c r="D573" i="50"/>
  <c r="E573" i="50" s="1"/>
  <c r="H572" i="50"/>
  <c r="E572" i="50"/>
  <c r="D572" i="50"/>
  <c r="H571" i="50"/>
  <c r="E571" i="50"/>
  <c r="D571" i="50"/>
  <c r="H570" i="50"/>
  <c r="E570" i="50"/>
  <c r="E569" i="50" s="1"/>
  <c r="D570" i="50"/>
  <c r="D569" i="50" s="1"/>
  <c r="C569" i="50"/>
  <c r="H568" i="50"/>
  <c r="D568" i="50"/>
  <c r="E568" i="50" s="1"/>
  <c r="H567" i="50"/>
  <c r="E567" i="50"/>
  <c r="D567" i="50"/>
  <c r="H566" i="50"/>
  <c r="D566" i="50"/>
  <c r="E566" i="50" s="1"/>
  <c r="H565" i="50"/>
  <c r="E565" i="50"/>
  <c r="D565" i="50"/>
  <c r="H564" i="50"/>
  <c r="D564" i="50"/>
  <c r="E564" i="50" s="1"/>
  <c r="H563" i="50"/>
  <c r="E563" i="50"/>
  <c r="D563" i="50"/>
  <c r="H562" i="50"/>
  <c r="H558" i="50"/>
  <c r="E558" i="50"/>
  <c r="D558" i="50"/>
  <c r="H557" i="50"/>
  <c r="E557" i="50"/>
  <c r="E556" i="50" s="1"/>
  <c r="D557" i="50"/>
  <c r="D556" i="50"/>
  <c r="D551" i="50" s="1"/>
  <c r="D550" i="50" s="1"/>
  <c r="C556" i="50"/>
  <c r="H556" i="50" s="1"/>
  <c r="H555" i="50"/>
  <c r="D555" i="50"/>
  <c r="E555" i="50" s="1"/>
  <c r="H554" i="50"/>
  <c r="E554" i="50"/>
  <c r="D554" i="50"/>
  <c r="H553" i="50"/>
  <c r="E553" i="50"/>
  <c r="E552" i="50" s="1"/>
  <c r="E551" i="50" s="1"/>
  <c r="E550" i="50" s="1"/>
  <c r="D553" i="50"/>
  <c r="D552" i="50" s="1"/>
  <c r="C552" i="50"/>
  <c r="H552" i="50" s="1"/>
  <c r="H549" i="50"/>
  <c r="D549" i="50"/>
  <c r="E549" i="50" s="1"/>
  <c r="H548" i="50"/>
  <c r="D548" i="50"/>
  <c r="C547" i="50"/>
  <c r="H547" i="50" s="1"/>
  <c r="J547" i="50" s="1"/>
  <c r="H546" i="50"/>
  <c r="D546" i="50"/>
  <c r="H545" i="50"/>
  <c r="E545" i="50"/>
  <c r="D545" i="50"/>
  <c r="H544" i="50"/>
  <c r="C544" i="50"/>
  <c r="H543" i="50"/>
  <c r="E543" i="50"/>
  <c r="D543" i="50"/>
  <c r="H542" i="50"/>
  <c r="E542" i="50"/>
  <c r="D542" i="50"/>
  <c r="H541" i="50"/>
  <c r="D541" i="50"/>
  <c r="E541" i="50" s="1"/>
  <c r="H540" i="50"/>
  <c r="E540" i="50"/>
  <c r="D540" i="50"/>
  <c r="H539" i="50"/>
  <c r="E539" i="50"/>
  <c r="D539" i="50"/>
  <c r="C538" i="50"/>
  <c r="H538" i="50" s="1"/>
  <c r="H537" i="50"/>
  <c r="D537" i="50"/>
  <c r="E537" i="50" s="1"/>
  <c r="H536" i="50"/>
  <c r="D536" i="50"/>
  <c r="E536" i="50" s="1"/>
  <c r="H535" i="50"/>
  <c r="E535" i="50"/>
  <c r="D535" i="50"/>
  <c r="H534" i="50"/>
  <c r="E534" i="50"/>
  <c r="D534" i="50"/>
  <c r="H533" i="50"/>
  <c r="D533" i="50"/>
  <c r="E533" i="50" s="1"/>
  <c r="H532" i="50"/>
  <c r="D532" i="50"/>
  <c r="C531" i="50"/>
  <c r="C528" i="50" s="1"/>
  <c r="H530" i="50"/>
  <c r="E530" i="50"/>
  <c r="D530" i="50"/>
  <c r="H529" i="50"/>
  <c r="E529" i="50"/>
  <c r="D529" i="50"/>
  <c r="C529" i="50"/>
  <c r="H528" i="50"/>
  <c r="H527" i="50"/>
  <c r="E527" i="50"/>
  <c r="D527" i="50"/>
  <c r="H526" i="50"/>
  <c r="E526" i="50"/>
  <c r="D526" i="50"/>
  <c r="H525" i="50"/>
  <c r="D525" i="50"/>
  <c r="E525" i="50" s="1"/>
  <c r="H524" i="50"/>
  <c r="E524" i="50"/>
  <c r="D524" i="50"/>
  <c r="H523" i="50"/>
  <c r="E523" i="50"/>
  <c r="E522" i="50" s="1"/>
  <c r="D523" i="50"/>
  <c r="D522" i="50"/>
  <c r="C522" i="50"/>
  <c r="H522" i="50" s="1"/>
  <c r="H521" i="50"/>
  <c r="D521" i="50"/>
  <c r="E521" i="50" s="1"/>
  <c r="H520" i="50"/>
  <c r="D520" i="50"/>
  <c r="E520" i="50" s="1"/>
  <c r="H519" i="50"/>
  <c r="E519" i="50"/>
  <c r="D519" i="50"/>
  <c r="H518" i="50"/>
  <c r="E518" i="50"/>
  <c r="D518" i="50"/>
  <c r="H517" i="50"/>
  <c r="D517" i="50"/>
  <c r="E517" i="50" s="1"/>
  <c r="H516" i="50"/>
  <c r="D516" i="50"/>
  <c r="E516" i="50" s="1"/>
  <c r="E513" i="50" s="1"/>
  <c r="H515" i="50"/>
  <c r="E515" i="50"/>
  <c r="D515" i="50"/>
  <c r="H514" i="50"/>
  <c r="E514" i="50"/>
  <c r="D514" i="50"/>
  <c r="C513" i="50"/>
  <c r="H513" i="50" s="1"/>
  <c r="H512" i="50"/>
  <c r="D512" i="50"/>
  <c r="E512" i="50" s="1"/>
  <c r="H511" i="50"/>
  <c r="D511" i="50"/>
  <c r="H510" i="50"/>
  <c r="E510" i="50"/>
  <c r="D510" i="50"/>
  <c r="H508" i="50"/>
  <c r="E508" i="50"/>
  <c r="D508" i="50"/>
  <c r="H507" i="50"/>
  <c r="E507" i="50"/>
  <c r="D507" i="50"/>
  <c r="H506" i="50"/>
  <c r="D506" i="50"/>
  <c r="H505" i="50"/>
  <c r="E505" i="50"/>
  <c r="D505" i="50"/>
  <c r="H504" i="50"/>
  <c r="C504" i="50"/>
  <c r="H503" i="50"/>
  <c r="E503" i="50"/>
  <c r="D503" i="50"/>
  <c r="H502" i="50"/>
  <c r="D502" i="50"/>
  <c r="E502" i="50" s="1"/>
  <c r="H501" i="50"/>
  <c r="D501" i="50"/>
  <c r="E501" i="50" s="1"/>
  <c r="H500" i="50"/>
  <c r="E500" i="50"/>
  <c r="D500" i="50"/>
  <c r="H499" i="50"/>
  <c r="E499" i="50"/>
  <c r="D499" i="50"/>
  <c r="H498" i="50"/>
  <c r="D498" i="50"/>
  <c r="E498" i="50" s="1"/>
  <c r="E497" i="50" s="1"/>
  <c r="D497" i="50"/>
  <c r="C497" i="50"/>
  <c r="H497" i="50" s="1"/>
  <c r="H496" i="50"/>
  <c r="D496" i="50"/>
  <c r="H495" i="50"/>
  <c r="E495" i="50"/>
  <c r="D495" i="50"/>
  <c r="H494" i="50"/>
  <c r="C494" i="50"/>
  <c r="H493" i="50"/>
  <c r="E493" i="50"/>
  <c r="D493" i="50"/>
  <c r="H492" i="50"/>
  <c r="D492" i="50"/>
  <c r="E492" i="50" s="1"/>
  <c r="E491" i="50" s="1"/>
  <c r="D491" i="50"/>
  <c r="C491" i="50"/>
  <c r="H490" i="50"/>
  <c r="D490" i="50"/>
  <c r="E490" i="50" s="1"/>
  <c r="H489" i="50"/>
  <c r="E489" i="50"/>
  <c r="D489" i="50"/>
  <c r="H488" i="50"/>
  <c r="E488" i="50"/>
  <c r="D488" i="50"/>
  <c r="H487" i="50"/>
  <c r="D487" i="50"/>
  <c r="E487" i="50" s="1"/>
  <c r="E486" i="50" s="1"/>
  <c r="D486" i="50"/>
  <c r="C486" i="50"/>
  <c r="H486" i="50" s="1"/>
  <c r="H485" i="50"/>
  <c r="D485" i="50"/>
  <c r="H482" i="50"/>
  <c r="H481" i="50"/>
  <c r="D481" i="50"/>
  <c r="E481" i="50" s="1"/>
  <c r="H480" i="50"/>
  <c r="D480" i="50"/>
  <c r="E480" i="50" s="1"/>
  <c r="H479" i="50"/>
  <c r="E479" i="50"/>
  <c r="D479" i="50"/>
  <c r="H478" i="50"/>
  <c r="E478" i="50"/>
  <c r="E477" i="50" s="1"/>
  <c r="D478" i="50"/>
  <c r="D477" i="50"/>
  <c r="C477" i="50"/>
  <c r="H477" i="50" s="1"/>
  <c r="H476" i="50"/>
  <c r="D476" i="50"/>
  <c r="E476" i="50" s="1"/>
  <c r="H475" i="50"/>
  <c r="D475" i="50"/>
  <c r="C474" i="50"/>
  <c r="H474" i="50" s="1"/>
  <c r="H473" i="50"/>
  <c r="E473" i="50"/>
  <c r="D473" i="50"/>
  <c r="H472" i="50"/>
  <c r="E472" i="50"/>
  <c r="D472" i="50"/>
  <c r="H471" i="50"/>
  <c r="D471" i="50"/>
  <c r="E471" i="50" s="1"/>
  <c r="H470" i="50"/>
  <c r="D470" i="50"/>
  <c r="H469" i="50"/>
  <c r="E469" i="50"/>
  <c r="D469" i="50"/>
  <c r="H468" i="50"/>
  <c r="C468" i="50"/>
  <c r="H467" i="50"/>
  <c r="E467" i="50"/>
  <c r="D467" i="50"/>
  <c r="H466" i="50"/>
  <c r="E466" i="50"/>
  <c r="D466" i="50"/>
  <c r="H465" i="50"/>
  <c r="D465" i="50"/>
  <c r="H464" i="50"/>
  <c r="E464" i="50"/>
  <c r="D464" i="50"/>
  <c r="H463" i="50"/>
  <c r="C463" i="50"/>
  <c r="H462" i="50"/>
  <c r="E462" i="50"/>
  <c r="D462" i="50"/>
  <c r="H461" i="50"/>
  <c r="D461" i="50"/>
  <c r="E461" i="50" s="1"/>
  <c r="H460" i="50"/>
  <c r="D460" i="50"/>
  <c r="C459" i="50"/>
  <c r="H459" i="50" s="1"/>
  <c r="H458" i="50"/>
  <c r="E458" i="50"/>
  <c r="D458" i="50"/>
  <c r="H457" i="50"/>
  <c r="E457" i="50"/>
  <c r="D457" i="50"/>
  <c r="H456" i="50"/>
  <c r="D456" i="50"/>
  <c r="C455" i="50"/>
  <c r="H455" i="50" s="1"/>
  <c r="H454" i="50"/>
  <c r="D454" i="50"/>
  <c r="E454" i="50" s="1"/>
  <c r="H453" i="50"/>
  <c r="E453" i="50"/>
  <c r="D453" i="50"/>
  <c r="H452" i="50"/>
  <c r="E452" i="50"/>
  <c r="D452" i="50"/>
  <c r="H451" i="50"/>
  <c r="E451" i="50"/>
  <c r="E450" i="50" s="1"/>
  <c r="D451" i="50"/>
  <c r="D450" i="50"/>
  <c r="C450" i="50"/>
  <c r="H450" i="50" s="1"/>
  <c r="H449" i="50"/>
  <c r="D449" i="50"/>
  <c r="E449" i="50" s="1"/>
  <c r="H448" i="50"/>
  <c r="E448" i="50"/>
  <c r="D448" i="50"/>
  <c r="H447" i="50"/>
  <c r="E447" i="50"/>
  <c r="D447" i="50"/>
  <c r="H446" i="50"/>
  <c r="D446" i="50"/>
  <c r="E446" i="50" s="1"/>
  <c r="E445" i="50" s="1"/>
  <c r="D445" i="50"/>
  <c r="C445" i="50"/>
  <c r="H443" i="50"/>
  <c r="D443" i="50"/>
  <c r="E443" i="50" s="1"/>
  <c r="H442" i="50"/>
  <c r="E442" i="50"/>
  <c r="D442" i="50"/>
  <c r="H441" i="50"/>
  <c r="E441" i="50"/>
  <c r="D441" i="50"/>
  <c r="H440" i="50"/>
  <c r="E440" i="50"/>
  <c r="D440" i="50"/>
  <c r="H439" i="50"/>
  <c r="D439" i="50"/>
  <c r="E439" i="50" s="1"/>
  <c r="H438" i="50"/>
  <c r="E438" i="50"/>
  <c r="D438" i="50"/>
  <c r="H437" i="50"/>
  <c r="E437" i="50"/>
  <c r="D437" i="50"/>
  <c r="H436" i="50"/>
  <c r="D436" i="50"/>
  <c r="E436" i="50" s="1"/>
  <c r="H435" i="50"/>
  <c r="D435" i="50"/>
  <c r="E435" i="50" s="1"/>
  <c r="H434" i="50"/>
  <c r="E434" i="50"/>
  <c r="D434" i="50"/>
  <c r="H433" i="50"/>
  <c r="E433" i="50"/>
  <c r="D433" i="50"/>
  <c r="H432" i="50"/>
  <c r="D432" i="50"/>
  <c r="E432" i="50" s="1"/>
  <c r="H431" i="50"/>
  <c r="D431" i="50"/>
  <c r="H430" i="50"/>
  <c r="E430" i="50"/>
  <c r="D430" i="50"/>
  <c r="H429" i="50"/>
  <c r="C429" i="50"/>
  <c r="H428" i="50"/>
  <c r="E428" i="50"/>
  <c r="D428" i="50"/>
  <c r="H427" i="50"/>
  <c r="E427" i="50"/>
  <c r="D427" i="50"/>
  <c r="H426" i="50"/>
  <c r="D426" i="50"/>
  <c r="E426" i="50" s="1"/>
  <c r="H425" i="50"/>
  <c r="E425" i="50"/>
  <c r="D425" i="50"/>
  <c r="H424" i="50"/>
  <c r="E424" i="50"/>
  <c r="D424" i="50"/>
  <c r="H423" i="50"/>
  <c r="D423" i="50"/>
  <c r="C422" i="50"/>
  <c r="H422" i="50" s="1"/>
  <c r="H421" i="50"/>
  <c r="D421" i="50"/>
  <c r="E421" i="50" s="1"/>
  <c r="H420" i="50"/>
  <c r="E420" i="50"/>
  <c r="D420" i="50"/>
  <c r="H419" i="50"/>
  <c r="E419" i="50"/>
  <c r="D419" i="50"/>
  <c r="H418" i="50"/>
  <c r="E418" i="50"/>
  <c r="D418" i="50"/>
  <c r="H417" i="50"/>
  <c r="D417" i="50"/>
  <c r="H416" i="50"/>
  <c r="C416" i="50"/>
  <c r="H415" i="50"/>
  <c r="E415" i="50"/>
  <c r="D415" i="50"/>
  <c r="H414" i="50"/>
  <c r="E414" i="50"/>
  <c r="D414" i="50"/>
  <c r="H413" i="50"/>
  <c r="D413" i="50"/>
  <c r="E413" i="50" s="1"/>
  <c r="E412" i="50" s="1"/>
  <c r="D412" i="50"/>
  <c r="C412" i="50"/>
  <c r="H412" i="50" s="1"/>
  <c r="H411" i="50"/>
  <c r="D411" i="50"/>
  <c r="H410" i="50"/>
  <c r="E410" i="50"/>
  <c r="D410" i="50"/>
  <c r="H409" i="50"/>
  <c r="C409" i="50"/>
  <c r="H408" i="50"/>
  <c r="E408" i="50"/>
  <c r="D408" i="50"/>
  <c r="H407" i="50"/>
  <c r="D407" i="50"/>
  <c r="E407" i="50" s="1"/>
  <c r="H406" i="50"/>
  <c r="D406" i="50"/>
  <c r="H405" i="50"/>
  <c r="E405" i="50"/>
  <c r="D405" i="50"/>
  <c r="H404" i="50"/>
  <c r="C404" i="50"/>
  <c r="H403" i="50"/>
  <c r="E403" i="50"/>
  <c r="D403" i="50"/>
  <c r="H402" i="50"/>
  <c r="D402" i="50"/>
  <c r="E402" i="50" s="1"/>
  <c r="H401" i="50"/>
  <c r="D401" i="50"/>
  <c r="H400" i="50"/>
  <c r="E400" i="50"/>
  <c r="D400" i="50"/>
  <c r="H399" i="50"/>
  <c r="C399" i="50"/>
  <c r="H398" i="50"/>
  <c r="E398" i="50"/>
  <c r="D398" i="50"/>
  <c r="H397" i="50"/>
  <c r="D397" i="50"/>
  <c r="E397" i="50" s="1"/>
  <c r="H396" i="50"/>
  <c r="D396" i="50"/>
  <c r="C395" i="50"/>
  <c r="H395" i="50" s="1"/>
  <c r="H394" i="50"/>
  <c r="E394" i="50"/>
  <c r="D394" i="50"/>
  <c r="H393" i="50"/>
  <c r="E393" i="50"/>
  <c r="E392" i="50" s="1"/>
  <c r="D393" i="50"/>
  <c r="D392" i="50"/>
  <c r="C392" i="50"/>
  <c r="H392" i="50" s="1"/>
  <c r="H391" i="50"/>
  <c r="D391" i="50"/>
  <c r="E391" i="50" s="1"/>
  <c r="H390" i="50"/>
  <c r="D390" i="50"/>
  <c r="H389" i="50"/>
  <c r="E389" i="50"/>
  <c r="D389" i="50"/>
  <c r="H388" i="50"/>
  <c r="C388" i="50"/>
  <c r="H387" i="50"/>
  <c r="E387" i="50"/>
  <c r="D387" i="50"/>
  <c r="H386" i="50"/>
  <c r="D386" i="50"/>
  <c r="H385" i="50"/>
  <c r="D385" i="50"/>
  <c r="E385" i="50" s="1"/>
  <c r="H384" i="50"/>
  <c r="E384" i="50"/>
  <c r="D384" i="50"/>
  <c r="H383" i="50"/>
  <c r="E383" i="50"/>
  <c r="D383" i="50"/>
  <c r="C382" i="50"/>
  <c r="H382" i="50" s="1"/>
  <c r="H381" i="50"/>
  <c r="D381" i="50"/>
  <c r="E381" i="50" s="1"/>
  <c r="H380" i="50"/>
  <c r="D380" i="50"/>
  <c r="H379" i="50"/>
  <c r="E379" i="50"/>
  <c r="D379" i="50"/>
  <c r="H378" i="50"/>
  <c r="C378" i="50"/>
  <c r="H377" i="50"/>
  <c r="E377" i="50"/>
  <c r="D377" i="50"/>
  <c r="H376" i="50"/>
  <c r="D376" i="50"/>
  <c r="E376" i="50" s="1"/>
  <c r="H375" i="50"/>
  <c r="D375" i="50"/>
  <c r="H374" i="50"/>
  <c r="E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H369" i="50"/>
  <c r="E369" i="50"/>
  <c r="D369" i="50"/>
  <c r="H368" i="50"/>
  <c r="C368" i="50"/>
  <c r="H367" i="50"/>
  <c r="E367" i="50"/>
  <c r="D367" i="50"/>
  <c r="H366" i="50"/>
  <c r="D366" i="50"/>
  <c r="H365" i="50"/>
  <c r="D365" i="50"/>
  <c r="E365" i="50" s="1"/>
  <c r="H364" i="50"/>
  <c r="E364" i="50"/>
  <c r="D364" i="50"/>
  <c r="H363" i="50"/>
  <c r="E363" i="50"/>
  <c r="D363" i="50"/>
  <c r="C362" i="50"/>
  <c r="H362" i="50" s="1"/>
  <c r="H361" i="50"/>
  <c r="D361" i="50"/>
  <c r="E361" i="50" s="1"/>
  <c r="H360" i="50"/>
  <c r="D360" i="50"/>
  <c r="E360" i="50" s="1"/>
  <c r="E357" i="50" s="1"/>
  <c r="H359" i="50"/>
  <c r="E359" i="50"/>
  <c r="D359" i="50"/>
  <c r="H358" i="50"/>
  <c r="E358" i="50"/>
  <c r="D358" i="50"/>
  <c r="C357" i="50"/>
  <c r="H357" i="50" s="1"/>
  <c r="H356" i="50"/>
  <c r="D356" i="50"/>
  <c r="E356" i="50" s="1"/>
  <c r="H355" i="50"/>
  <c r="D355" i="50"/>
  <c r="H354" i="50"/>
  <c r="E354" i="50"/>
  <c r="D354" i="50"/>
  <c r="H353" i="50"/>
  <c r="C353" i="50"/>
  <c r="H352" i="50"/>
  <c r="E352" i="50"/>
  <c r="D352" i="50"/>
  <c r="H351" i="50"/>
  <c r="D351" i="50"/>
  <c r="E351" i="50" s="1"/>
  <c r="H350" i="50"/>
  <c r="D350" i="50"/>
  <c r="H349" i="50"/>
  <c r="E349" i="50"/>
  <c r="D349" i="50"/>
  <c r="H348" i="50"/>
  <c r="C348" i="50"/>
  <c r="H347" i="50"/>
  <c r="E347" i="50"/>
  <c r="D347" i="50"/>
  <c r="H346" i="50"/>
  <c r="D346" i="50"/>
  <c r="E346" i="50" s="1"/>
  <c r="H345" i="50"/>
  <c r="D345" i="50"/>
  <c r="C344" i="50"/>
  <c r="H343" i="50"/>
  <c r="E343" i="50"/>
  <c r="D343" i="50"/>
  <c r="H342" i="50"/>
  <c r="E342" i="50"/>
  <c r="D342" i="50"/>
  <c r="H341" i="50"/>
  <c r="E341" i="50"/>
  <c r="D341" i="50"/>
  <c r="H338" i="50"/>
  <c r="D338" i="50"/>
  <c r="E338" i="50" s="1"/>
  <c r="H337" i="50"/>
  <c r="D337" i="50"/>
  <c r="E337" i="50" s="1"/>
  <c r="H336" i="50"/>
  <c r="E336" i="50"/>
  <c r="D336" i="50"/>
  <c r="H335" i="50"/>
  <c r="E335" i="50"/>
  <c r="D335" i="50"/>
  <c r="H334" i="50"/>
  <c r="D334" i="50"/>
  <c r="E334" i="50" s="1"/>
  <c r="H333" i="50"/>
  <c r="D333" i="50"/>
  <c r="H332" i="50"/>
  <c r="E332" i="50"/>
  <c r="D332" i="50"/>
  <c r="H331" i="50"/>
  <c r="C331" i="50"/>
  <c r="H330" i="50"/>
  <c r="E330" i="50"/>
  <c r="D330" i="50"/>
  <c r="H329" i="50"/>
  <c r="E329" i="50"/>
  <c r="E328" i="50" s="1"/>
  <c r="D329" i="50"/>
  <c r="D328" i="50"/>
  <c r="C328" i="50"/>
  <c r="H327" i="50"/>
  <c r="D327" i="50"/>
  <c r="E327" i="50" s="1"/>
  <c r="H326" i="50"/>
  <c r="E326" i="50"/>
  <c r="D326" i="50"/>
  <c r="H325" i="50"/>
  <c r="H324" i="50"/>
  <c r="E324" i="50"/>
  <c r="D324" i="50"/>
  <c r="H323" i="50"/>
  <c r="E323" i="50"/>
  <c r="D323" i="50"/>
  <c r="H322" i="50"/>
  <c r="D322" i="50"/>
  <c r="E322" i="50" s="1"/>
  <c r="H321" i="50"/>
  <c r="D321" i="50"/>
  <c r="E321" i="50" s="1"/>
  <c r="H320" i="50"/>
  <c r="E320" i="50"/>
  <c r="D320" i="50"/>
  <c r="H319" i="50"/>
  <c r="E319" i="50"/>
  <c r="D319" i="50"/>
  <c r="H318" i="50"/>
  <c r="E318" i="50"/>
  <c r="D318" i="50"/>
  <c r="H317" i="50"/>
  <c r="D317" i="50"/>
  <c r="H316" i="50"/>
  <c r="E316" i="50"/>
  <c r="D316" i="50"/>
  <c r="H315" i="50"/>
  <c r="C315" i="50"/>
  <c r="H313" i="50"/>
  <c r="E313" i="50"/>
  <c r="D313" i="50"/>
  <c r="H312" i="50"/>
  <c r="E312" i="50"/>
  <c r="D312" i="50"/>
  <c r="H311" i="50"/>
  <c r="D311" i="50"/>
  <c r="E311" i="50" s="1"/>
  <c r="H310" i="50"/>
  <c r="E310" i="50"/>
  <c r="D310" i="50"/>
  <c r="H309" i="50"/>
  <c r="E309" i="50"/>
  <c r="E308" i="50" s="1"/>
  <c r="D309" i="50"/>
  <c r="D308" i="50"/>
  <c r="C308" i="50"/>
  <c r="H308" i="50" s="1"/>
  <c r="H307" i="50"/>
  <c r="D307" i="50"/>
  <c r="E307" i="50" s="1"/>
  <c r="H306" i="50"/>
  <c r="D306" i="50"/>
  <c r="C305" i="50"/>
  <c r="H305" i="50" s="1"/>
  <c r="H304" i="50"/>
  <c r="E304" i="50"/>
  <c r="D304" i="50"/>
  <c r="H303" i="50"/>
  <c r="E303" i="50"/>
  <c r="E302" i="50" s="1"/>
  <c r="D303" i="50"/>
  <c r="D302" i="50"/>
  <c r="C302" i="50"/>
  <c r="H302" i="50" s="1"/>
  <c r="H301" i="50"/>
  <c r="D301" i="50"/>
  <c r="E301" i="50" s="1"/>
  <c r="H300" i="50"/>
  <c r="D300" i="50"/>
  <c r="H299" i="50"/>
  <c r="E299" i="50"/>
  <c r="D299" i="50"/>
  <c r="H298" i="50"/>
  <c r="C298" i="50"/>
  <c r="H297" i="50"/>
  <c r="E297" i="50"/>
  <c r="D297" i="50"/>
  <c r="H296" i="50"/>
  <c r="H295" i="50"/>
  <c r="E295" i="50"/>
  <c r="D295" i="50"/>
  <c r="H294" i="50"/>
  <c r="E294" i="50"/>
  <c r="D294" i="50"/>
  <c r="H293" i="50"/>
  <c r="D293" i="50"/>
  <c r="E293" i="50" s="1"/>
  <c r="H292" i="50"/>
  <c r="E292" i="50"/>
  <c r="D292" i="50"/>
  <c r="H291" i="50"/>
  <c r="E291" i="50"/>
  <c r="D291" i="50"/>
  <c r="H290" i="50"/>
  <c r="D290" i="50"/>
  <c r="C289" i="50"/>
  <c r="H289" i="50" s="1"/>
  <c r="H288" i="50"/>
  <c r="D288" i="50"/>
  <c r="E288" i="50" s="1"/>
  <c r="H287" i="50"/>
  <c r="E287" i="50"/>
  <c r="D287" i="50"/>
  <c r="H286" i="50"/>
  <c r="E286" i="50"/>
  <c r="D286" i="50"/>
  <c r="H285" i="50"/>
  <c r="E285" i="50"/>
  <c r="D285" i="50"/>
  <c r="H284" i="50"/>
  <c r="D284" i="50"/>
  <c r="E284" i="50" s="1"/>
  <c r="H283" i="50"/>
  <c r="E283" i="50"/>
  <c r="D283" i="50"/>
  <c r="H282" i="50"/>
  <c r="E282" i="50"/>
  <c r="D282" i="50"/>
  <c r="H281" i="50"/>
  <c r="D281" i="50"/>
  <c r="E281" i="50" s="1"/>
  <c r="H280" i="50"/>
  <c r="D280" i="50"/>
  <c r="E280" i="50" s="1"/>
  <c r="H279" i="50"/>
  <c r="E279" i="50"/>
  <c r="D279" i="50"/>
  <c r="H278" i="50"/>
  <c r="E278" i="50"/>
  <c r="D278" i="50"/>
  <c r="H277" i="50"/>
  <c r="D277" i="50"/>
  <c r="E277" i="50" s="1"/>
  <c r="H276" i="50"/>
  <c r="D276" i="50"/>
  <c r="E276" i="50" s="1"/>
  <c r="H275" i="50"/>
  <c r="E275" i="50"/>
  <c r="D275" i="50"/>
  <c r="H274" i="50"/>
  <c r="E274" i="50"/>
  <c r="D274" i="50"/>
  <c r="H273" i="50"/>
  <c r="D273" i="50"/>
  <c r="E273" i="50" s="1"/>
  <c r="H272" i="50"/>
  <c r="D272" i="50"/>
  <c r="H271" i="50"/>
  <c r="E271" i="50"/>
  <c r="D271" i="50"/>
  <c r="H270" i="50"/>
  <c r="E270" i="50"/>
  <c r="D270" i="50"/>
  <c r="H269" i="50"/>
  <c r="E269" i="50"/>
  <c r="D269" i="50"/>
  <c r="H268" i="50"/>
  <c r="D268" i="50"/>
  <c r="E268" i="50" s="1"/>
  <c r="H267" i="50"/>
  <c r="E267" i="50"/>
  <c r="D267" i="50"/>
  <c r="H266" i="50"/>
  <c r="E266" i="50"/>
  <c r="D266" i="50"/>
  <c r="C265" i="50"/>
  <c r="H265" i="50" s="1"/>
  <c r="H264" i="50"/>
  <c r="D264" i="50"/>
  <c r="E264" i="50" s="1"/>
  <c r="H262" i="50"/>
  <c r="D262" i="50"/>
  <c r="H261" i="50"/>
  <c r="E261" i="50"/>
  <c r="D261" i="50"/>
  <c r="H260" i="50"/>
  <c r="C260" i="50"/>
  <c r="E252" i="50"/>
  <c r="D252" i="50"/>
  <c r="D251" i="50"/>
  <c r="C250" i="50"/>
  <c r="E249" i="50"/>
  <c r="D249" i="50"/>
  <c r="E248" i="50"/>
  <c r="D248" i="50"/>
  <c r="E247" i="50"/>
  <c r="D247" i="50"/>
  <c r="E246" i="50"/>
  <c r="D246" i="50"/>
  <c r="E245" i="50"/>
  <c r="D245" i="50"/>
  <c r="C244" i="50"/>
  <c r="C243" i="50" s="1"/>
  <c r="E242" i="50"/>
  <c r="E239" i="50" s="1"/>
  <c r="E238" i="50" s="1"/>
  <c r="D242" i="50"/>
  <c r="E241" i="50"/>
  <c r="D241" i="50"/>
  <c r="E240" i="50"/>
  <c r="D240" i="50"/>
  <c r="C239" i="50"/>
  <c r="C238" i="50" s="1"/>
  <c r="D237" i="50"/>
  <c r="D236" i="50" s="1"/>
  <c r="C236" i="50"/>
  <c r="C235" i="50" s="1"/>
  <c r="D235" i="50"/>
  <c r="E234" i="50"/>
  <c r="E233" i="50" s="1"/>
  <c r="D234" i="50"/>
  <c r="D233" i="50" s="1"/>
  <c r="C233" i="50"/>
  <c r="E232" i="50"/>
  <c r="D232" i="50"/>
  <c r="D231" i="50"/>
  <c r="E231" i="50" s="1"/>
  <c r="D230" i="50"/>
  <c r="E230" i="50" s="1"/>
  <c r="C229" i="50"/>
  <c r="C228" i="50"/>
  <c r="D227" i="50"/>
  <c r="E227" i="50" s="1"/>
  <c r="D226" i="50"/>
  <c r="E226" i="50" s="1"/>
  <c r="E225" i="50"/>
  <c r="E223" i="50" s="1"/>
  <c r="E222" i="50" s="1"/>
  <c r="D225" i="50"/>
  <c r="D224" i="50"/>
  <c r="E224" i="50" s="1"/>
  <c r="D223" i="50"/>
  <c r="D222" i="50" s="1"/>
  <c r="C223" i="50"/>
  <c r="C222" i="50"/>
  <c r="D221" i="50"/>
  <c r="E221" i="50" s="1"/>
  <c r="E220" i="50"/>
  <c r="D220" i="50"/>
  <c r="C220" i="50"/>
  <c r="D219" i="50"/>
  <c r="E219" i="50" s="1"/>
  <c r="E218" i="50"/>
  <c r="D218" i="50"/>
  <c r="D217" i="50"/>
  <c r="E217" i="50" s="1"/>
  <c r="C216" i="50"/>
  <c r="C215" i="50" s="1"/>
  <c r="D214" i="50"/>
  <c r="C213" i="50"/>
  <c r="D212" i="50"/>
  <c r="C211" i="50"/>
  <c r="E210" i="50"/>
  <c r="D210" i="50"/>
  <c r="D209" i="50"/>
  <c r="E209" i="50" s="1"/>
  <c r="E207" i="50" s="1"/>
  <c r="E208" i="50"/>
  <c r="D208" i="50"/>
  <c r="D207" i="50"/>
  <c r="C207" i="50"/>
  <c r="D206" i="50"/>
  <c r="D205" i="50"/>
  <c r="E205" i="50" s="1"/>
  <c r="C204" i="50"/>
  <c r="C203" i="50" s="1"/>
  <c r="D202" i="50"/>
  <c r="C201" i="50"/>
  <c r="C200" i="50"/>
  <c r="D199" i="50"/>
  <c r="E199" i="50" s="1"/>
  <c r="E198" i="50" s="1"/>
  <c r="E197" i="50" s="1"/>
  <c r="D198" i="50"/>
  <c r="D197" i="50" s="1"/>
  <c r="C198" i="50"/>
  <c r="C197" i="50" s="1"/>
  <c r="D196" i="50"/>
  <c r="C195" i="50"/>
  <c r="E194" i="50"/>
  <c r="E193" i="50" s="1"/>
  <c r="D194" i="50"/>
  <c r="D193" i="50"/>
  <c r="C193" i="50"/>
  <c r="D192" i="50"/>
  <c r="E192" i="50" s="1"/>
  <c r="E189" i="50" s="1"/>
  <c r="D191" i="50"/>
  <c r="E191" i="50" s="1"/>
  <c r="D190" i="50"/>
  <c r="E190" i="50" s="1"/>
  <c r="D189" i="50"/>
  <c r="C189" i="50"/>
  <c r="C188" i="50"/>
  <c r="D187" i="50"/>
  <c r="E187" i="50" s="1"/>
  <c r="E186" i="50"/>
  <c r="D186" i="50"/>
  <c r="D185" i="50" s="1"/>
  <c r="D184" i="50" s="1"/>
  <c r="C185" i="50"/>
  <c r="C184" i="50" s="1"/>
  <c r="E183" i="50"/>
  <c r="E182" i="50" s="1"/>
  <c r="D183" i="50"/>
  <c r="D182" i="50" s="1"/>
  <c r="C182" i="50"/>
  <c r="E181" i="50"/>
  <c r="E180" i="50" s="1"/>
  <c r="E179" i="50" s="1"/>
  <c r="D181" i="50"/>
  <c r="D180" i="50"/>
  <c r="D179" i="50" s="1"/>
  <c r="C180" i="50"/>
  <c r="C179" i="50"/>
  <c r="C178" i="50" s="1"/>
  <c r="H176" i="50"/>
  <c r="D176" i="50"/>
  <c r="E176" i="50" s="1"/>
  <c r="H175" i="50"/>
  <c r="D175" i="50"/>
  <c r="C174" i="50"/>
  <c r="C170" i="50" s="1"/>
  <c r="H170" i="50" s="1"/>
  <c r="J170" i="50" s="1"/>
  <c r="H173" i="50"/>
  <c r="D173" i="50"/>
  <c r="E173" i="50" s="1"/>
  <c r="H172" i="50"/>
  <c r="E172" i="50"/>
  <c r="E171" i="50" s="1"/>
  <c r="D172" i="50"/>
  <c r="H171" i="50"/>
  <c r="D171" i="50"/>
  <c r="C171" i="50"/>
  <c r="H169" i="50"/>
  <c r="E169" i="50"/>
  <c r="D169" i="50"/>
  <c r="H168" i="50"/>
  <c r="E168" i="50"/>
  <c r="E167" i="50" s="1"/>
  <c r="D168" i="50"/>
  <c r="D167" i="50" s="1"/>
  <c r="C167" i="50"/>
  <c r="H167" i="50" s="1"/>
  <c r="H166" i="50"/>
  <c r="D166" i="50"/>
  <c r="E166" i="50" s="1"/>
  <c r="H165" i="50"/>
  <c r="D165" i="50"/>
  <c r="E165" i="50" s="1"/>
  <c r="E164" i="50" s="1"/>
  <c r="E163" i="50" s="1"/>
  <c r="H164" i="50"/>
  <c r="C164" i="50"/>
  <c r="H162" i="50"/>
  <c r="D162" i="50"/>
  <c r="E162" i="50" s="1"/>
  <c r="H161" i="50"/>
  <c r="E161" i="50"/>
  <c r="D161" i="50"/>
  <c r="H160" i="50"/>
  <c r="E160" i="50"/>
  <c r="D160" i="50"/>
  <c r="C160" i="50"/>
  <c r="H159" i="50"/>
  <c r="E159" i="50"/>
  <c r="D159" i="50"/>
  <c r="H158" i="50"/>
  <c r="D158" i="50"/>
  <c r="H157" i="50"/>
  <c r="C157" i="50"/>
  <c r="C153" i="50" s="1"/>
  <c r="H156" i="50"/>
  <c r="D156" i="50"/>
  <c r="E156" i="50" s="1"/>
  <c r="H155" i="50"/>
  <c r="E155" i="50"/>
  <c r="D155" i="50"/>
  <c r="H154" i="50"/>
  <c r="E154" i="50"/>
  <c r="D154" i="50"/>
  <c r="C154" i="50"/>
  <c r="H153" i="50"/>
  <c r="J153" i="50" s="1"/>
  <c r="H151" i="50"/>
  <c r="D151" i="50"/>
  <c r="E151" i="50" s="1"/>
  <c r="H150" i="50"/>
  <c r="E150" i="50"/>
  <c r="E149" i="50" s="1"/>
  <c r="D150" i="50"/>
  <c r="H149" i="50"/>
  <c r="D149" i="50"/>
  <c r="C149" i="50"/>
  <c r="H148" i="50"/>
  <c r="D148" i="50"/>
  <c r="E148" i="50" s="1"/>
  <c r="H147" i="50"/>
  <c r="D147" i="50"/>
  <c r="C146" i="50"/>
  <c r="H146" i="50" s="1"/>
  <c r="H145" i="50"/>
  <c r="D145" i="50"/>
  <c r="E145" i="50" s="1"/>
  <c r="H144" i="50"/>
  <c r="E144" i="50"/>
  <c r="E143" i="50" s="1"/>
  <c r="D144" i="50"/>
  <c r="H143" i="50"/>
  <c r="D143" i="50"/>
  <c r="C143" i="50"/>
  <c r="H142" i="50"/>
  <c r="D142" i="50"/>
  <c r="E142" i="50" s="1"/>
  <c r="H141" i="50"/>
  <c r="D141" i="50"/>
  <c r="C140" i="50"/>
  <c r="H140" i="50" s="1"/>
  <c r="H139" i="50"/>
  <c r="D139" i="50"/>
  <c r="E139" i="50" s="1"/>
  <c r="H138" i="50"/>
  <c r="E138" i="50"/>
  <c r="D138" i="50"/>
  <c r="H137" i="50"/>
  <c r="D137" i="50"/>
  <c r="E137" i="50" s="1"/>
  <c r="E136" i="50" s="1"/>
  <c r="D136" i="50"/>
  <c r="C136" i="50"/>
  <c r="H134" i="50"/>
  <c r="E134" i="50"/>
  <c r="D134" i="50"/>
  <c r="H133" i="50"/>
  <c r="D133" i="50"/>
  <c r="H132" i="50"/>
  <c r="C132" i="50"/>
  <c r="H131" i="50"/>
  <c r="D131" i="50"/>
  <c r="E131" i="50" s="1"/>
  <c r="E129" i="50" s="1"/>
  <c r="H130" i="50"/>
  <c r="E130" i="50"/>
  <c r="D130" i="50"/>
  <c r="H129" i="50"/>
  <c r="D129" i="50"/>
  <c r="C129" i="50"/>
  <c r="H128" i="50"/>
  <c r="E128" i="50"/>
  <c r="D128" i="50"/>
  <c r="H127" i="50"/>
  <c r="D127" i="50"/>
  <c r="H126" i="50"/>
  <c r="C126" i="50"/>
  <c r="H125" i="50"/>
  <c r="D125" i="50"/>
  <c r="E125" i="50" s="1"/>
  <c r="E123" i="50" s="1"/>
  <c r="H124" i="50"/>
  <c r="E124" i="50"/>
  <c r="D124" i="50"/>
  <c r="H123" i="50"/>
  <c r="D123" i="50"/>
  <c r="C123" i="50"/>
  <c r="H122" i="50"/>
  <c r="E122" i="50"/>
  <c r="D122" i="50"/>
  <c r="H121" i="50"/>
  <c r="D121" i="50"/>
  <c r="H120" i="50"/>
  <c r="C120" i="50"/>
  <c r="C116" i="50" s="1"/>
  <c r="H119" i="50"/>
  <c r="D119" i="50"/>
  <c r="E119" i="50" s="1"/>
  <c r="E117" i="50" s="1"/>
  <c r="H118" i="50"/>
  <c r="E118" i="50"/>
  <c r="D118" i="50"/>
  <c r="H117" i="50"/>
  <c r="D117" i="50"/>
  <c r="C117" i="50"/>
  <c r="H116" i="50"/>
  <c r="J116" i="50" s="1"/>
  <c r="H113" i="50"/>
  <c r="D113" i="50"/>
  <c r="E113" i="50" s="1"/>
  <c r="H112" i="50"/>
  <c r="D112" i="50"/>
  <c r="E112" i="50" s="1"/>
  <c r="H111" i="50"/>
  <c r="E111" i="50"/>
  <c r="D111" i="50"/>
  <c r="H110" i="50"/>
  <c r="E110" i="50"/>
  <c r="D110" i="50"/>
  <c r="H109" i="50"/>
  <c r="D109" i="50"/>
  <c r="E109" i="50" s="1"/>
  <c r="H108" i="50"/>
  <c r="D108" i="50"/>
  <c r="E108" i="50" s="1"/>
  <c r="H107" i="50"/>
  <c r="E107" i="50"/>
  <c r="D107" i="50"/>
  <c r="H106" i="50"/>
  <c r="D106" i="50"/>
  <c r="E106" i="50" s="1"/>
  <c r="H105" i="50"/>
  <c r="D105" i="50"/>
  <c r="E105" i="50" s="1"/>
  <c r="H104" i="50"/>
  <c r="D104" i="50"/>
  <c r="E104" i="50" s="1"/>
  <c r="H103" i="50"/>
  <c r="E103" i="50"/>
  <c r="D103" i="50"/>
  <c r="H102" i="50"/>
  <c r="E102" i="50"/>
  <c r="D102" i="50"/>
  <c r="H101" i="50"/>
  <c r="D101" i="50"/>
  <c r="E101" i="50" s="1"/>
  <c r="H100" i="50"/>
  <c r="D100" i="50"/>
  <c r="E100" i="50" s="1"/>
  <c r="H99" i="50"/>
  <c r="E99" i="50"/>
  <c r="D99" i="50"/>
  <c r="H98" i="50"/>
  <c r="D98" i="50"/>
  <c r="D97" i="50" s="1"/>
  <c r="C97" i="50"/>
  <c r="H97" i="50" s="1"/>
  <c r="J97" i="50" s="1"/>
  <c r="H96" i="50"/>
  <c r="E96" i="50"/>
  <c r="D96" i="50"/>
  <c r="H95" i="50"/>
  <c r="D95" i="50"/>
  <c r="E95" i="50" s="1"/>
  <c r="H94" i="50"/>
  <c r="E94" i="50"/>
  <c r="D94" i="50"/>
  <c r="H93" i="50"/>
  <c r="E93" i="50"/>
  <c r="D93" i="50"/>
  <c r="H92" i="50"/>
  <c r="D92" i="50"/>
  <c r="E92" i="50" s="1"/>
  <c r="H91" i="50"/>
  <c r="D91" i="50"/>
  <c r="E91" i="50" s="1"/>
  <c r="H90" i="50"/>
  <c r="E90" i="50"/>
  <c r="D90" i="50"/>
  <c r="H89" i="50"/>
  <c r="E89" i="50"/>
  <c r="D89" i="50"/>
  <c r="H88" i="50"/>
  <c r="D88" i="50"/>
  <c r="E88" i="50" s="1"/>
  <c r="H87" i="50"/>
  <c r="D87" i="50"/>
  <c r="E87" i="50" s="1"/>
  <c r="H86" i="50"/>
  <c r="E86" i="50"/>
  <c r="D86" i="50"/>
  <c r="H85" i="50"/>
  <c r="E85" i="50"/>
  <c r="D85" i="50"/>
  <c r="H84" i="50"/>
  <c r="E84" i="50"/>
  <c r="D84" i="50"/>
  <c r="H83" i="50"/>
  <c r="D83" i="50"/>
  <c r="E83" i="50" s="1"/>
  <c r="H82" i="50"/>
  <c r="E82" i="50"/>
  <c r="D82" i="50"/>
  <c r="H81" i="50"/>
  <c r="E81" i="50"/>
  <c r="D81" i="50"/>
  <c r="H80" i="50"/>
  <c r="E80" i="50"/>
  <c r="D80" i="50"/>
  <c r="H79" i="50"/>
  <c r="D79" i="50"/>
  <c r="E79" i="50" s="1"/>
  <c r="H78" i="50"/>
  <c r="E78" i="50"/>
  <c r="D78" i="50"/>
  <c r="H77" i="50"/>
  <c r="E77" i="50"/>
  <c r="D77" i="50"/>
  <c r="H76" i="50"/>
  <c r="D76" i="50"/>
  <c r="E76" i="50" s="1"/>
  <c r="H75" i="50"/>
  <c r="D75" i="50"/>
  <c r="E75" i="50" s="1"/>
  <c r="H74" i="50"/>
  <c r="E74" i="50"/>
  <c r="D74" i="50"/>
  <c r="H73" i="50"/>
  <c r="E73" i="50"/>
  <c r="D73" i="50"/>
  <c r="H72" i="50"/>
  <c r="D72" i="50"/>
  <c r="E72" i="50" s="1"/>
  <c r="H71" i="50"/>
  <c r="D71" i="50"/>
  <c r="H70" i="50"/>
  <c r="E70" i="50"/>
  <c r="D70" i="50"/>
  <c r="H69" i="50"/>
  <c r="E69" i="50"/>
  <c r="D69" i="50"/>
  <c r="H68" i="50"/>
  <c r="J68" i="50" s="1"/>
  <c r="C68" i="50"/>
  <c r="H67" i="50"/>
  <c r="J67" i="50" s="1"/>
  <c r="C67" i="50"/>
  <c r="H66" i="50"/>
  <c r="E66" i="50"/>
  <c r="D66" i="50"/>
  <c r="H65" i="50"/>
  <c r="E65" i="50"/>
  <c r="D65" i="50"/>
  <c r="H64" i="50"/>
  <c r="E64" i="50"/>
  <c r="D64" i="50"/>
  <c r="H63" i="50"/>
  <c r="D63" i="50"/>
  <c r="H62" i="50"/>
  <c r="E62" i="50"/>
  <c r="D62" i="50"/>
  <c r="J61" i="50"/>
  <c r="H61" i="50"/>
  <c r="C61" i="50"/>
  <c r="H60" i="50"/>
  <c r="E60" i="50"/>
  <c r="D60" i="50"/>
  <c r="H59" i="50"/>
  <c r="E59" i="50"/>
  <c r="D59" i="50"/>
  <c r="H58" i="50"/>
  <c r="D58" i="50"/>
  <c r="E58" i="50" s="1"/>
  <c r="H57" i="50"/>
  <c r="D57" i="50"/>
  <c r="E57" i="50" s="1"/>
  <c r="H56" i="50"/>
  <c r="E56" i="50"/>
  <c r="D56" i="50"/>
  <c r="H55" i="50"/>
  <c r="E55" i="50"/>
  <c r="D55" i="50"/>
  <c r="H54" i="50"/>
  <c r="E54" i="50"/>
  <c r="D54" i="50"/>
  <c r="H53" i="50"/>
  <c r="D53" i="50"/>
  <c r="E53" i="50" s="1"/>
  <c r="H52" i="50"/>
  <c r="E52" i="50"/>
  <c r="D52" i="50"/>
  <c r="H51" i="50"/>
  <c r="E51" i="50"/>
  <c r="D51" i="50"/>
  <c r="H50" i="50"/>
  <c r="E50" i="50"/>
  <c r="D50" i="50"/>
  <c r="H49" i="50"/>
  <c r="D49" i="50"/>
  <c r="E49" i="50" s="1"/>
  <c r="H48" i="50"/>
  <c r="E48" i="50"/>
  <c r="D48" i="50"/>
  <c r="H47" i="50"/>
  <c r="E47" i="50"/>
  <c r="D47" i="50"/>
  <c r="H46" i="50"/>
  <c r="D46" i="50"/>
  <c r="E46" i="50" s="1"/>
  <c r="H45" i="50"/>
  <c r="D45" i="50"/>
  <c r="E45" i="50" s="1"/>
  <c r="H44" i="50"/>
  <c r="E44" i="50"/>
  <c r="D44" i="50"/>
  <c r="H43" i="50"/>
  <c r="E43" i="50"/>
  <c r="D43" i="50"/>
  <c r="H42" i="50"/>
  <c r="D42" i="50"/>
  <c r="E42" i="50" s="1"/>
  <c r="H41" i="50"/>
  <c r="D41" i="50"/>
  <c r="H40" i="50"/>
  <c r="E40" i="50"/>
  <c r="D40" i="50"/>
  <c r="H39" i="50"/>
  <c r="E39" i="50"/>
  <c r="D39" i="50"/>
  <c r="H38" i="50"/>
  <c r="J38" i="50" s="1"/>
  <c r="C38" i="50"/>
  <c r="H37" i="50"/>
  <c r="E37" i="50"/>
  <c r="D37" i="50"/>
  <c r="H36" i="50"/>
  <c r="D36" i="50"/>
  <c r="E36" i="50" s="1"/>
  <c r="H35" i="50"/>
  <c r="D35" i="50"/>
  <c r="E35" i="50" s="1"/>
  <c r="H34" i="50"/>
  <c r="E34" i="50"/>
  <c r="D34" i="50"/>
  <c r="H33" i="50"/>
  <c r="E33" i="50"/>
  <c r="D33" i="50"/>
  <c r="H32" i="50"/>
  <c r="D32" i="50"/>
  <c r="E32" i="50" s="1"/>
  <c r="H31" i="50"/>
  <c r="D31" i="50"/>
  <c r="E31" i="50" s="1"/>
  <c r="H30" i="50"/>
  <c r="E30" i="50"/>
  <c r="D30" i="50"/>
  <c r="H29" i="50"/>
  <c r="E29" i="50"/>
  <c r="D29" i="50"/>
  <c r="H28" i="50"/>
  <c r="E28" i="50"/>
  <c r="D28" i="50"/>
  <c r="H27" i="50"/>
  <c r="D27" i="50"/>
  <c r="E27" i="50" s="1"/>
  <c r="H26" i="50"/>
  <c r="E26" i="50"/>
  <c r="D26" i="50"/>
  <c r="H25" i="50"/>
  <c r="E25" i="50"/>
  <c r="D25" i="50"/>
  <c r="H24" i="50"/>
  <c r="E24" i="50"/>
  <c r="D24" i="50"/>
  <c r="H23" i="50"/>
  <c r="D23" i="50"/>
  <c r="E23" i="50" s="1"/>
  <c r="H22" i="50"/>
  <c r="E22" i="50"/>
  <c r="D22" i="50"/>
  <c r="H21" i="50"/>
  <c r="E21" i="50"/>
  <c r="D21" i="50"/>
  <c r="H20" i="50"/>
  <c r="D20" i="50"/>
  <c r="E20" i="50" s="1"/>
  <c r="H19" i="50"/>
  <c r="D19" i="50"/>
  <c r="E19" i="50" s="1"/>
  <c r="H18" i="50"/>
  <c r="E18" i="50"/>
  <c r="D18" i="50"/>
  <c r="H17" i="50"/>
  <c r="E17" i="50"/>
  <c r="D17" i="50"/>
  <c r="H16" i="50"/>
  <c r="D16" i="50"/>
  <c r="E16" i="50" s="1"/>
  <c r="H15" i="50"/>
  <c r="D15" i="50"/>
  <c r="E15" i="50" s="1"/>
  <c r="H14" i="50"/>
  <c r="E14" i="50"/>
  <c r="D14" i="50"/>
  <c r="H13" i="50"/>
  <c r="E13" i="50"/>
  <c r="D13" i="50"/>
  <c r="H12" i="50"/>
  <c r="E12" i="50"/>
  <c r="D12" i="50"/>
  <c r="D11" i="50"/>
  <c r="C11" i="50"/>
  <c r="H11" i="50" s="1"/>
  <c r="J11" i="50" s="1"/>
  <c r="H10" i="50"/>
  <c r="D10" i="50"/>
  <c r="E10" i="50" s="1"/>
  <c r="H9" i="50"/>
  <c r="D9" i="50"/>
  <c r="E9" i="50" s="1"/>
  <c r="H8" i="50"/>
  <c r="E8" i="50"/>
  <c r="D8" i="50"/>
  <c r="H7" i="50"/>
  <c r="E7" i="50"/>
  <c r="D7" i="50"/>
  <c r="H6" i="50"/>
  <c r="D6" i="50"/>
  <c r="E6" i="50" s="1"/>
  <c r="H5" i="50"/>
  <c r="D5" i="50"/>
  <c r="E5" i="50" s="1"/>
  <c r="C4" i="50"/>
  <c r="E11" i="54" l="1"/>
  <c r="E163" i="54"/>
  <c r="E68" i="54"/>
  <c r="E38" i="54"/>
  <c r="E97" i="54"/>
  <c r="E61" i="54"/>
  <c r="E158" i="54"/>
  <c r="E157" i="54" s="1"/>
  <c r="E153" i="54" s="1"/>
  <c r="E152" i="54" s="1"/>
  <c r="D157" i="54"/>
  <c r="E175" i="54"/>
  <c r="E174" i="54" s="1"/>
  <c r="E170" i="54" s="1"/>
  <c r="D174" i="54"/>
  <c r="D170" i="54" s="1"/>
  <c r="E214" i="54"/>
  <c r="E213" i="54" s="1"/>
  <c r="D213" i="54"/>
  <c r="D229" i="54"/>
  <c r="D228" i="54" s="1"/>
  <c r="E232" i="54"/>
  <c r="E229" i="54" s="1"/>
  <c r="E228" i="54" s="1"/>
  <c r="E264" i="54"/>
  <c r="D265" i="54"/>
  <c r="D263" i="54" s="1"/>
  <c r="E266" i="54"/>
  <c r="E265" i="54" s="1"/>
  <c r="E290" i="54"/>
  <c r="E289" i="54" s="1"/>
  <c r="D289" i="54"/>
  <c r="E395" i="54"/>
  <c r="E461" i="54"/>
  <c r="E459" i="54" s="1"/>
  <c r="D459" i="54"/>
  <c r="E476" i="54"/>
  <c r="E474" i="54" s="1"/>
  <c r="D474" i="54"/>
  <c r="E478" i="54"/>
  <c r="E477" i="54" s="1"/>
  <c r="D477" i="54"/>
  <c r="D509" i="54"/>
  <c r="H529" i="54"/>
  <c r="C528" i="54"/>
  <c r="H528" i="54" s="1"/>
  <c r="C725" i="54"/>
  <c r="H725" i="54" s="1"/>
  <c r="J725" i="54" s="1"/>
  <c r="H726" i="54"/>
  <c r="J726" i="54" s="1"/>
  <c r="D97" i="54"/>
  <c r="D67" i="54" s="1"/>
  <c r="E137" i="54"/>
  <c r="E136" i="54" s="1"/>
  <c r="C203" i="54"/>
  <c r="C178" i="54" s="1"/>
  <c r="D215" i="54"/>
  <c r="E299" i="54"/>
  <c r="E298" i="54" s="1"/>
  <c r="D298" i="54"/>
  <c r="E304" i="54"/>
  <c r="E302" i="54" s="1"/>
  <c r="D302" i="54"/>
  <c r="D305" i="54"/>
  <c r="E306" i="54"/>
  <c r="E305" i="54" s="1"/>
  <c r="E416" i="54"/>
  <c r="D429" i="54"/>
  <c r="E430" i="54"/>
  <c r="E429" i="54" s="1"/>
  <c r="C444" i="54"/>
  <c r="H444" i="54" s="1"/>
  <c r="D468" i="54"/>
  <c r="E499" i="54"/>
  <c r="E497" i="54" s="1"/>
  <c r="D497" i="54"/>
  <c r="E510" i="54"/>
  <c r="H513" i="54"/>
  <c r="C509" i="54"/>
  <c r="H509" i="54" s="1"/>
  <c r="E532" i="54"/>
  <c r="E531" i="54" s="1"/>
  <c r="D531" i="54"/>
  <c r="D528" i="54" s="1"/>
  <c r="E603" i="54"/>
  <c r="E606" i="54"/>
  <c r="D603" i="54"/>
  <c r="E4" i="54"/>
  <c r="D11" i="54"/>
  <c r="D3" i="54" s="1"/>
  <c r="D2" i="54" s="1"/>
  <c r="E63" i="54"/>
  <c r="D61" i="54"/>
  <c r="H120" i="54"/>
  <c r="H136" i="54"/>
  <c r="C135" i="54"/>
  <c r="H135" i="54" s="1"/>
  <c r="J135" i="54" s="1"/>
  <c r="E141" i="54"/>
  <c r="E140" i="54" s="1"/>
  <c r="D140" i="54"/>
  <c r="D135" i="54" s="1"/>
  <c r="E147" i="54"/>
  <c r="E146" i="54" s="1"/>
  <c r="D146" i="54"/>
  <c r="D153" i="54"/>
  <c r="C163" i="54"/>
  <c r="D179" i="54"/>
  <c r="D182" i="54"/>
  <c r="E183" i="54"/>
  <c r="E182" i="54" s="1"/>
  <c r="E189" i="54"/>
  <c r="E218" i="54"/>
  <c r="E216" i="54" s="1"/>
  <c r="E215" i="54" s="1"/>
  <c r="E237" i="54"/>
  <c r="E236" i="54" s="1"/>
  <c r="E235" i="54" s="1"/>
  <c r="D236" i="54"/>
  <c r="D235" i="54" s="1"/>
  <c r="E341" i="54"/>
  <c r="E346" i="54"/>
  <c r="E344" i="54" s="1"/>
  <c r="D344" i="54"/>
  <c r="D340" i="54" s="1"/>
  <c r="D339" i="54" s="1"/>
  <c r="H348" i="54"/>
  <c r="C340" i="54"/>
  <c r="D357" i="54"/>
  <c r="E358" i="54"/>
  <c r="E357" i="54" s="1"/>
  <c r="E382" i="54"/>
  <c r="E397" i="54"/>
  <c r="D395" i="54"/>
  <c r="E451" i="54"/>
  <c r="E450" i="54" s="1"/>
  <c r="D450" i="54"/>
  <c r="H494" i="54"/>
  <c r="C484" i="54"/>
  <c r="E528" i="54"/>
  <c r="E553" i="54"/>
  <c r="E552" i="54" s="1"/>
  <c r="E551" i="54" s="1"/>
  <c r="E550" i="54" s="1"/>
  <c r="E662" i="54"/>
  <c r="E661" i="54" s="1"/>
  <c r="D661" i="54"/>
  <c r="E688" i="54"/>
  <c r="E687" i="54" s="1"/>
  <c r="D687" i="54"/>
  <c r="H4" i="54"/>
  <c r="J4" i="54" s="1"/>
  <c r="C3" i="54"/>
  <c r="C115" i="54"/>
  <c r="E121" i="54"/>
  <c r="E120" i="54" s="1"/>
  <c r="E116" i="54" s="1"/>
  <c r="D120" i="54"/>
  <c r="D116" i="54" s="1"/>
  <c r="D115" i="54" s="1"/>
  <c r="E127" i="54"/>
  <c r="E126" i="54" s="1"/>
  <c r="D126" i="54"/>
  <c r="E133" i="54"/>
  <c r="E132" i="54" s="1"/>
  <c r="D132" i="54"/>
  <c r="H157" i="54"/>
  <c r="H174" i="54"/>
  <c r="C170" i="54"/>
  <c r="H170" i="54" s="1"/>
  <c r="J170" i="54" s="1"/>
  <c r="E179" i="54"/>
  <c r="E196" i="54"/>
  <c r="E195" i="54" s="1"/>
  <c r="E241" i="54"/>
  <c r="E239" i="54" s="1"/>
  <c r="E238" i="54" s="1"/>
  <c r="D239" i="54"/>
  <c r="D238" i="54" s="1"/>
  <c r="E250" i="54"/>
  <c r="H260" i="54"/>
  <c r="C259" i="54"/>
  <c r="E362" i="54"/>
  <c r="E389" i="54"/>
  <c r="E388" i="54" s="1"/>
  <c r="E413" i="54"/>
  <c r="E412" i="54" s="1"/>
  <c r="D412" i="54"/>
  <c r="E418" i="54"/>
  <c r="D416" i="54"/>
  <c r="D463" i="54"/>
  <c r="E464" i="54"/>
  <c r="E463" i="54" s="1"/>
  <c r="E468" i="54"/>
  <c r="E505" i="54"/>
  <c r="E504" i="54" s="1"/>
  <c r="D504" i="54"/>
  <c r="D577" i="54"/>
  <c r="E614" i="54"/>
  <c r="D610" i="54"/>
  <c r="E628" i="54"/>
  <c r="D751" i="54"/>
  <c r="D750" i="54" s="1"/>
  <c r="E752" i="54"/>
  <c r="E751" i="54" s="1"/>
  <c r="E750" i="54" s="1"/>
  <c r="E778" i="54"/>
  <c r="E777" i="54" s="1"/>
  <c r="D777" i="54"/>
  <c r="E610" i="54"/>
  <c r="E644" i="54"/>
  <c r="E642" i="54" s="1"/>
  <c r="D642" i="54"/>
  <c r="E677" i="54"/>
  <c r="E676" i="54" s="1"/>
  <c r="D676" i="54"/>
  <c r="E701" i="54"/>
  <c r="E700" i="54" s="1"/>
  <c r="D700" i="54"/>
  <c r="H717" i="54"/>
  <c r="J717" i="54" s="1"/>
  <c r="C716" i="54"/>
  <c r="H716" i="54" s="1"/>
  <c r="J716" i="54" s="1"/>
  <c r="E207" i="54"/>
  <c r="E423" i="54"/>
  <c r="E422" i="54" s="1"/>
  <c r="D422" i="54"/>
  <c r="E446" i="54"/>
  <c r="E445" i="54" s="1"/>
  <c r="D445" i="54"/>
  <c r="D444" i="54" s="1"/>
  <c r="E456" i="54"/>
  <c r="E455" i="54" s="1"/>
  <c r="D455" i="54"/>
  <c r="E488" i="54"/>
  <c r="E486" i="54" s="1"/>
  <c r="D486" i="54"/>
  <c r="D484" i="54" s="1"/>
  <c r="E523" i="54"/>
  <c r="E522" i="54" s="1"/>
  <c r="D522" i="54"/>
  <c r="E539" i="54"/>
  <c r="E538" i="54" s="1"/>
  <c r="D538" i="54"/>
  <c r="E544" i="54"/>
  <c r="H552" i="54"/>
  <c r="C551" i="54"/>
  <c r="H562" i="54"/>
  <c r="C561" i="54"/>
  <c r="E570" i="54"/>
  <c r="E569" i="54" s="1"/>
  <c r="D569" i="54"/>
  <c r="E600" i="54"/>
  <c r="E599" i="54" s="1"/>
  <c r="E561" i="54" s="1"/>
  <c r="D599" i="54"/>
  <c r="E616" i="54"/>
  <c r="E639" i="54"/>
  <c r="E638" i="54" s="1"/>
  <c r="D638" i="54"/>
  <c r="E666" i="54"/>
  <c r="E665" i="54" s="1"/>
  <c r="D665" i="54"/>
  <c r="E743" i="54"/>
  <c r="D38" i="54"/>
  <c r="D68" i="54"/>
  <c r="D164" i="54"/>
  <c r="D163" i="54" s="1"/>
  <c r="E199" i="54"/>
  <c r="E198" i="54" s="1"/>
  <c r="E197" i="54" s="1"/>
  <c r="E205" i="54"/>
  <c r="E204" i="54" s="1"/>
  <c r="E203" i="54" s="1"/>
  <c r="D207" i="54"/>
  <c r="E316" i="54"/>
  <c r="E315" i="54" s="1"/>
  <c r="D315" i="54"/>
  <c r="D325" i="54"/>
  <c r="E329" i="54"/>
  <c r="E328" i="54" s="1"/>
  <c r="D328" i="54"/>
  <c r="D494" i="54"/>
  <c r="E514" i="54"/>
  <c r="E513" i="54" s="1"/>
  <c r="D513" i="54"/>
  <c r="D628" i="54"/>
  <c r="C645" i="54"/>
  <c r="H645" i="54" s="1"/>
  <c r="J645" i="54" s="1"/>
  <c r="D653" i="54"/>
  <c r="D671" i="54"/>
  <c r="E718" i="54"/>
  <c r="E757" i="54"/>
  <c r="E756" i="54" s="1"/>
  <c r="E755" i="54" s="1"/>
  <c r="D756" i="54"/>
  <c r="D755" i="54" s="1"/>
  <c r="D765" i="54"/>
  <c r="E766" i="54"/>
  <c r="E765" i="54" s="1"/>
  <c r="E769" i="54"/>
  <c r="E768" i="54" s="1"/>
  <c r="E767" i="54" s="1"/>
  <c r="D561" i="54"/>
  <c r="E587" i="54"/>
  <c r="D727" i="54"/>
  <c r="E728" i="54"/>
  <c r="E727" i="54" s="1"/>
  <c r="E740" i="54"/>
  <c r="E739" i="54" s="1"/>
  <c r="D739" i="54"/>
  <c r="E647" i="54"/>
  <c r="E646" i="54" s="1"/>
  <c r="D646" i="54"/>
  <c r="D645" i="54" s="1"/>
  <c r="E723" i="54"/>
  <c r="E722" i="54" s="1"/>
  <c r="D722" i="54"/>
  <c r="D717" i="54" s="1"/>
  <c r="D716" i="54" s="1"/>
  <c r="E100" i="52"/>
  <c r="E97" i="52" s="1"/>
  <c r="D97" i="52"/>
  <c r="D67" i="52" s="1"/>
  <c r="E13" i="52"/>
  <c r="E11" i="52" s="1"/>
  <c r="E3" i="52" s="1"/>
  <c r="D11" i="52"/>
  <c r="H3" i="52"/>
  <c r="J3" i="52" s="1"/>
  <c r="D4" i="52"/>
  <c r="E38" i="52"/>
  <c r="C152" i="52"/>
  <c r="H152" i="52" s="1"/>
  <c r="J152" i="52" s="1"/>
  <c r="D174" i="52"/>
  <c r="E175" i="52"/>
  <c r="E174" i="52" s="1"/>
  <c r="E190" i="52"/>
  <c r="E189" i="52" s="1"/>
  <c r="E188" i="52" s="1"/>
  <c r="D189" i="52"/>
  <c r="D188" i="52" s="1"/>
  <c r="E290" i="52"/>
  <c r="E289" i="52" s="1"/>
  <c r="E263" i="52" s="1"/>
  <c r="D289" i="52"/>
  <c r="E311" i="52"/>
  <c r="E308" i="52" s="1"/>
  <c r="D308" i="52"/>
  <c r="E332" i="52"/>
  <c r="E331" i="52" s="1"/>
  <c r="D331" i="52"/>
  <c r="E424" i="52"/>
  <c r="E422" i="52" s="1"/>
  <c r="D422" i="52"/>
  <c r="E487" i="52"/>
  <c r="E486" i="52" s="1"/>
  <c r="D486" i="52"/>
  <c r="E504" i="52"/>
  <c r="E546" i="52"/>
  <c r="E544" i="52" s="1"/>
  <c r="D544" i="52"/>
  <c r="D538" i="52" s="1"/>
  <c r="H68" i="52"/>
  <c r="J68" i="52" s="1"/>
  <c r="C67" i="52"/>
  <c r="H67" i="52" s="1"/>
  <c r="J67" i="52" s="1"/>
  <c r="E127" i="52"/>
  <c r="E126" i="52" s="1"/>
  <c r="D126" i="52"/>
  <c r="E170" i="52"/>
  <c r="E203" i="52"/>
  <c r="D213" i="52"/>
  <c r="E214" i="52"/>
  <c r="E213" i="52" s="1"/>
  <c r="D239" i="52"/>
  <c r="D238" i="52" s="1"/>
  <c r="E242" i="52"/>
  <c r="E244" i="52"/>
  <c r="E243" i="52" s="1"/>
  <c r="D404" i="52"/>
  <c r="E405" i="52"/>
  <c r="E404" i="52" s="1"/>
  <c r="E445" i="52"/>
  <c r="D504" i="52"/>
  <c r="E125" i="52"/>
  <c r="E123" i="52" s="1"/>
  <c r="D123" i="52"/>
  <c r="E133" i="52"/>
  <c r="E132" i="52" s="1"/>
  <c r="D132" i="52"/>
  <c r="E141" i="52"/>
  <c r="E140" i="52" s="1"/>
  <c r="D140" i="52"/>
  <c r="E151" i="52"/>
  <c r="E149" i="52" s="1"/>
  <c r="D149" i="52"/>
  <c r="E209" i="52"/>
  <c r="E207" i="52" s="1"/>
  <c r="D207" i="52"/>
  <c r="D203" i="52" s="1"/>
  <c r="E457" i="52"/>
  <c r="E455" i="52" s="1"/>
  <c r="D455" i="52"/>
  <c r="E492" i="52"/>
  <c r="E491" i="52" s="1"/>
  <c r="D491" i="52"/>
  <c r="E509" i="52"/>
  <c r="E512" i="52"/>
  <c r="D509" i="52"/>
  <c r="C116" i="52"/>
  <c r="E131" i="52"/>
  <c r="E129" i="52" s="1"/>
  <c r="D129" i="52"/>
  <c r="E139" i="52"/>
  <c r="E136" i="52" s="1"/>
  <c r="D136" i="52"/>
  <c r="E162" i="52"/>
  <c r="E160" i="52" s="1"/>
  <c r="D160" i="52"/>
  <c r="C188" i="52"/>
  <c r="C178" i="52" s="1"/>
  <c r="E216" i="52"/>
  <c r="E251" i="52"/>
  <c r="E250" i="52" s="1"/>
  <c r="D250" i="52"/>
  <c r="H289" i="52"/>
  <c r="C263" i="52"/>
  <c r="E300" i="52"/>
  <c r="E298" i="52" s="1"/>
  <c r="D298" i="52"/>
  <c r="E362" i="52"/>
  <c r="E379" i="52"/>
  <c r="E378" i="52" s="1"/>
  <c r="D378" i="52"/>
  <c r="E469" i="52"/>
  <c r="E468" i="52" s="1"/>
  <c r="D468" i="52"/>
  <c r="E538" i="52"/>
  <c r="H552" i="52"/>
  <c r="C551" i="52"/>
  <c r="D587" i="52"/>
  <c r="E588" i="52"/>
  <c r="E587" i="52" s="1"/>
  <c r="E646" i="52"/>
  <c r="E61" i="52"/>
  <c r="E70" i="52"/>
  <c r="E68" i="52" s="1"/>
  <c r="D68" i="52"/>
  <c r="E145" i="52"/>
  <c r="E143" i="52" s="1"/>
  <c r="D143" i="52"/>
  <c r="E156" i="52"/>
  <c r="E154" i="52" s="1"/>
  <c r="D154" i="52"/>
  <c r="D153" i="52" s="1"/>
  <c r="D216" i="52"/>
  <c r="E221" i="52"/>
  <c r="E220" i="52" s="1"/>
  <c r="D220" i="52"/>
  <c r="E226" i="52"/>
  <c r="E223" i="52" s="1"/>
  <c r="E222" i="52" s="1"/>
  <c r="D223" i="52"/>
  <c r="D222" i="52" s="1"/>
  <c r="E229" i="52"/>
  <c r="E228" i="52" s="1"/>
  <c r="E306" i="52"/>
  <c r="E305" i="52" s="1"/>
  <c r="D305" i="52"/>
  <c r="E317" i="52"/>
  <c r="E315" i="52" s="1"/>
  <c r="E314" i="52" s="1"/>
  <c r="D315" i="52"/>
  <c r="C314" i="52"/>
  <c r="H314" i="52" s="1"/>
  <c r="E369" i="52"/>
  <c r="E368" i="52" s="1"/>
  <c r="D368" i="52"/>
  <c r="E374" i="52"/>
  <c r="E373" i="52" s="1"/>
  <c r="D373" i="52"/>
  <c r="E388" i="52"/>
  <c r="E412" i="52"/>
  <c r="E434" i="52"/>
  <c r="E429" i="52" s="1"/>
  <c r="D429" i="52"/>
  <c r="E463" i="52"/>
  <c r="E478" i="52"/>
  <c r="E477" i="52" s="1"/>
  <c r="D477" i="52"/>
  <c r="C561" i="52"/>
  <c r="E649" i="52"/>
  <c r="D646" i="52"/>
  <c r="E666" i="52"/>
  <c r="E665" i="52" s="1"/>
  <c r="D665" i="52"/>
  <c r="E700" i="52"/>
  <c r="D726" i="52"/>
  <c r="D725" i="52" s="1"/>
  <c r="H646" i="52"/>
  <c r="C645" i="52"/>
  <c r="H645" i="52" s="1"/>
  <c r="J645" i="52" s="1"/>
  <c r="E723" i="52"/>
  <c r="E722" i="52" s="1"/>
  <c r="D722" i="52"/>
  <c r="D717" i="52" s="1"/>
  <c r="D716" i="52" s="1"/>
  <c r="E119" i="52"/>
  <c r="E117" i="52" s="1"/>
  <c r="E116" i="52" s="1"/>
  <c r="D117" i="52"/>
  <c r="E165" i="52"/>
  <c r="E164" i="52" s="1"/>
  <c r="E163" i="52" s="1"/>
  <c r="D164" i="52"/>
  <c r="D163" i="52" s="1"/>
  <c r="E239" i="52"/>
  <c r="E238" i="52" s="1"/>
  <c r="D244" i="52"/>
  <c r="D243" i="52" s="1"/>
  <c r="E262" i="52"/>
  <c r="E260" i="52" s="1"/>
  <c r="D260" i="52"/>
  <c r="E326" i="52"/>
  <c r="E325" i="52" s="1"/>
  <c r="D325" i="52"/>
  <c r="H344" i="52"/>
  <c r="C340" i="52"/>
  <c r="E349" i="52"/>
  <c r="E348" i="52" s="1"/>
  <c r="E340" i="52" s="1"/>
  <c r="D348" i="52"/>
  <c r="D340" i="52" s="1"/>
  <c r="D339" i="52" s="1"/>
  <c r="E354" i="52"/>
  <c r="E353" i="52" s="1"/>
  <c r="D353" i="52"/>
  <c r="E484" i="52"/>
  <c r="E483" i="52" s="1"/>
  <c r="E532" i="52"/>
  <c r="E531" i="52" s="1"/>
  <c r="E528" i="52" s="1"/>
  <c r="D531" i="52"/>
  <c r="D528" i="52" s="1"/>
  <c r="E582" i="52"/>
  <c r="E581" i="52" s="1"/>
  <c r="D581" i="52"/>
  <c r="D595" i="52"/>
  <c r="E617" i="52"/>
  <c r="E616" i="52" s="1"/>
  <c r="D616" i="52"/>
  <c r="E689" i="52"/>
  <c r="E687" i="52" s="1"/>
  <c r="D687" i="52"/>
  <c r="E735" i="52"/>
  <c r="E734" i="52" s="1"/>
  <c r="E733" i="52" s="1"/>
  <c r="D734" i="52"/>
  <c r="D733" i="52" s="1"/>
  <c r="E745" i="52"/>
  <c r="E744" i="52" s="1"/>
  <c r="E743" i="52" s="1"/>
  <c r="D744" i="52"/>
  <c r="D743" i="52" s="1"/>
  <c r="D171" i="52"/>
  <c r="D170" i="52" s="1"/>
  <c r="D357" i="52"/>
  <c r="D362" i="52"/>
  <c r="E383" i="52"/>
  <c r="E382" i="52" s="1"/>
  <c r="D382" i="52"/>
  <c r="E393" i="52"/>
  <c r="E392" i="52" s="1"/>
  <c r="D392" i="52"/>
  <c r="E414" i="52"/>
  <c r="D412" i="52"/>
  <c r="E452" i="52"/>
  <c r="E450" i="52" s="1"/>
  <c r="D450" i="52"/>
  <c r="C444" i="52"/>
  <c r="H444" i="52" s="1"/>
  <c r="H463" i="52"/>
  <c r="E498" i="52"/>
  <c r="E497" i="52" s="1"/>
  <c r="D497" i="52"/>
  <c r="D522" i="52"/>
  <c r="E553" i="52"/>
  <c r="E552" i="52" s="1"/>
  <c r="E551" i="52" s="1"/>
  <c r="E550" i="52" s="1"/>
  <c r="E578" i="52"/>
  <c r="E577" i="52" s="1"/>
  <c r="E630" i="52"/>
  <c r="E628" i="52" s="1"/>
  <c r="D628" i="52"/>
  <c r="E695" i="52"/>
  <c r="E694" i="52" s="1"/>
  <c r="D694" i="52"/>
  <c r="C135" i="52"/>
  <c r="H135" i="52" s="1"/>
  <c r="J135" i="52" s="1"/>
  <c r="E447" i="52"/>
  <c r="D445" i="52"/>
  <c r="D444" i="52" s="1"/>
  <c r="C484" i="52"/>
  <c r="E663" i="52"/>
  <c r="E661" i="52" s="1"/>
  <c r="D661" i="52"/>
  <c r="E678" i="52"/>
  <c r="E676" i="52" s="1"/>
  <c r="D676" i="52"/>
  <c r="E726" i="52"/>
  <c r="E725" i="52" s="1"/>
  <c r="E563" i="52"/>
  <c r="E562" i="52" s="1"/>
  <c r="D562" i="52"/>
  <c r="D561" i="52" s="1"/>
  <c r="E592" i="52"/>
  <c r="E603" i="52"/>
  <c r="E654" i="52"/>
  <c r="E653" i="52" s="1"/>
  <c r="D653" i="52"/>
  <c r="E679" i="52"/>
  <c r="E718" i="52"/>
  <c r="E717" i="52" s="1"/>
  <c r="E716" i="52" s="1"/>
  <c r="E750" i="52"/>
  <c r="E640" i="52"/>
  <c r="E638" i="52" s="1"/>
  <c r="D638" i="52"/>
  <c r="E684" i="52"/>
  <c r="E683" i="52" s="1"/>
  <c r="D683" i="52"/>
  <c r="C726" i="52"/>
  <c r="C178" i="51"/>
  <c r="E38" i="51"/>
  <c r="E137" i="51"/>
  <c r="E136" i="51" s="1"/>
  <c r="D136" i="51"/>
  <c r="D135" i="51" s="1"/>
  <c r="D115" i="51" s="1"/>
  <c r="E165" i="51"/>
  <c r="E164" i="51" s="1"/>
  <c r="D164" i="51"/>
  <c r="E363" i="51"/>
  <c r="E362" i="51" s="1"/>
  <c r="D362" i="51"/>
  <c r="D340" i="51" s="1"/>
  <c r="E424" i="51"/>
  <c r="D422" i="51"/>
  <c r="E464" i="51"/>
  <c r="E463" i="51" s="1"/>
  <c r="D463" i="51"/>
  <c r="E498" i="51"/>
  <c r="E497" i="51" s="1"/>
  <c r="D497" i="51"/>
  <c r="E557" i="51"/>
  <c r="E556" i="51" s="1"/>
  <c r="D556" i="51"/>
  <c r="D551" i="51" s="1"/>
  <c r="D550" i="51" s="1"/>
  <c r="E6" i="51"/>
  <c r="E4" i="51" s="1"/>
  <c r="D4" i="51"/>
  <c r="D223" i="51"/>
  <c r="D222" i="51" s="1"/>
  <c r="D229" i="51"/>
  <c r="D228" i="51" s="1"/>
  <c r="C263" i="51"/>
  <c r="H265" i="51"/>
  <c r="E383" i="51"/>
  <c r="E382" i="51" s="1"/>
  <c r="D382" i="51"/>
  <c r="E405" i="51"/>
  <c r="E404" i="51" s="1"/>
  <c r="D404" i="51"/>
  <c r="E431" i="51"/>
  <c r="E429" i="51" s="1"/>
  <c r="E340" i="51" s="1"/>
  <c r="D429" i="51"/>
  <c r="H4" i="51"/>
  <c r="J4" i="51" s="1"/>
  <c r="C3" i="51"/>
  <c r="E40" i="51"/>
  <c r="D38" i="51"/>
  <c r="E140" i="51"/>
  <c r="E143" i="51"/>
  <c r="E146" i="51"/>
  <c r="E149" i="51"/>
  <c r="E168" i="51"/>
  <c r="E167" i="51" s="1"/>
  <c r="D167" i="51"/>
  <c r="E171" i="51"/>
  <c r="E174" i="51"/>
  <c r="D185" i="51"/>
  <c r="D184" i="51" s="1"/>
  <c r="D195" i="51"/>
  <c r="E204" i="51"/>
  <c r="E203" i="51" s="1"/>
  <c r="E223" i="51"/>
  <c r="E222" i="51" s="1"/>
  <c r="E229" i="51"/>
  <c r="E228" i="51" s="1"/>
  <c r="E266" i="51"/>
  <c r="E265" i="51" s="1"/>
  <c r="E263" i="51" s="1"/>
  <c r="D265" i="51"/>
  <c r="E325" i="51"/>
  <c r="E328" i="51"/>
  <c r="E331" i="51"/>
  <c r="E345" i="51"/>
  <c r="E344" i="51" s="1"/>
  <c r="D344" i="51"/>
  <c r="D348" i="51"/>
  <c r="E353" i="51"/>
  <c r="D395" i="51"/>
  <c r="E447" i="51"/>
  <c r="E445" i="51" s="1"/>
  <c r="D445" i="51"/>
  <c r="H463" i="51"/>
  <c r="C444" i="51"/>
  <c r="H444" i="51" s="1"/>
  <c r="E469" i="51"/>
  <c r="E468" i="51" s="1"/>
  <c r="D468" i="51"/>
  <c r="E479" i="51"/>
  <c r="E477" i="51" s="1"/>
  <c r="D477" i="51"/>
  <c r="E492" i="51"/>
  <c r="E491" i="51" s="1"/>
  <c r="D491" i="51"/>
  <c r="D484" i="51" s="1"/>
  <c r="E523" i="51"/>
  <c r="E522" i="51" s="1"/>
  <c r="D522" i="51"/>
  <c r="E532" i="51"/>
  <c r="E531" i="51" s="1"/>
  <c r="E528" i="51" s="1"/>
  <c r="D531" i="51"/>
  <c r="D528" i="51" s="1"/>
  <c r="E549" i="51"/>
  <c r="D547" i="51"/>
  <c r="H561" i="51"/>
  <c r="J561" i="51" s="1"/>
  <c r="C560" i="51"/>
  <c r="E590" i="51"/>
  <c r="E587" i="51" s="1"/>
  <c r="D587" i="51"/>
  <c r="E616" i="51"/>
  <c r="D638" i="51"/>
  <c r="E672" i="51"/>
  <c r="E671" i="51" s="1"/>
  <c r="D671" i="51"/>
  <c r="C725" i="51"/>
  <c r="H725" i="51" s="1"/>
  <c r="J725" i="51" s="1"/>
  <c r="H726" i="51"/>
  <c r="J726" i="51" s="1"/>
  <c r="H68" i="51"/>
  <c r="J68" i="51" s="1"/>
  <c r="C67" i="51"/>
  <c r="H67" i="51" s="1"/>
  <c r="J67" i="51" s="1"/>
  <c r="E358" i="51"/>
  <c r="E357" i="51" s="1"/>
  <c r="D357" i="51"/>
  <c r="E379" i="51"/>
  <c r="E378" i="51" s="1"/>
  <c r="D378" i="51"/>
  <c r="E476" i="51"/>
  <c r="E474" i="51" s="1"/>
  <c r="D474" i="51"/>
  <c r="E569" i="51"/>
  <c r="H116" i="51"/>
  <c r="J116" i="51" s="1"/>
  <c r="H153" i="51"/>
  <c r="J153" i="51" s="1"/>
  <c r="C152" i="51"/>
  <c r="H152" i="51" s="1"/>
  <c r="J152" i="51" s="1"/>
  <c r="D189" i="51"/>
  <c r="D188" i="51" s="1"/>
  <c r="E215" i="51"/>
  <c r="D289" i="51"/>
  <c r="E308" i="51"/>
  <c r="E316" i="51"/>
  <c r="E315" i="51" s="1"/>
  <c r="D315" i="51"/>
  <c r="D314" i="51" s="1"/>
  <c r="H344" i="51"/>
  <c r="C340" i="51"/>
  <c r="E456" i="51"/>
  <c r="E455" i="51" s="1"/>
  <c r="D455" i="51"/>
  <c r="E547" i="51"/>
  <c r="E601" i="51"/>
  <c r="E599" i="51" s="1"/>
  <c r="D599" i="51"/>
  <c r="E667" i="51"/>
  <c r="E665" i="51" s="1"/>
  <c r="D665" i="51"/>
  <c r="E677" i="51"/>
  <c r="E676" i="51" s="1"/>
  <c r="D676" i="51"/>
  <c r="H717" i="51"/>
  <c r="J717" i="51" s="1"/>
  <c r="C716" i="51"/>
  <c r="H716" i="51" s="1"/>
  <c r="J716" i="51" s="1"/>
  <c r="D11" i="51"/>
  <c r="E61" i="51"/>
  <c r="E70" i="51"/>
  <c r="E68" i="51" s="1"/>
  <c r="E67" i="51" s="1"/>
  <c r="D68" i="51"/>
  <c r="D97" i="51"/>
  <c r="D67" i="51" s="1"/>
  <c r="H136" i="51"/>
  <c r="C135" i="51"/>
  <c r="H135" i="51" s="1"/>
  <c r="J135" i="51" s="1"/>
  <c r="H164" i="51"/>
  <c r="C163" i="51"/>
  <c r="H163" i="51" s="1"/>
  <c r="J163" i="51" s="1"/>
  <c r="D182" i="51"/>
  <c r="D179" i="51" s="1"/>
  <c r="E189" i="51"/>
  <c r="E188" i="51" s="1"/>
  <c r="E178" i="51" s="1"/>
  <c r="E177" i="51" s="1"/>
  <c r="D204" i="51"/>
  <c r="D211" i="51"/>
  <c r="E299" i="51"/>
  <c r="E298" i="51" s="1"/>
  <c r="D298" i="51"/>
  <c r="D302" i="51"/>
  <c r="D305" i="51"/>
  <c r="D308" i="51"/>
  <c r="E348" i="51"/>
  <c r="D373" i="51"/>
  <c r="D388" i="51"/>
  <c r="E393" i="51"/>
  <c r="E392" i="51" s="1"/>
  <c r="D392" i="51"/>
  <c r="E395" i="51"/>
  <c r="E400" i="51"/>
  <c r="E399" i="51" s="1"/>
  <c r="D399" i="51"/>
  <c r="E422" i="51"/>
  <c r="E514" i="51"/>
  <c r="E513" i="51" s="1"/>
  <c r="D513" i="51"/>
  <c r="D509" i="51" s="1"/>
  <c r="C528" i="51"/>
  <c r="H528" i="51" s="1"/>
  <c r="H531" i="51"/>
  <c r="C551" i="51"/>
  <c r="E416" i="51"/>
  <c r="E459" i="51"/>
  <c r="E495" i="51"/>
  <c r="E494" i="51" s="1"/>
  <c r="D494" i="51"/>
  <c r="E505" i="51"/>
  <c r="E504" i="51" s="1"/>
  <c r="D504" i="51"/>
  <c r="E510" i="51"/>
  <c r="E545" i="51"/>
  <c r="E544" i="51" s="1"/>
  <c r="D544" i="51"/>
  <c r="E603" i="51"/>
  <c r="E697" i="51"/>
  <c r="E694" i="51" s="1"/>
  <c r="D694" i="51"/>
  <c r="E724" i="51"/>
  <c r="E722" i="51" s="1"/>
  <c r="D722" i="51"/>
  <c r="E774" i="51"/>
  <c r="E772" i="51" s="1"/>
  <c r="E771" i="51" s="1"/>
  <c r="D772" i="51"/>
  <c r="D771" i="51" s="1"/>
  <c r="E450" i="51"/>
  <c r="E486" i="51"/>
  <c r="E484" i="51" s="1"/>
  <c r="H494" i="51"/>
  <c r="C484" i="51"/>
  <c r="E539" i="51"/>
  <c r="D538" i="51"/>
  <c r="E552" i="51"/>
  <c r="E551" i="51" s="1"/>
  <c r="E550" i="51" s="1"/>
  <c r="E571" i="51"/>
  <c r="D569" i="51"/>
  <c r="D561" i="51" s="1"/>
  <c r="C645" i="51"/>
  <c r="H645" i="51" s="1"/>
  <c r="J645" i="51" s="1"/>
  <c r="H671" i="51"/>
  <c r="E728" i="51"/>
  <c r="E727" i="51" s="1"/>
  <c r="D727" i="51"/>
  <c r="E611" i="51"/>
  <c r="E610" i="51" s="1"/>
  <c r="D610" i="51"/>
  <c r="E629" i="51"/>
  <c r="E628" i="51" s="1"/>
  <c r="D628" i="51"/>
  <c r="E662" i="51"/>
  <c r="E661" i="51" s="1"/>
  <c r="D661" i="51"/>
  <c r="E688" i="51"/>
  <c r="E687" i="51" s="1"/>
  <c r="D687" i="51"/>
  <c r="E702" i="51"/>
  <c r="E700" i="51" s="1"/>
  <c r="D700" i="51"/>
  <c r="D743" i="51"/>
  <c r="E596" i="51"/>
  <c r="E595" i="51" s="1"/>
  <c r="D595" i="51"/>
  <c r="E648" i="51"/>
  <c r="E646" i="51" s="1"/>
  <c r="D646" i="51"/>
  <c r="E719" i="51"/>
  <c r="E718" i="51" s="1"/>
  <c r="E717" i="51" s="1"/>
  <c r="E716" i="51" s="1"/>
  <c r="D718" i="51"/>
  <c r="D717" i="51" s="1"/>
  <c r="D716" i="51" s="1"/>
  <c r="E743" i="51"/>
  <c r="E751" i="51"/>
  <c r="E750" i="51" s="1"/>
  <c r="E778" i="51"/>
  <c r="E777" i="51" s="1"/>
  <c r="D777" i="51"/>
  <c r="E170" i="50"/>
  <c r="H178" i="50"/>
  <c r="J178" i="50" s="1"/>
  <c r="C177" i="50"/>
  <c r="H177" i="50" s="1"/>
  <c r="J177" i="50" s="1"/>
  <c r="D188" i="50"/>
  <c r="E11" i="50"/>
  <c r="H4" i="50"/>
  <c r="J4" i="50" s="1"/>
  <c r="C3" i="50"/>
  <c r="E127" i="50"/>
  <c r="E126" i="50" s="1"/>
  <c r="D126" i="50"/>
  <c r="D170" i="50"/>
  <c r="E202" i="50"/>
  <c r="E201" i="50" s="1"/>
  <c r="E200" i="50" s="1"/>
  <c r="D201" i="50"/>
  <c r="D200" i="50" s="1"/>
  <c r="E212" i="50"/>
  <c r="E211" i="50" s="1"/>
  <c r="D211" i="50"/>
  <c r="E350" i="50"/>
  <c r="E348" i="50" s="1"/>
  <c r="D348" i="50"/>
  <c r="D382" i="50"/>
  <c r="E386" i="50"/>
  <c r="D4" i="50"/>
  <c r="H174" i="50"/>
  <c r="D357" i="50"/>
  <c r="D362" i="50"/>
  <c r="E366" i="50"/>
  <c r="E362" i="50" s="1"/>
  <c r="E382" i="50"/>
  <c r="H445" i="50"/>
  <c r="C444" i="50"/>
  <c r="H444" i="50" s="1"/>
  <c r="E475" i="50"/>
  <c r="E474" i="50" s="1"/>
  <c r="D474" i="50"/>
  <c r="E532" i="50"/>
  <c r="E531" i="50" s="1"/>
  <c r="E528" i="50" s="1"/>
  <c r="D531" i="50"/>
  <c r="D528" i="50" s="1"/>
  <c r="E538" i="50"/>
  <c r="H569" i="50"/>
  <c r="C561" i="50"/>
  <c r="E98" i="50"/>
  <c r="E97" i="50" s="1"/>
  <c r="E67" i="50" s="1"/>
  <c r="D116" i="50"/>
  <c r="E175" i="50"/>
  <c r="E174" i="50" s="1"/>
  <c r="D174" i="50"/>
  <c r="D195" i="50"/>
  <c r="E196" i="50"/>
  <c r="E195" i="50" s="1"/>
  <c r="E188" i="50" s="1"/>
  <c r="D213" i="50"/>
  <c r="E214" i="50"/>
  <c r="E213" i="50" s="1"/>
  <c r="E215" i="50"/>
  <c r="E390" i="50"/>
  <c r="E388" i="50" s="1"/>
  <c r="D388" i="50"/>
  <c r="D444" i="50"/>
  <c r="H491" i="50"/>
  <c r="C484" i="50"/>
  <c r="E548" i="50"/>
  <c r="E547" i="50" s="1"/>
  <c r="D547" i="50"/>
  <c r="E650" i="50"/>
  <c r="E646" i="50" s="1"/>
  <c r="D646" i="50"/>
  <c r="E684" i="50"/>
  <c r="E683" i="50" s="1"/>
  <c r="D683" i="50"/>
  <c r="E63" i="50"/>
  <c r="E61" i="50" s="1"/>
  <c r="D61" i="50"/>
  <c r="E121" i="50"/>
  <c r="E120" i="50" s="1"/>
  <c r="E116" i="50" s="1"/>
  <c r="E115" i="50" s="1"/>
  <c r="D120" i="50"/>
  <c r="E133" i="50"/>
  <c r="E132" i="50" s="1"/>
  <c r="D132" i="50"/>
  <c r="E158" i="50"/>
  <c r="E157" i="50" s="1"/>
  <c r="E153" i="50" s="1"/>
  <c r="E152" i="50" s="1"/>
  <c r="D157" i="50"/>
  <c r="D153" i="50" s="1"/>
  <c r="D152" i="50" s="1"/>
  <c r="E4" i="50"/>
  <c r="E41" i="50"/>
  <c r="E38" i="50" s="1"/>
  <c r="D38" i="50"/>
  <c r="E71" i="50"/>
  <c r="E68" i="50" s="1"/>
  <c r="D68" i="50"/>
  <c r="D67" i="50" s="1"/>
  <c r="H136" i="50"/>
  <c r="C135" i="50"/>
  <c r="E141" i="50"/>
  <c r="E140" i="50" s="1"/>
  <c r="E135" i="50" s="1"/>
  <c r="D140" i="50"/>
  <c r="D135" i="50" s="1"/>
  <c r="E147" i="50"/>
  <c r="E146" i="50" s="1"/>
  <c r="D146" i="50"/>
  <c r="C163" i="50"/>
  <c r="E185" i="50"/>
  <c r="E184" i="50" s="1"/>
  <c r="E206" i="50"/>
  <c r="E204" i="50" s="1"/>
  <c r="E203" i="50" s="1"/>
  <c r="D204" i="50"/>
  <c r="D203" i="50" s="1"/>
  <c r="E216" i="50"/>
  <c r="E244" i="50"/>
  <c r="E243" i="50" s="1"/>
  <c r="E272" i="50"/>
  <c r="E265" i="50" s="1"/>
  <c r="E263" i="50" s="1"/>
  <c r="D265" i="50"/>
  <c r="D263" i="50" s="1"/>
  <c r="E290" i="50"/>
  <c r="E289" i="50" s="1"/>
  <c r="D289" i="50"/>
  <c r="C340" i="50"/>
  <c r="H344" i="50"/>
  <c r="E370" i="50"/>
  <c r="E368" i="50" s="1"/>
  <c r="D368" i="50"/>
  <c r="E380" i="50"/>
  <c r="E378" i="50" s="1"/>
  <c r="D378" i="50"/>
  <c r="E396" i="50"/>
  <c r="E395" i="50" s="1"/>
  <c r="D395" i="50"/>
  <c r="E406" i="50"/>
  <c r="E404" i="50" s="1"/>
  <c r="D404" i="50"/>
  <c r="E423" i="50"/>
  <c r="E422" i="50" s="1"/>
  <c r="D422" i="50"/>
  <c r="E456" i="50"/>
  <c r="E455" i="50" s="1"/>
  <c r="D455" i="50"/>
  <c r="D513" i="50"/>
  <c r="E317" i="50"/>
  <c r="E315" i="50" s="1"/>
  <c r="D315" i="50"/>
  <c r="E417" i="50"/>
  <c r="E416" i="50" s="1"/>
  <c r="D416" i="50"/>
  <c r="E465" i="50"/>
  <c r="E463" i="50" s="1"/>
  <c r="D463" i="50"/>
  <c r="E506" i="50"/>
  <c r="E504" i="50" s="1"/>
  <c r="D504" i="50"/>
  <c r="D164" i="50"/>
  <c r="D163" i="50" s="1"/>
  <c r="D229" i="50"/>
  <c r="D228" i="50" s="1"/>
  <c r="D239" i="50"/>
  <c r="D238" i="50" s="1"/>
  <c r="D244" i="50"/>
  <c r="D243" i="50" s="1"/>
  <c r="E251" i="50"/>
  <c r="E250" i="50" s="1"/>
  <c r="D250" i="50"/>
  <c r="C263" i="50"/>
  <c r="E300" i="50"/>
  <c r="E298" i="50" s="1"/>
  <c r="D298" i="50"/>
  <c r="E306" i="50"/>
  <c r="E305" i="50" s="1"/>
  <c r="D305" i="50"/>
  <c r="E333" i="50"/>
  <c r="E331" i="50" s="1"/>
  <c r="D331" i="50"/>
  <c r="E431" i="50"/>
  <c r="E429" i="50" s="1"/>
  <c r="D429" i="50"/>
  <c r="E460" i="50"/>
  <c r="E459" i="50" s="1"/>
  <c r="E444" i="50" s="1"/>
  <c r="D459" i="50"/>
  <c r="E470" i="50"/>
  <c r="E468" i="50" s="1"/>
  <c r="D468" i="50"/>
  <c r="H531" i="50"/>
  <c r="E546" i="50"/>
  <c r="E544" i="50" s="1"/>
  <c r="D544" i="50"/>
  <c r="D538" i="50" s="1"/>
  <c r="C551" i="50"/>
  <c r="E578" i="50"/>
  <c r="E577" i="50" s="1"/>
  <c r="E561" i="50" s="1"/>
  <c r="D577" i="50"/>
  <c r="D561" i="50" s="1"/>
  <c r="D560" i="50" s="1"/>
  <c r="E588" i="50"/>
  <c r="E587" i="50" s="1"/>
  <c r="D587" i="50"/>
  <c r="E593" i="50"/>
  <c r="E592" i="50" s="1"/>
  <c r="D592" i="50"/>
  <c r="D628" i="50"/>
  <c r="E661" i="50"/>
  <c r="E699" i="50"/>
  <c r="E694" i="50" s="1"/>
  <c r="D694" i="50"/>
  <c r="E734" i="50"/>
  <c r="E733" i="50" s="1"/>
  <c r="E262" i="50"/>
  <c r="E260" i="50" s="1"/>
  <c r="D260" i="50"/>
  <c r="C314" i="50"/>
  <c r="H314" i="50" s="1"/>
  <c r="H328" i="50"/>
  <c r="E485" i="50"/>
  <c r="E484" i="50" s="1"/>
  <c r="E483" i="50" s="1"/>
  <c r="D484" i="50"/>
  <c r="E618" i="50"/>
  <c r="E616" i="50" s="1"/>
  <c r="D616" i="50"/>
  <c r="E641" i="50"/>
  <c r="E638" i="50" s="1"/>
  <c r="D638" i="50"/>
  <c r="E700" i="50"/>
  <c r="E760" i="50"/>
  <c r="D216" i="50"/>
  <c r="D215" i="50" s="1"/>
  <c r="E229" i="50"/>
  <c r="E228" i="50" s="1"/>
  <c r="E237" i="50"/>
  <c r="E236" i="50" s="1"/>
  <c r="E235" i="50" s="1"/>
  <c r="E345" i="50"/>
  <c r="E344" i="50" s="1"/>
  <c r="E340" i="50" s="1"/>
  <c r="E339" i="50" s="1"/>
  <c r="D344" i="50"/>
  <c r="D340" i="50" s="1"/>
  <c r="D339" i="50" s="1"/>
  <c r="E355" i="50"/>
  <c r="E353" i="50" s="1"/>
  <c r="D353" i="50"/>
  <c r="E375" i="50"/>
  <c r="E373" i="50" s="1"/>
  <c r="D373" i="50"/>
  <c r="E401" i="50"/>
  <c r="E399" i="50" s="1"/>
  <c r="D399" i="50"/>
  <c r="E411" i="50"/>
  <c r="E409" i="50" s="1"/>
  <c r="D409" i="50"/>
  <c r="E496" i="50"/>
  <c r="E494" i="50" s="1"/>
  <c r="D494" i="50"/>
  <c r="E511" i="50"/>
  <c r="E509" i="50" s="1"/>
  <c r="D509" i="50"/>
  <c r="E614" i="50"/>
  <c r="E610" i="50" s="1"/>
  <c r="D610" i="50"/>
  <c r="D700" i="50"/>
  <c r="E750" i="50"/>
  <c r="E756" i="50"/>
  <c r="E755" i="50" s="1"/>
  <c r="E583" i="50"/>
  <c r="E581" i="50" s="1"/>
  <c r="D581" i="50"/>
  <c r="E654" i="50"/>
  <c r="E653" i="50" s="1"/>
  <c r="D653" i="50"/>
  <c r="D733" i="50"/>
  <c r="D726" i="50" s="1"/>
  <c r="D725" i="50" s="1"/>
  <c r="E742" i="50"/>
  <c r="E741" i="50" s="1"/>
  <c r="E745" i="50"/>
  <c r="E744" i="50" s="1"/>
  <c r="D756" i="50"/>
  <c r="D755" i="50" s="1"/>
  <c r="D761" i="50"/>
  <c r="D760" i="50" s="1"/>
  <c r="E766" i="50"/>
  <c r="E765" i="50" s="1"/>
  <c r="E769" i="50"/>
  <c r="E768" i="50" s="1"/>
  <c r="E767" i="50" s="1"/>
  <c r="C509" i="50"/>
  <c r="H509" i="50" s="1"/>
  <c r="E604" i="50"/>
  <c r="E603" i="50" s="1"/>
  <c r="D603" i="50"/>
  <c r="E642" i="50"/>
  <c r="C726" i="50"/>
  <c r="D743" i="50"/>
  <c r="E747" i="50"/>
  <c r="E746" i="50" s="1"/>
  <c r="D746" i="50"/>
  <c r="E753" i="50"/>
  <c r="E751" i="50" s="1"/>
  <c r="D751" i="50"/>
  <c r="D750" i="50" s="1"/>
  <c r="E778" i="50"/>
  <c r="E777" i="50" s="1"/>
  <c r="D777" i="50"/>
  <c r="D661" i="50"/>
  <c r="D671" i="50"/>
  <c r="D676" i="50"/>
  <c r="D687" i="50"/>
  <c r="D718" i="50"/>
  <c r="D717" i="50" s="1"/>
  <c r="D716" i="50" s="1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89" i="34"/>
  <c r="C88" i="34" s="1"/>
  <c r="C87" i="34" s="1"/>
  <c r="C86" i="34" s="1"/>
  <c r="C85" i="34" s="1"/>
  <c r="C84" i="34" s="1"/>
  <c r="C83" i="34" s="1"/>
  <c r="C82" i="34" s="1"/>
  <c r="C81" i="34" s="1"/>
  <c r="C80" i="34" s="1"/>
  <c r="C79" i="34" s="1"/>
  <c r="C78" i="34" s="1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47" i="34" s="1"/>
  <c r="C46" i="34" s="1"/>
  <c r="C45" i="34" s="1"/>
  <c r="C44" i="34" s="1"/>
  <c r="C43" i="34" s="1"/>
  <c r="C42" i="34" s="1"/>
  <c r="C41" i="34" s="1"/>
  <c r="C40" i="34" s="1"/>
  <c r="C39" i="34" s="1"/>
  <c r="C38" i="34" s="1"/>
  <c r="C37" i="34" s="1"/>
  <c r="C36" i="34" s="1"/>
  <c r="C35" i="34" s="1"/>
  <c r="C34" i="34" s="1"/>
  <c r="C33" i="34" s="1"/>
  <c r="C23" i="34" s="1"/>
  <c r="C22" i="34" s="1"/>
  <c r="C21" i="34" s="1"/>
  <c r="C20" i="34" s="1"/>
  <c r="C19" i="34" s="1"/>
  <c r="C18" i="34" s="1"/>
  <c r="C17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85" i="34"/>
  <c r="H85" i="34"/>
  <c r="G85" i="34"/>
  <c r="F85" i="34"/>
  <c r="E85" i="34"/>
  <c r="D85" i="34"/>
  <c r="I82" i="34"/>
  <c r="H82" i="34"/>
  <c r="G82" i="34"/>
  <c r="F82" i="34"/>
  <c r="E82" i="34"/>
  <c r="D82" i="34"/>
  <c r="I79" i="34"/>
  <c r="H79" i="34"/>
  <c r="G79" i="34"/>
  <c r="F79" i="34"/>
  <c r="E79" i="34"/>
  <c r="D79" i="34"/>
  <c r="H75" i="34"/>
  <c r="G75" i="34"/>
  <c r="F75" i="34"/>
  <c r="E75" i="34"/>
  <c r="D75" i="34"/>
  <c r="I72" i="34"/>
  <c r="H72" i="34"/>
  <c r="G72" i="34"/>
  <c r="F72" i="34"/>
  <c r="E72" i="34"/>
  <c r="D72" i="34"/>
  <c r="I69" i="34"/>
  <c r="H69" i="34"/>
  <c r="G69" i="34"/>
  <c r="F69" i="34"/>
  <c r="E69" i="34"/>
  <c r="D69" i="34"/>
  <c r="I66" i="34"/>
  <c r="H66" i="34"/>
  <c r="G66" i="34"/>
  <c r="F66" i="34"/>
  <c r="E66" i="34"/>
  <c r="D66" i="34"/>
  <c r="I63" i="34"/>
  <c r="H63" i="34"/>
  <c r="G63" i="34"/>
  <c r="F63" i="34"/>
  <c r="E63" i="34"/>
  <c r="D63" i="34"/>
  <c r="I47" i="34"/>
  <c r="H47" i="34"/>
  <c r="G47" i="34"/>
  <c r="F47" i="34"/>
  <c r="E47" i="34"/>
  <c r="D47" i="34"/>
  <c r="I43" i="34"/>
  <c r="H43" i="34"/>
  <c r="G43" i="34"/>
  <c r="F43" i="34"/>
  <c r="E43" i="34"/>
  <c r="I40" i="34"/>
  <c r="H40" i="34"/>
  <c r="G40" i="34"/>
  <c r="F40" i="34"/>
  <c r="E40" i="34"/>
  <c r="D40" i="34"/>
  <c r="I36" i="34"/>
  <c r="H36" i="34"/>
  <c r="G36" i="34"/>
  <c r="F36" i="34"/>
  <c r="E36" i="34"/>
  <c r="D36" i="34"/>
  <c r="H33" i="34"/>
  <c r="G33" i="34"/>
  <c r="F33" i="34"/>
  <c r="E33" i="34"/>
  <c r="D33" i="34"/>
  <c r="I23" i="34"/>
  <c r="H23" i="34"/>
  <c r="G23" i="34"/>
  <c r="F23" i="34"/>
  <c r="E23" i="34"/>
  <c r="D23" i="34"/>
  <c r="I20" i="34"/>
  <c r="H20" i="34"/>
  <c r="G20" i="34"/>
  <c r="F20" i="34"/>
  <c r="E20" i="34"/>
  <c r="D20" i="34"/>
  <c r="I17" i="34"/>
  <c r="H17" i="34"/>
  <c r="G17" i="34"/>
  <c r="F17" i="34"/>
  <c r="E17" i="34"/>
  <c r="D17" i="34"/>
  <c r="H5" i="34"/>
  <c r="F5" i="34"/>
  <c r="E5" i="34"/>
  <c r="D5" i="34"/>
  <c r="C5" i="34"/>
  <c r="D259" i="54" l="1"/>
  <c r="D258" i="54" s="1"/>
  <c r="D257" i="54" s="1"/>
  <c r="H178" i="54"/>
  <c r="J178" i="54" s="1"/>
  <c r="C177" i="54"/>
  <c r="H177" i="54" s="1"/>
  <c r="J177" i="54" s="1"/>
  <c r="D114" i="54"/>
  <c r="D560" i="54"/>
  <c r="D559" i="54" s="1"/>
  <c r="D483" i="54"/>
  <c r="H259" i="54"/>
  <c r="J259" i="54" s="1"/>
  <c r="H484" i="54"/>
  <c r="C483" i="54"/>
  <c r="H483" i="54" s="1"/>
  <c r="J483" i="54" s="1"/>
  <c r="D178" i="54"/>
  <c r="D177" i="54" s="1"/>
  <c r="E645" i="54"/>
  <c r="E560" i="54" s="1"/>
  <c r="E559" i="54" s="1"/>
  <c r="H551" i="54"/>
  <c r="J551" i="54" s="1"/>
  <c r="C550" i="54"/>
  <c r="H550" i="54" s="1"/>
  <c r="J550" i="54" s="1"/>
  <c r="E444" i="54"/>
  <c r="H163" i="54"/>
  <c r="J163" i="54" s="1"/>
  <c r="C152" i="54"/>
  <c r="H152" i="54" s="1"/>
  <c r="J152" i="54" s="1"/>
  <c r="E3" i="54"/>
  <c r="D726" i="54"/>
  <c r="D725" i="54" s="1"/>
  <c r="E717" i="54"/>
  <c r="E716" i="54" s="1"/>
  <c r="E314" i="54"/>
  <c r="H3" i="54"/>
  <c r="J3" i="54" s="1"/>
  <c r="C2" i="54"/>
  <c r="C339" i="54"/>
  <c r="H339" i="54" s="1"/>
  <c r="J339" i="54" s="1"/>
  <c r="H340" i="54"/>
  <c r="D152" i="54"/>
  <c r="E509" i="54"/>
  <c r="E135" i="54"/>
  <c r="E115" i="54" s="1"/>
  <c r="D203" i="54"/>
  <c r="E726" i="54"/>
  <c r="E725" i="54" s="1"/>
  <c r="D314" i="54"/>
  <c r="E484" i="54"/>
  <c r="E483" i="54" s="1"/>
  <c r="H115" i="54"/>
  <c r="J115" i="54" s="1"/>
  <c r="E188" i="54"/>
  <c r="E178" i="54" s="1"/>
  <c r="E177" i="54" s="1"/>
  <c r="C560" i="54"/>
  <c r="H561" i="54"/>
  <c r="J561" i="54" s="1"/>
  <c r="E340" i="54"/>
  <c r="E339" i="54" s="1"/>
  <c r="E263" i="54"/>
  <c r="E67" i="54"/>
  <c r="H178" i="52"/>
  <c r="J178" i="52" s="1"/>
  <c r="C177" i="52"/>
  <c r="H177" i="52" s="1"/>
  <c r="J177" i="52" s="1"/>
  <c r="E259" i="52"/>
  <c r="D645" i="52"/>
  <c r="E645" i="52"/>
  <c r="E135" i="52"/>
  <c r="H484" i="52"/>
  <c r="C483" i="52"/>
  <c r="H483" i="52" s="1"/>
  <c r="J483" i="52" s="1"/>
  <c r="D116" i="52"/>
  <c r="D152" i="52"/>
  <c r="H263" i="52"/>
  <c r="C259" i="52"/>
  <c r="D263" i="52"/>
  <c r="D259" i="52" s="1"/>
  <c r="D258" i="52" s="1"/>
  <c r="D257" i="52" s="1"/>
  <c r="D3" i="52"/>
  <c r="D2" i="52" s="1"/>
  <c r="H726" i="52"/>
  <c r="J726" i="52" s="1"/>
  <c r="C725" i="52"/>
  <c r="H725" i="52" s="1"/>
  <c r="J725" i="52" s="1"/>
  <c r="D560" i="52"/>
  <c r="D559" i="52" s="1"/>
  <c r="E115" i="52"/>
  <c r="H561" i="52"/>
  <c r="J561" i="52" s="1"/>
  <c r="C560" i="52"/>
  <c r="D215" i="52"/>
  <c r="E153" i="52"/>
  <c r="E152" i="52" s="1"/>
  <c r="E444" i="52"/>
  <c r="E339" i="52" s="1"/>
  <c r="C2" i="52"/>
  <c r="E561" i="52"/>
  <c r="E560" i="52" s="1"/>
  <c r="E559" i="52" s="1"/>
  <c r="H340" i="52"/>
  <c r="C339" i="52"/>
  <c r="H339" i="52" s="1"/>
  <c r="J339" i="52" s="1"/>
  <c r="D314" i="52"/>
  <c r="E215" i="52"/>
  <c r="E178" i="52" s="1"/>
  <c r="E177" i="52" s="1"/>
  <c r="C550" i="52"/>
  <c r="H550" i="52" s="1"/>
  <c r="J550" i="52" s="1"/>
  <c r="H551" i="52"/>
  <c r="J551" i="52" s="1"/>
  <c r="D135" i="52"/>
  <c r="H116" i="52"/>
  <c r="J116" i="52" s="1"/>
  <c r="C115" i="52"/>
  <c r="D484" i="52"/>
  <c r="D483" i="52" s="1"/>
  <c r="D178" i="52"/>
  <c r="D177" i="52" s="1"/>
  <c r="E67" i="52"/>
  <c r="E2" i="52" s="1"/>
  <c r="E259" i="51"/>
  <c r="E444" i="51"/>
  <c r="E339" i="51"/>
  <c r="D483" i="51"/>
  <c r="E645" i="51"/>
  <c r="H340" i="51"/>
  <c r="C339" i="51"/>
  <c r="H339" i="51" s="1"/>
  <c r="J339" i="51" s="1"/>
  <c r="E561" i="51"/>
  <c r="E560" i="51" s="1"/>
  <c r="D444" i="51"/>
  <c r="D339" i="51" s="1"/>
  <c r="D3" i="51"/>
  <c r="D2" i="51" s="1"/>
  <c r="D645" i="51"/>
  <c r="D560" i="51" s="1"/>
  <c r="D559" i="51" s="1"/>
  <c r="E726" i="51"/>
  <c r="E725" i="51" s="1"/>
  <c r="C483" i="51"/>
  <c r="H483" i="51" s="1"/>
  <c r="J483" i="51" s="1"/>
  <c r="H484" i="51"/>
  <c r="D203" i="51"/>
  <c r="E314" i="51"/>
  <c r="C115" i="51"/>
  <c r="H3" i="51"/>
  <c r="J3" i="51" s="1"/>
  <c r="C2" i="51"/>
  <c r="E163" i="51"/>
  <c r="H178" i="51"/>
  <c r="J178" i="51" s="1"/>
  <c r="C177" i="51"/>
  <c r="H177" i="51" s="1"/>
  <c r="J177" i="51" s="1"/>
  <c r="H560" i="51"/>
  <c r="C559" i="51"/>
  <c r="H551" i="51"/>
  <c r="J551" i="51" s="1"/>
  <c r="C550" i="51"/>
  <c r="H550" i="51" s="1"/>
  <c r="J550" i="51" s="1"/>
  <c r="D178" i="51"/>
  <c r="D177" i="51" s="1"/>
  <c r="D263" i="51"/>
  <c r="D259" i="51" s="1"/>
  <c r="E135" i="51"/>
  <c r="E115" i="51" s="1"/>
  <c r="D726" i="51"/>
  <c r="D725" i="51" s="1"/>
  <c r="E538" i="51"/>
  <c r="E483" i="51" s="1"/>
  <c r="E509" i="51"/>
  <c r="E170" i="51"/>
  <c r="H263" i="51"/>
  <c r="C259" i="51"/>
  <c r="E3" i="51"/>
  <c r="E2" i="51" s="1"/>
  <c r="D163" i="51"/>
  <c r="D152" i="51" s="1"/>
  <c r="D114" i="51" s="1"/>
  <c r="D559" i="50"/>
  <c r="E178" i="50"/>
  <c r="E177" i="50" s="1"/>
  <c r="E114" i="50" s="1"/>
  <c r="E560" i="50"/>
  <c r="H340" i="50"/>
  <c r="C339" i="50"/>
  <c r="H339" i="50" s="1"/>
  <c r="J339" i="50" s="1"/>
  <c r="D115" i="50"/>
  <c r="H551" i="50"/>
  <c r="J551" i="50" s="1"/>
  <c r="C550" i="50"/>
  <c r="H550" i="50" s="1"/>
  <c r="J550" i="50" s="1"/>
  <c r="H263" i="50"/>
  <c r="C259" i="50"/>
  <c r="C152" i="50"/>
  <c r="H152" i="50" s="1"/>
  <c r="J152" i="50" s="1"/>
  <c r="H163" i="50"/>
  <c r="J163" i="50" s="1"/>
  <c r="D3" i="50"/>
  <c r="D2" i="50" s="1"/>
  <c r="H726" i="50"/>
  <c r="J726" i="50" s="1"/>
  <c r="C725" i="50"/>
  <c r="H725" i="50" s="1"/>
  <c r="J725" i="50" s="1"/>
  <c r="D314" i="50"/>
  <c r="H484" i="50"/>
  <c r="C483" i="50"/>
  <c r="H483" i="50" s="1"/>
  <c r="J483" i="50" s="1"/>
  <c r="H561" i="50"/>
  <c r="J561" i="50" s="1"/>
  <c r="C560" i="50"/>
  <c r="E259" i="50"/>
  <c r="E258" i="50" s="1"/>
  <c r="E257" i="50" s="1"/>
  <c r="D178" i="50"/>
  <c r="D177" i="50" s="1"/>
  <c r="E3" i="50"/>
  <c r="E2" i="50" s="1"/>
  <c r="E743" i="50"/>
  <c r="E726" i="50" s="1"/>
  <c r="E725" i="50" s="1"/>
  <c r="D483" i="50"/>
  <c r="D259" i="50"/>
  <c r="D258" i="50" s="1"/>
  <c r="D257" i="50" s="1"/>
  <c r="E314" i="50"/>
  <c r="H135" i="50"/>
  <c r="J135" i="50" s="1"/>
  <c r="C115" i="50"/>
  <c r="H3" i="50"/>
  <c r="J3" i="50" s="1"/>
  <c r="C2" i="50"/>
  <c r="E78" i="34"/>
  <c r="I78" i="34"/>
  <c r="I46" i="34" s="1"/>
  <c r="G78" i="34"/>
  <c r="G39" i="34"/>
  <c r="D4" i="34"/>
  <c r="F4" i="35"/>
  <c r="C13" i="35"/>
  <c r="C26" i="35"/>
  <c r="C48" i="35"/>
  <c r="C54" i="35"/>
  <c r="C60" i="35"/>
  <c r="I4" i="35"/>
  <c r="D67" i="49"/>
  <c r="G4" i="34"/>
  <c r="E46" i="34"/>
  <c r="C19" i="35"/>
  <c r="D25" i="35"/>
  <c r="C33" i="35"/>
  <c r="C51" i="35"/>
  <c r="C57" i="35"/>
  <c r="F63" i="35"/>
  <c r="C63" i="35" s="1"/>
  <c r="C67" i="35"/>
  <c r="E117" i="49"/>
  <c r="C29" i="35"/>
  <c r="H39" i="34"/>
  <c r="H4" i="34" s="1"/>
  <c r="F39" i="34"/>
  <c r="F4" i="34" s="1"/>
  <c r="D78" i="34"/>
  <c r="D46" i="34" s="1"/>
  <c r="H78" i="34"/>
  <c r="H46" i="34" s="1"/>
  <c r="F78" i="34"/>
  <c r="F46" i="34" s="1"/>
  <c r="G25" i="35"/>
  <c r="E416" i="49"/>
  <c r="C561" i="49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4" i="35"/>
  <c r="G4" i="35"/>
  <c r="H25" i="35"/>
  <c r="H4" i="35" s="1"/>
  <c r="I74" i="35"/>
  <c r="G63" i="35"/>
  <c r="D32" i="35"/>
  <c r="H32" i="35"/>
  <c r="E74" i="35"/>
  <c r="E39" i="34"/>
  <c r="E4" i="34" s="1"/>
  <c r="I39" i="34"/>
  <c r="I4" i="34" s="1"/>
  <c r="F32" i="35"/>
  <c r="G32" i="35"/>
  <c r="G74" i="35"/>
  <c r="E114" i="54" l="1"/>
  <c r="E2" i="54"/>
  <c r="C559" i="54"/>
  <c r="H559" i="54" s="1"/>
  <c r="J559" i="54" s="1"/>
  <c r="H560" i="54"/>
  <c r="J560" i="54" s="1"/>
  <c r="E259" i="54"/>
  <c r="E258" i="54" s="1"/>
  <c r="E257" i="54" s="1"/>
  <c r="H2" i="54"/>
  <c r="J2" i="54" s="1"/>
  <c r="C258" i="54"/>
  <c r="C114" i="54"/>
  <c r="H114" i="54" s="1"/>
  <c r="J114" i="54" s="1"/>
  <c r="E114" i="52"/>
  <c r="H2" i="52"/>
  <c r="J2" i="52" s="1"/>
  <c r="H560" i="52"/>
  <c r="J560" i="52" s="1"/>
  <c r="C559" i="52"/>
  <c r="H559" i="52" s="1"/>
  <c r="J559" i="52" s="1"/>
  <c r="C258" i="52"/>
  <c r="H259" i="52"/>
  <c r="J259" i="52" s="1"/>
  <c r="D115" i="52"/>
  <c r="D114" i="52" s="1"/>
  <c r="H115" i="52"/>
  <c r="J115" i="52" s="1"/>
  <c r="C114" i="52"/>
  <c r="H114" i="52" s="1"/>
  <c r="J114" i="52" s="1"/>
  <c r="E258" i="52"/>
  <c r="E257" i="52" s="1"/>
  <c r="H259" i="51"/>
  <c r="J259" i="51" s="1"/>
  <c r="C258" i="51"/>
  <c r="H559" i="51"/>
  <c r="J559" i="51" s="1"/>
  <c r="J560" i="51"/>
  <c r="H2" i="51"/>
  <c r="J2" i="51" s="1"/>
  <c r="D258" i="51"/>
  <c r="D257" i="51" s="1"/>
  <c r="E152" i="51"/>
  <c r="E114" i="51" s="1"/>
  <c r="E559" i="51"/>
  <c r="E258" i="51"/>
  <c r="E257" i="51" s="1"/>
  <c r="C114" i="51"/>
  <c r="H114" i="51" s="1"/>
  <c r="J114" i="51" s="1"/>
  <c r="H115" i="51"/>
  <c r="J115" i="51" s="1"/>
  <c r="D114" i="50"/>
  <c r="C114" i="50"/>
  <c r="H114" i="50" s="1"/>
  <c r="J114" i="50" s="1"/>
  <c r="H115" i="50"/>
  <c r="J115" i="50" s="1"/>
  <c r="H560" i="50"/>
  <c r="C559" i="50"/>
  <c r="H259" i="50"/>
  <c r="J259" i="50" s="1"/>
  <c r="C258" i="50"/>
  <c r="H2" i="50"/>
  <c r="J2" i="50" s="1"/>
  <c r="E559" i="50"/>
  <c r="G46" i="34"/>
  <c r="C4" i="35"/>
  <c r="C25" i="35"/>
  <c r="D4" i="35"/>
  <c r="D74" i="35"/>
  <c r="C32" i="35"/>
  <c r="D727" i="49"/>
  <c r="D726" i="49" s="1"/>
  <c r="F89" i="34"/>
  <c r="F74" i="35"/>
  <c r="E116" i="49"/>
  <c r="D263" i="49"/>
  <c r="D259" i="49" s="1"/>
  <c r="D444" i="49"/>
  <c r="D562" i="49"/>
  <c r="D561" i="49" s="1"/>
  <c r="D560" i="49" s="1"/>
  <c r="E314" i="49"/>
  <c r="E188" i="49"/>
  <c r="D3" i="49"/>
  <c r="D2" i="49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8" i="54" l="1"/>
  <c r="J258" i="54" s="1"/>
  <c r="C257" i="54"/>
  <c r="H1" i="54"/>
  <c r="J1" i="54" s="1"/>
  <c r="H258" i="52"/>
  <c r="J258" i="52" s="1"/>
  <c r="C257" i="52"/>
  <c r="H1" i="52"/>
  <c r="J1" i="52" s="1"/>
  <c r="H1" i="51"/>
  <c r="J1" i="51" s="1"/>
  <c r="H258" i="51"/>
  <c r="J258" i="51" s="1"/>
  <c r="C257" i="51"/>
  <c r="H258" i="50"/>
  <c r="J258" i="50" s="1"/>
  <c r="C257" i="50"/>
  <c r="J560" i="50"/>
  <c r="H559" i="50"/>
  <c r="J559" i="50" s="1"/>
  <c r="H1" i="50"/>
  <c r="J1" i="50" s="1"/>
  <c r="E115" i="49"/>
  <c r="E258" i="49"/>
  <c r="E257" i="49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6" i="54" l="1"/>
  <c r="J256" i="54" s="1"/>
  <c r="H257" i="54"/>
  <c r="J257" i="54" s="1"/>
  <c r="H257" i="52"/>
  <c r="J257" i="52" s="1"/>
  <c r="H256" i="52"/>
  <c r="J256" i="52" s="1"/>
  <c r="H257" i="51"/>
  <c r="J257" i="51" s="1"/>
  <c r="H256" i="51"/>
  <c r="J256" i="51" s="1"/>
  <c r="H257" i="50"/>
  <c r="J257" i="50" s="1"/>
  <c r="H256" i="50"/>
  <c r="J256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<sst xmlns="http://schemas.openxmlformats.org/spreadsheetml/2006/main" count="6335" uniqueCount="983">
  <si>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</si>
  <si>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</si>
  <si>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</si>
  <si>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</si>
  <si>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</si>
  <si>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</si>
  <si>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</si>
  <si>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</si>
  <si>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</si>
  <si>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</si>
  <si>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</si>
  <si>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</si>
  <si>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</si>
  <si>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</si>
  <si>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</si>
  <si>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</si>
  <si>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</si>
  <si>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</si>
  <si>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</si>
  <si>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</si>
  <si>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</si>
  <si>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</si>
  <si>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</si>
  <si>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</si>
  <si>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</si>
  <si>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</si>
  <si>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</si>
  <si>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</si>
  <si>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</si>
  <si>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</si>
  <si>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</si>
  <si>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</si>
  <si>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</si>
  <si>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</si>
  <si>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</si>
  <si>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</si>
  <si>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</si>
  <si>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</si>
  <si>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</si>
  <si>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</si>
  <si>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</si>
  <si>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</si>
  <si>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</si>
  <si>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</si>
  <si>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</si>
  <si>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</si>
  <si>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</si>
  <si>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</si>
  <si>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</si>
  <si>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</si>
  <si>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</si>
  <si>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</si>
  <si>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</si>
  <si>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</si>
  <si>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</si>
  <si>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</si>
  <si>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</si>
  <si>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</si>
  <si>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</si>
  <si>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</si>
  <si>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</si>
  <si>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</si>
  <si>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</si>
  <si>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</si>
  <si>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</si>
  <si>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</si>
  <si>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</si>
  <si>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</si>
  <si>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</si>
  <si>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</si>
  <si>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</si>
  <si>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</si>
  <si>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</si>
  <si>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</si>
  <si>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</si>
  <si>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</si>
  <si>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</si>
  <si>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</si>
  <si>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</si>
  <si>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</si>
  <si>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</si>
  <si>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</si>
  <si>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</si>
  <si>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</si>
  <si>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</si>
  <si>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</si>
  <si>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</si>
  <si>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</si>
  <si>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</si>
  <si>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</si>
  <si>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</si>
  <si>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</si>
  <si>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</si>
  <si>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</si>
  <si>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</si>
  <si>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</si>
  <si>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</si>
  <si>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</si>
  <si>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</si>
  <si>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</si>
  <si>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</si>
  <si>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</si>
  <si>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</si>
  <si>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</si>
  <si>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</si>
  <si>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</si>
  <si>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</si>
  <si>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</si>
  <si>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</si>
  <si>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</si>
  <si>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</si>
  <si>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</si>
  <si>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</si>
  <si>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</si>
  <si>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</si>
  <si>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</si>
  <si>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</si>
  <si>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</si>
  <si>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</si>
  <si>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</si>
  <si>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</si>
  <si>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</si>
  <si>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</si>
  <si>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</si>
  <si>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</si>
  <si>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</si>
  <si>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</si>
  <si>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</si>
  <si>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</si>
  <si>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</si>
  <si>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</si>
  <si>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</si>
  <si>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</si>
  <si>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</si>
  <si>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</si>
  <si>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</si>
  <si>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</si>
  <si>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</si>
  <si>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</si>
  <si>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</si>
  <si>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</si>
  <si>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</si>
  <si>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</si>
  <si>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</si>
  <si>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</si>
  <si>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</si>
  <si>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</si>
  <si>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</si>
  <si>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</si>
  <si>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</si>
  <si>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</si>
  <si>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</si>
  <si>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</si>
  <si>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</si>
  <si>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</si>
  <si>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</si>
  <si>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</si>
  <si>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</si>
  <si>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</si>
  <si>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</si>
  <si>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</si>
  <si>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</si>
  <si>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</si>
  <si>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</si>
  <si>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</si>
  <si>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</si>
  <si>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</si>
  <si>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</si>
  <si>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</si>
  <si>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</si>
  <si>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</si>
  <si>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</si>
  <si>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</si>
  <si>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</si>
  <si>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</si>
  <si>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</si>
  <si>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</si>
  <si>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</si>
  <si>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</si>
  <si>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</si>
  <si>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</si>
  <si>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</si>
  <si>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</si>
  <si>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</si>
  <si>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</si>
  <si>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</si>
  <si>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</si>
  <si>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</si>
  <si>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</si>
  <si>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</si>
  <si>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</si>
  <si>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</si>
  <si>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</si>
  <si>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</si>
  <si>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</si>
  <si>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</si>
  <si>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</si>
  <si>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</si>
  <si>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</si>
  <si>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</si>
  <si>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</si>
  <si>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</si>
  <si>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</si>
  <si>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</si>
  <si>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</si>
  <si>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</si>
  <si>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</si>
  <si>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</si>
  <si>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</si>
  <si>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</si>
  <si>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</si>
  <si>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</si>
  <si>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</si>
  <si>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</si>
  <si>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</si>
  <si>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</si>
  <si>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</si>
  <si>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</si>
  <si>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</si>
  <si>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</si>
  <si>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</si>
  <si>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</si>
  <si>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</si>
  <si>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</si>
  <si>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</si>
  <si>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</si>
  <si>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</si>
  <si>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</si>
  <si>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</si>
  <si>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</si>
  <si>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</si>
  <si>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</si>
  <si>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</si>
  <si>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</si>
  <si>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</si>
  <si>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</si>
  <si>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</si>
  <si>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</si>
  <si>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</si>
  <si>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</si>
  <si>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</si>
  <si>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</si>
  <si>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</si>
  <si>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</si>
  <si>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</si>
  <si>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</si>
  <si>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</si>
  <si>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</si>
  <si>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</si>
  <si>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</si>
  <si>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</si>
  <si>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</si>
  <si>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</si>
  <si>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</si>
  <si>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</si>
  <si>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</si>
  <si>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</si>
  <si>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</si>
  <si>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</si>
  <si>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</si>
  <si>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</si>
  <si>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</si>
  <si>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</si>
  <si>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</si>
  <si>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</si>
  <si>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</si>
  <si>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</si>
  <si>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</si>
  <si>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</si>
  <si>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</si>
  <si>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</si>
  <si>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</si>
  <si>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</si>
  <si>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</si>
  <si>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</si>
  <si>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</si>
  <si>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</si>
  <si>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</si>
  <si>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</si>
  <si>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</si>
  <si>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</si>
  <si>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</si>
  <si>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</si>
  <si>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</si>
  <si>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</si>
  <si>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</si>
  <si>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</si>
  <si>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</si>
  <si>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</si>
  <si>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</si>
  <si>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</si>
  <si>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</si>
  <si>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</si>
  <si>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</si>
  <si>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</si>
  <si>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</si>
  <si>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</si>
  <si>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</si>
  <si>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</si>
  <si>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</si>
  <si>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</si>
  <si>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</si>
  <si>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</si>
  <si>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</si>
  <si>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</si>
  <si>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</si>
  <si>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</si>
  <si>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</si>
  <si>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</si>
  <si>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</si>
  <si>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</si>
  <si>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</si>
  <si>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</si>
  <si>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</si>
  <si>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</si>
  <si>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</si>
  <si>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</si>
  <si>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</si>
  <si>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</si>
  <si>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</si>
  <si>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</si>
  <si>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</si>
  <si>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</si>
  <si>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</si>
  <si>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</si>
  <si>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</si>
  <si>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</si>
  <si>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</si>
  <si>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</si>
  <si>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</si>
  <si>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</si>
  <si>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</si>
  <si>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</si>
  <si>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</si>
  <si>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</si>
  <si>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</si>
  <si>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</si>
  <si>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</si>
  <si>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</si>
  <si>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</si>
  <si>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</si>
  <si>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</si>
  <si>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</si>
  <si>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</si>
  <si>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</si>
  <si>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</si>
  <si>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</si>
  <si>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</si>
  <si>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</si>
  <si>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</si>
  <si>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</si>
  <si>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</si>
  <si>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</si>
  <si>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</si>
  <si>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</si>
  <si>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</si>
  <si>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</si>
  <si>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</si>
  <si>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</si>
  <si>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</si>
  <si>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</si>
  <si>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</si>
  <si>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</si>
  <si>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</si>
  <si>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</si>
  <si>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</si>
  <si>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</si>
  <si>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</si>
  <si>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</si>
  <si>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</si>
  <si>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</si>
  <si>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</si>
  <si>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</si>
  <si>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</si>
  <si>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</si>
  <si>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</si>
  <si>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</si>
  <si>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</si>
  <si>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</si>
  <si>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</si>
  <si>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</si>
  <si>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</si>
  <si>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</si>
  <si>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</si>
  <si>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</si>
  <si>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</si>
  <si>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</si>
  <si>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</si>
  <si>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</si>
  <si>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</si>
  <si>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</si>
  <si>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</si>
  <si>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</si>
  <si>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</si>
  <si>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</si>
  <si>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</si>
  <si>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</si>
  <si>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</si>
  <si>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</si>
  <si>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</si>
  <si>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</si>
  <si>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</si>
  <si>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</si>
  <si>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</si>
  <si>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</si>
  <si>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</si>
  <si>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</si>
  <si>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</si>
  <si>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</si>
  <si>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</si>
  <si>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</si>
  <si>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</si>
  <si>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</si>
  <si>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</si>
  <si>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</si>
  <si>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</si>
  <si>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</si>
  <si>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</si>
  <si>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</si>
  <si>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</si>
  <si>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</si>
  <si>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</si>
  <si>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</si>
  <si>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</si>
  <si>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</si>
  <si>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</si>
  <si>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</si>
  <si>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</si>
  <si>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</si>
  <si>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</si>
  <si>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</si>
  <si>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</si>
  <si>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</si>
  <si>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</si>
  <si>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</si>
  <si>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</si>
  <si>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</si>
  <si>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</si>
  <si>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</si>
  <si>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</si>
  <si>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</si>
  <si>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</si>
  <si>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</si>
  <si>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</si>
  <si>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</si>
  <si>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</si>
  <si>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</si>
  <si>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</si>
  <si>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</si>
  <si>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</si>
  <si>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</si>
  <si>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</si>
  <si>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</si>
  <si>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</si>
  <si>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</si>
  <si>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</si>
  <si>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</si>
  <si>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</si>
  <si>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</si>
  <si>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</si>
  <si>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</si>
  <si>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</si>
  <si>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</si>
  <si>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</si>
  <si>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</si>
  <si>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</si>
  <si>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</si>
  <si>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</si>
  <si>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</si>
  <si>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</si>
  <si>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</si>
  <si>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</si>
  <si>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</si>
  <si>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</si>
  <si>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</si>
  <si>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</si>
  <si>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</si>
  <si>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</si>
  <si>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</si>
  <si>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</si>
  <si>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</si>
  <si>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</si>
  <si>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</si>
  <si>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</si>
  <si>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</si>
  <si>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</si>
  <si>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</si>
  <si>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</si>
  <si>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</si>
  <si>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</si>
  <si>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</si>
  <si>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</si>
  <si>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</si>
  <si>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</si>
  <si>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</si>
  <si>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</si>
  <si>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</si>
  <si>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</si>
  <si>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</si>
  <si>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</si>
  <si>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</si>
  <si>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</si>
  <si>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</si>
  <si>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</si>
  <si>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</si>
  <si>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</si>
  <si>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</si>
  <si>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</si>
  <si>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</si>
  <si>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</si>
  <si>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</si>
  <si>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</si>
  <si>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</si>
  <si>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</si>
  <si>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</si>
  <si>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</si>
  <si>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</si>
  <si>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</si>
  <si>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</si>
  <si>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</si>
  <si>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</si>
  <si>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</si>
  <si>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</si>
  <si>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</si>
  <si>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</si>
  <si>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</si>
  <si>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</si>
  <si>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</si>
  <si>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</si>
  <si>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</si>
  <si>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</si>
  <si>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</si>
  <si>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</si>
  <si>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</si>
  <si>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</si>
  <si>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</si>
  <si>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</si>
  <si>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</si>
  <si>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</si>
  <si>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</si>
  <si>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</si>
  <si>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</si>
  <si>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</si>
  <si>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</si>
  <si>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</si>
  <si>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</si>
  <si>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</si>
  <si>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</si>
  <si>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</si>
  <si>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</si>
  <si>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</si>
  <si>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</si>
  <si>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</si>
  <si>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</si>
  <si>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</si>
  <si>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</si>
  <si>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</si>
  <si>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</si>
  <si>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</si>
  <si>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</si>
  <si>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</si>
  <si>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</si>
  <si>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</si>
  <si>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</si>
  <si>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</si>
  <si>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</si>
  <si>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</si>
  <si>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</si>
  <si>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</si>
  <si>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</si>
  <si>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</si>
  <si>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</si>
  <si>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</si>
  <si>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</si>
  <si>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</si>
  <si>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</si>
  <si>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</si>
  <si>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</si>
  <si>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</si>
  <si>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</si>
  <si>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</si>
  <si>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</si>
  <si>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</si>
  <si>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</si>
  <si>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</si>
  <si>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</si>
  <si>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</si>
  <si>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</si>
  <si>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</si>
  <si>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</si>
  <si>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</si>
  <si>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</si>
  <si>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</si>
  <si>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</si>
  <si>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</si>
  <si>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</si>
  <si>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</si>
  <si>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</si>
  <si>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</si>
  <si>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</si>
  <si>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</si>
  <si>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</si>
  <si>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</si>
  <si>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</si>
  <si>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</si>
  <si>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</si>
  <si>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</si>
  <si>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</si>
  <si>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</si>
  <si>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</si>
  <si>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</si>
  <si>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</si>
  <si>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</si>
  <si>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</si>
  <si>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</si>
  <si>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</si>
  <si>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</si>
  <si>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</si>
  <si>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</si>
  <si>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</si>
  <si>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</si>
  <si>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</si>
  <si>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</si>
  <si>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</si>
  <si>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</si>
  <si>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</si>
  <si>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</si>
  <si>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</si>
  <si>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</si>
  <si>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</si>
  <si>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</si>
  <si>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</si>
  <si>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</si>
  <si>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</si>
  <si>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</si>
  <si>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</si>
  <si>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</si>
  <si>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</si>
  <si>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</si>
  <si>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</si>
  <si>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</si>
  <si>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</si>
  <si>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</si>
  <si>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</si>
  <si>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</si>
  <si>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</si>
  <si>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</si>
  <si>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</si>
  <si>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</si>
  <si>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</si>
  <si>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</si>
  <si>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</si>
  <si>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</si>
  <si>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</si>
  <si>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</si>
  <si>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</si>
  <si>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</si>
  <si>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</si>
  <si>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</si>
  <si>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</si>
  <si>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</si>
  <si>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</si>
  <si>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</si>
  <si>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</si>
  <si>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</si>
  <si>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</si>
  <si>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</si>
  <si>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</si>
  <si>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</si>
  <si>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</si>
  <si>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</si>
  <si>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</si>
  <si>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</si>
  <si>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</si>
  <si>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</si>
  <si>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</si>
  <si>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</si>
  <si>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</si>
  <si>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</si>
  <si>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</si>
  <si>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</si>
  <si>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</si>
  <si>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</si>
  <si>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</si>
  <si>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</si>
  <si>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</si>
  <si>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</si>
  <si>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</si>
  <si>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</si>
  <si>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</si>
  <si>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</si>
  <si>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</si>
  <si>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</si>
  <si>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</si>
  <si>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</si>
  <si>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</si>
  <si>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</si>
  <si>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</si>
  <si>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</si>
  <si>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</si>
  <si>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</si>
  <si>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</si>
  <si>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</si>
  <si>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</si>
  <si>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</si>
  <si>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</si>
  <si>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</si>
  <si>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</si>
  <si>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</si>
  <si>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</si>
  <si>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</si>
  <si>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</si>
  <si>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</si>
  <si>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</si>
  <si>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</si>
  <si>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</si>
  <si>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</si>
  <si>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</si>
  <si>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</si>
  <si>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</si>
  <si>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</si>
  <si>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</si>
  <si>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</si>
  <si>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</si>
  <si>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</si>
  <si>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</si>
  <si>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</si>
  <si>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</si>
  <si>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</si>
  <si>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</si>
  <si>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</si>
  <si>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</si>
  <si>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</si>
  <si>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</si>
  <si>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</si>
  <si>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</si>
  <si>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</si>
  <si>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</si>
  <si>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</si>
  <si>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</si>
  <si>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</si>
  <si>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</si>
  <si>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</si>
  <si>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</si>
  <si>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</si>
  <si>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</si>
  <si>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</si>
  <si>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</si>
  <si>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</si>
  <si>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</si>
  <si>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</si>
  <si>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</si>
  <si>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</si>
  <si>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</si>
  <si>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</si>
  <si>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</si>
  <si>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</si>
  <si>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</si>
  <si>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</si>
  <si>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</si>
  <si>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</si>
  <si>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</si>
  <si>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</si>
  <si>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</si>
  <si>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</si>
  <si>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</si>
  <si>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</si>
  <si>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</si>
  <si>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</si>
  <si>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</si>
  <si>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</si>
  <si>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</si>
  <si>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</si>
  <si>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</si>
  <si>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</si>
  <si>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</si>
  <si>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</si>
  <si>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</si>
  <si>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</si>
  <si>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</si>
  <si>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</si>
  <si>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</si>
  <si>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</si>
  <si>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</si>
  <si>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</si>
  <si>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</si>
  <si>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</si>
  <si>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</si>
  <si>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</si>
  <si>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</si>
  <si>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</si>
  <si>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</si>
  <si>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</si>
  <si>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</si>
  <si>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</si>
  <si>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</si>
  <si>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</si>
  <si>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</si>
  <si>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</si>
  <si>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</si>
  <si>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</si>
  <si>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</si>
  <si>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</si>
  <si>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</si>
  <si>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</si>
  <si>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</si>
  <si>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</si>
  <si>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</si>
  <si>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</si>
  <si>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</si>
  <si>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</si>
  <si>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</si>
  <si>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</si>
  <si>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</si>
  <si>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</si>
  <si>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</si>
  <si>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</si>
  <si>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</si>
  <si>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</si>
  <si>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</si>
  <si>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</si>
  <si>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</si>
  <si>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</si>
  <si>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</si>
  <si>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</si>
  <si>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</si>
  <si>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</si>
  <si>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</si>
  <si>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</si>
  <si>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</si>
  <si>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</si>
  <si>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</si>
  <si>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</si>
  <si>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</si>
  <si>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</si>
  <si>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</si>
  <si>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</si>
  <si>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</si>
  <si>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</si>
  <si>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</si>
  <si>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</si>
  <si>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</si>
  <si>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</si>
  <si>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</si>
  <si>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</si>
  <si>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</si>
  <si>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</si>
  <si>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</si>
  <si>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</si>
  <si>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</si>
  <si>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</si>
  <si>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</si>
  <si>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</si>
  <si>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</si>
  <si>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</si>
  <si>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</si>
  <si>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</si>
  <si>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</si>
  <si>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</si>
  <si>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</si>
  <si>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</si>
  <si>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</si>
  <si>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</si>
  <si>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</si>
  <si>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</si>
  <si>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</si>
  <si>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</si>
  <si>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</si>
  <si>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</si>
  <si>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</si>
  <si>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</si>
  <si>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</si>
  <si>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</si>
  <si>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</si>
  <si>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</si>
  <si>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</si>
  <si>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</si>
  <si>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</si>
  <si>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</si>
  <si>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</si>
  <si>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</si>
  <si>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</si>
  <si>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</si>
  <si>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</si>
  <si>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</si>
  <si>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</si>
  <si>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</si>
  <si>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</si>
  <si>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</si>
  <si>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</si>
  <si>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</si>
  <si>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</si>
  <si>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</si>
  <si>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</si>
  <si>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</si>
  <si>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</si>
  <si>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</si>
  <si>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</si>
  <si>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</si>
  <si>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</si>
  <si>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</si>
  <si>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</si>
  <si>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</si>
  <si>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</si>
  <si>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</si>
  <si>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</si>
  <si>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</si>
  <si>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</si>
  <si>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</si>
  <si>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</si>
  <si>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</si>
  <si>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</si>
  <si>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</si>
  <si>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</si>
  <si>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</si>
  <si>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</si>
  <si>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</si>
  <si>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</si>
  <si>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</si>
  <si>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</si>
  <si>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</si>
  <si>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</si>
  <si>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</si>
  <si>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</si>
  <si>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</si>
  <si>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</si>
  <si>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</si>
  <si>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</si>
  <si>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</si>
  <si>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</si>
  <si>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</si>
  <si>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</si>
  <si>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</si>
  <si>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</si>
  <si>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</si>
  <si>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</si>
  <si>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</si>
  <si>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</si>
  <si>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</si>
  <si>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</si>
  <si>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</si>
  <si>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</si>
  <si>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</si>
  <si>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</si>
  <si>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</si>
  <si>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</si>
  <si>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</si>
  <si>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</si>
  <si>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</si>
  <si>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</si>
  <si>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</si>
  <si>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</si>
  <si>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</si>
  <si>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</si>
  <si>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</si>
  <si>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</si>
  <si>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</si>
  <si>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</si>
  <si>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</si>
  <si>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</si>
  <si>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</si>
  <si>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</si>
  <si>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الطرقات والارصفة</t>
  </si>
  <si>
    <t>الطرقات والارصفة (مخطط تشاركي)</t>
  </si>
  <si>
    <t xml:space="preserve">المرور </t>
  </si>
  <si>
    <t>تجميل المدينة</t>
  </si>
  <si>
    <t>أشغال التهيئة والتهذيب</t>
  </si>
  <si>
    <t>اقتناء معدات النظافة والطرقات</t>
  </si>
  <si>
    <t>البرامج والتجهيزات الاعلامية</t>
  </si>
  <si>
    <t>اقتناء وسائل النقل</t>
  </si>
  <si>
    <t>البناءات الادارية</t>
  </si>
  <si>
    <t>الدراسات</t>
  </si>
  <si>
    <t xml:space="preserve">اقتناء معدات وتجهيزات </t>
  </si>
  <si>
    <t>التنويرالعمومي</t>
  </si>
  <si>
    <t>المرور</t>
  </si>
  <si>
    <t>المساحات الخضراء</t>
  </si>
  <si>
    <t>مشاريع رياضية</t>
  </si>
  <si>
    <t>أسواق بلدية</t>
  </si>
  <si>
    <t>نفقات مختلفة</t>
  </si>
  <si>
    <t>تعهد وتهذيب المساكن</t>
  </si>
  <si>
    <t>مساعدة ايطالية</t>
  </si>
  <si>
    <t>تهذيب حي دائرة السيجومي</t>
  </si>
  <si>
    <t>تهذيب المدينة العتيقة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</si>
</sst>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6" fontId="0" fillId="0" borderId="1" xfId="0" applyNumberFormat="1" applyFill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C7" sqref="C7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200" t="s">
        <v>942</v>
      </c>
      <c r="B2" s="150">
        <v>2011</v>
      </c>
      <c r="C2" s="151">
        <v>6550186.7060000002</v>
      </c>
      <c r="D2" s="151">
        <v>2632471.7140000002</v>
      </c>
      <c r="E2" s="151"/>
    </row>
    <row r="3" spans="1:5">
      <c r="A3" s="201"/>
      <c r="B3" s="150">
        <v>2012</v>
      </c>
      <c r="C3" s="151">
        <v>6896919.2539999997</v>
      </c>
      <c r="D3" s="151">
        <v>2878287.1510000001</v>
      </c>
      <c r="E3" s="151"/>
    </row>
    <row r="4" spans="1:5">
      <c r="A4" s="201"/>
      <c r="B4" s="150">
        <v>2013</v>
      </c>
      <c r="C4" s="151">
        <v>6730002.1430000002</v>
      </c>
      <c r="D4" s="151">
        <v>3470465.3879999998</v>
      </c>
      <c r="E4" s="151"/>
    </row>
    <row r="5" spans="1:5">
      <c r="A5" s="201"/>
      <c r="B5" s="150">
        <v>2014</v>
      </c>
      <c r="C5" s="151">
        <v>6937280.5060000001</v>
      </c>
      <c r="D5" s="151">
        <v>3704006.398</v>
      </c>
      <c r="E5" s="151"/>
    </row>
    <row r="6" spans="1:5">
      <c r="A6" s="201"/>
      <c r="B6" s="150">
        <v>2015</v>
      </c>
      <c r="C6" s="151">
        <v>6857302.909</v>
      </c>
      <c r="D6" s="151">
        <v>37070110.875</v>
      </c>
      <c r="E6" s="151"/>
    </row>
    <row r="7" spans="1:5">
      <c r="A7" s="202"/>
      <c r="B7" s="150">
        <v>2016</v>
      </c>
      <c r="C7" s="151">
        <v>7395440</v>
      </c>
      <c r="D7" s="151">
        <v>5934305</v>
      </c>
      <c r="E7" s="151"/>
    </row>
    <row r="8" spans="1:5">
      <c r="A8" s="203" t="s">
        <v>943</v>
      </c>
      <c r="B8" s="152">
        <v>2011</v>
      </c>
      <c r="C8" s="153">
        <v>2878287.1510000001</v>
      </c>
      <c r="D8" s="153">
        <v>1046761.282</v>
      </c>
      <c r="E8" s="153"/>
    </row>
    <row r="9" spans="1:5">
      <c r="A9" s="204"/>
      <c r="B9" s="152">
        <v>2012</v>
      </c>
      <c r="C9" s="153">
        <v>2878287.1510000001</v>
      </c>
      <c r="D9" s="153">
        <v>1433718995</v>
      </c>
      <c r="E9" s="153"/>
    </row>
    <row r="10" spans="1:5">
      <c r="A10" s="204"/>
      <c r="B10" s="152">
        <v>2013</v>
      </c>
      <c r="C10" s="153">
        <v>3470465.3879999998</v>
      </c>
      <c r="D10" s="153">
        <v>1570811.3929999999</v>
      </c>
      <c r="E10" s="153"/>
    </row>
    <row r="11" spans="1:5">
      <c r="A11" s="204"/>
      <c r="B11" s="152">
        <v>2014</v>
      </c>
      <c r="C11" s="153">
        <v>3704006.398</v>
      </c>
      <c r="D11" s="153">
        <v>2168789.4049999998</v>
      </c>
      <c r="E11" s="153"/>
    </row>
    <row r="12" spans="1:5">
      <c r="A12" s="204"/>
      <c r="B12" s="152">
        <v>2015</v>
      </c>
      <c r="C12" s="153">
        <v>3707110.875</v>
      </c>
      <c r="D12" s="153">
        <v>2288378.4509999999</v>
      </c>
      <c r="E12" s="153"/>
    </row>
    <row r="13" spans="1:5">
      <c r="A13" s="205"/>
      <c r="B13" s="152">
        <v>2016</v>
      </c>
      <c r="C13" s="153">
        <v>3913183</v>
      </c>
      <c r="D13" s="153">
        <v>2789269</v>
      </c>
      <c r="E13" s="153"/>
    </row>
    <row r="14" spans="1:5">
      <c r="A14" s="200" t="s">
        <v>123</v>
      </c>
      <c r="B14" s="150">
        <v>2011</v>
      </c>
      <c r="C14" s="151"/>
      <c r="D14" s="151"/>
      <c r="E14" s="151"/>
    </row>
    <row r="15" spans="1:5">
      <c r="A15" s="201"/>
      <c r="B15" s="150">
        <v>2012</v>
      </c>
      <c r="C15" s="151"/>
      <c r="D15" s="151"/>
      <c r="E15" s="151"/>
    </row>
    <row r="16" spans="1:5">
      <c r="A16" s="201"/>
      <c r="B16" s="150">
        <v>2013</v>
      </c>
      <c r="C16" s="151"/>
      <c r="D16" s="151"/>
      <c r="E16" s="151"/>
    </row>
    <row r="17" spans="1:5">
      <c r="A17" s="201"/>
      <c r="B17" s="150">
        <v>2014</v>
      </c>
      <c r="C17" s="151"/>
      <c r="D17" s="151"/>
      <c r="E17" s="151"/>
    </row>
    <row r="18" spans="1:5">
      <c r="A18" s="201"/>
      <c r="B18" s="150">
        <v>2015</v>
      </c>
      <c r="C18" s="151"/>
      <c r="D18" s="151"/>
      <c r="E18" s="151"/>
    </row>
    <row r="19" spans="1:5">
      <c r="A19" s="202"/>
      <c r="B19" s="150">
        <v>2016</v>
      </c>
      <c r="C19" s="151"/>
      <c r="D19" s="151"/>
      <c r="E19" s="151"/>
    </row>
    <row r="20" spans="1:5">
      <c r="A20" s="206" t="s">
        <v>944</v>
      </c>
      <c r="B20" s="152">
        <v>2011</v>
      </c>
      <c r="C20" s="153"/>
      <c r="D20" s="153"/>
      <c r="E20" s="153"/>
    </row>
    <row r="21" spans="1:5">
      <c r="A21" s="207"/>
      <c r="B21" s="152">
        <v>2012</v>
      </c>
      <c r="C21" s="153"/>
      <c r="D21" s="153"/>
      <c r="E21" s="153"/>
    </row>
    <row r="22" spans="1:5">
      <c r="A22" s="207"/>
      <c r="B22" s="152">
        <v>2013</v>
      </c>
      <c r="C22" s="153"/>
      <c r="D22" s="153"/>
      <c r="E22" s="153"/>
    </row>
    <row r="23" spans="1:5">
      <c r="A23" s="207"/>
      <c r="B23" s="152">
        <v>2014</v>
      </c>
      <c r="C23" s="153"/>
      <c r="D23" s="153"/>
      <c r="E23" s="153"/>
    </row>
    <row r="24" spans="1:5">
      <c r="A24" s="207"/>
      <c r="B24" s="152">
        <v>2015</v>
      </c>
      <c r="C24" s="153"/>
      <c r="D24" s="153"/>
      <c r="E24" s="153"/>
    </row>
    <row r="25" spans="1:5">
      <c r="A25" s="208"/>
      <c r="B25" s="152">
        <v>2016</v>
      </c>
      <c r="C25" s="153"/>
      <c r="D25" s="153"/>
      <c r="E25" s="153"/>
    </row>
    <row r="26" spans="1:5">
      <c r="A26" s="209" t="s">
        <v>945</v>
      </c>
      <c r="B26" s="150">
        <v>2011</v>
      </c>
      <c r="C26" s="151">
        <f>C20+C14+C8+C2</f>
        <v>9428473.8570000008</v>
      </c>
      <c r="D26" s="151">
        <f>D20+D14+D8+D2</f>
        <v>3679232.9960000003</v>
      </c>
      <c r="E26" s="151">
        <f>E20+E14+E8+E2</f>
        <v>0</v>
      </c>
    </row>
    <row r="27" spans="1:5">
      <c r="A27" s="210"/>
      <c r="B27" s="150">
        <v>2012</v>
      </c>
      <c r="C27" s="151">
        <f>C21+C26+C15+C9+C3</f>
        <v>19203680.262000002</v>
      </c>
      <c r="D27" s="151">
        <f t="shared" ref="D27:E31" si="0">D21+D15+D9+D3</f>
        <v>1436597282.151</v>
      </c>
      <c r="E27" s="151">
        <f t="shared" si="0"/>
        <v>0</v>
      </c>
    </row>
    <row r="28" spans="1:5">
      <c r="A28" s="210"/>
      <c r="B28" s="150">
        <v>2013</v>
      </c>
      <c r="C28" s="151">
        <f>C22+C16+C10+C4</f>
        <v>10200467.530999999</v>
      </c>
      <c r="D28" s="151">
        <f t="shared" si="0"/>
        <v>5041276.7809999995</v>
      </c>
      <c r="E28" s="151">
        <f t="shared" si="0"/>
        <v>0</v>
      </c>
    </row>
    <row r="29" spans="1:5">
      <c r="A29" s="210"/>
      <c r="B29" s="150">
        <v>2014</v>
      </c>
      <c r="C29" s="151">
        <f>C23+C17+C11+C5</f>
        <v>10641286.903999999</v>
      </c>
      <c r="D29" s="151">
        <f t="shared" si="0"/>
        <v>5872795.8029999994</v>
      </c>
      <c r="E29" s="151">
        <f t="shared" si="0"/>
        <v>0</v>
      </c>
    </row>
    <row r="30" spans="1:5">
      <c r="A30" s="210"/>
      <c r="B30" s="150">
        <v>2015</v>
      </c>
      <c r="C30" s="151">
        <f>C24+C18+C12+C6</f>
        <v>10564413.784</v>
      </c>
      <c r="D30" s="151">
        <f t="shared" si="0"/>
        <v>39358489.325999998</v>
      </c>
      <c r="E30" s="151">
        <f t="shared" si="0"/>
        <v>0</v>
      </c>
    </row>
    <row r="31" spans="1:5">
      <c r="A31" s="211"/>
      <c r="B31" s="150">
        <v>2016</v>
      </c>
      <c r="C31" s="151">
        <f>C25+C19+C13+C7</f>
        <v>11308623</v>
      </c>
      <c r="D31" s="151">
        <f t="shared" si="0"/>
        <v>8723574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D7" sqref="D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2" t="s">
        <v>946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4"/>
      <c r="B3" s="155" t="s">
        <v>947</v>
      </c>
      <c r="C3" s="156" t="s">
        <v>948</v>
      </c>
      <c r="D3" s="218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9"/>
    </row>
    <row r="5" spans="1:4">
      <c r="A5" s="149" t="s">
        <v>953</v>
      </c>
      <c r="B5" s="28">
        <f>B6</f>
        <v>22232.258999999998</v>
      </c>
      <c r="C5" s="28">
        <f>C6</f>
        <v>10905.328</v>
      </c>
      <c r="D5" s="28">
        <f>D6</f>
        <v>11326.931</v>
      </c>
    </row>
    <row r="6" spans="1:4">
      <c r="A6" s="158" t="s">
        <v>954</v>
      </c>
      <c r="B6" s="10">
        <v>22232.258999999998</v>
      </c>
      <c r="C6" s="10">
        <v>10905.328</v>
      </c>
      <c r="D6" s="10">
        <v>11326.931</v>
      </c>
    </row>
    <row r="7" spans="1:4">
      <c r="A7" s="149" t="s">
        <v>955</v>
      </c>
      <c r="B7" s="28">
        <f>B8</f>
        <v>1444.972</v>
      </c>
      <c r="C7" s="28">
        <f>C8</f>
        <v>699.24199999999996</v>
      </c>
      <c r="D7" s="28">
        <f>D8</f>
        <v>745.73</v>
      </c>
    </row>
    <row r="8" spans="1:4">
      <c r="A8" s="158" t="s">
        <v>956</v>
      </c>
      <c r="B8" s="10">
        <v>1444.972</v>
      </c>
      <c r="C8" s="10">
        <v>699.24199999999996</v>
      </c>
      <c r="D8" s="10">
        <v>745.73</v>
      </c>
    </row>
    <row r="9" spans="1:4">
      <c r="A9" s="149" t="s">
        <v>957</v>
      </c>
      <c r="B9" s="159">
        <f>B8+B6</f>
        <v>23677.231</v>
      </c>
      <c r="C9" s="159">
        <f>C8+C6</f>
        <v>11604.57</v>
      </c>
      <c r="D9" s="159">
        <f>D8+D6</f>
        <v>12072.661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23677.231</v>
      </c>
      <c r="C11" s="28">
        <f>C10+C9</f>
        <v>11604.57</v>
      </c>
      <c r="D11" s="28">
        <f>D10+D9</f>
        <v>12072.661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3" customFormat="1" ht="23.25" customHeight="1">
      <c r="A2" s="220"/>
      <c r="B2" s="220"/>
      <c r="C2" s="220"/>
      <c r="D2" s="222"/>
      <c r="E2" s="114" t="s">
        <v>788</v>
      </c>
      <c r="F2" s="114" t="s">
        <v>789</v>
      </c>
      <c r="G2" s="114" t="s">
        <v>790</v>
      </c>
      <c r="H2" s="114" t="s">
        <v>791</v>
      </c>
      <c r="I2" s="220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abSelected="1" zoomScale="120" zoomScaleNormal="120" workbookViewId="0">
      <selection activeCell="A1048542" sqref="A104854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3" customFormat="1" ht="23.25" customHeight="1">
      <c r="A2" s="220"/>
      <c r="B2" s="220"/>
      <c r="C2" s="220"/>
      <c r="D2" s="220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5" t="s">
        <v>82</v>
      </c>
      <c r="B1" s="22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6" t="s">
        <v>780</v>
      </c>
      <c r="B6" s="22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3" t="s">
        <v>749</v>
      </c>
      <c r="B9" s="22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3" t="s">
        <v>784</v>
      </c>
      <c r="B21" s="22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15" zoomScaleNormal="115" workbookViewId="0">
      <selection activeCell="H1" sqref="H1"/>
    </sheetView>
  </sheetViews>
  <sheetFormatPr defaultColWidth="9.140625" defaultRowHeight="15" outlineLevelRow="3"/>
  <cols>
    <col min="1" max="1" width="7" bestFit="1" customWidth="1"/>
    <col min="2" max="2" width="52" customWidth="1"/>
    <col min="3" max="3" width="22.140625" customWidth="1"/>
    <col min="4" max="4" width="22" customWidth="1"/>
    <col min="5" max="5" width="18.5703125" customWidth="1"/>
    <col min="7" max="7" width="15.5703125" bestFit="1" customWidth="1"/>
    <col min="8" max="8" width="22.5703125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2" t="s">
        <v>853</v>
      </c>
      <c r="E1" s="162" t="s">
        <v>852</v>
      </c>
      <c r="G1" s="43" t="s">
        <v>31</v>
      </c>
      <c r="H1" s="44">
        <f>C2+C114</f>
        <v>98762230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78603000</v>
      </c>
      <c r="D2" s="26">
        <f>D3+D67</f>
        <v>78603000</v>
      </c>
      <c r="E2" s="26">
        <f>E3+E67</f>
        <v>78603000</v>
      </c>
      <c r="G2" s="39" t="s">
        <v>60</v>
      </c>
      <c r="H2" s="41">
        <f>C2</f>
        <v>78603000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49617000</v>
      </c>
      <c r="D3" s="23">
        <f>D4+D11+D38+D61</f>
        <v>49617000</v>
      </c>
      <c r="E3" s="23">
        <f>E4+E11+E38+E61</f>
        <v>49617000</v>
      </c>
      <c r="G3" s="39" t="s">
        <v>57</v>
      </c>
      <c r="H3" s="41">
        <f t="shared" ref="H3:H66" si="0">C3</f>
        <v>49617000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33440000</v>
      </c>
      <c r="D4" s="21">
        <f>SUM(D5:D10)</f>
        <v>33440000</v>
      </c>
      <c r="E4" s="21">
        <f>SUM(E5:E10)</f>
        <v>33440000</v>
      </c>
      <c r="F4" s="17"/>
      <c r="G4" s="39" t="s">
        <v>53</v>
      </c>
      <c r="H4" s="41">
        <f t="shared" si="0"/>
        <v>33440000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6500000</v>
      </c>
      <c r="D5" s="2">
        <f>C5</f>
        <v>6500000</v>
      </c>
      <c r="E5" s="2">
        <f>D5</f>
        <v>6500000</v>
      </c>
      <c r="F5" s="17"/>
      <c r="G5" s="17"/>
      <c r="H5" s="41">
        <f t="shared" si="0"/>
        <v>6500000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1100000</v>
      </c>
      <c r="D6" s="2">
        <f t="shared" ref="D6:E10" si="1">C6</f>
        <v>1100000</v>
      </c>
      <c r="E6" s="2">
        <f t="shared" si="1"/>
        <v>1100000</v>
      </c>
      <c r="F6" s="17"/>
      <c r="G6" s="17"/>
      <c r="H6" s="41">
        <f t="shared" si="0"/>
        <v>1100000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24590000</v>
      </c>
      <c r="D7" s="2">
        <f t="shared" si="1"/>
        <v>24590000</v>
      </c>
      <c r="E7" s="2">
        <f t="shared" si="1"/>
        <v>24590000</v>
      </c>
      <c r="F7" s="17"/>
      <c r="G7" s="17"/>
      <c r="H7" s="41">
        <f t="shared" si="0"/>
        <v>24590000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1200000</v>
      </c>
      <c r="D8" s="2">
        <f t="shared" si="1"/>
        <v>1200000</v>
      </c>
      <c r="E8" s="2">
        <f t="shared" si="1"/>
        <v>1200000</v>
      </c>
      <c r="F8" s="17"/>
      <c r="G8" s="17"/>
      <c r="H8" s="41">
        <f t="shared" si="0"/>
        <v>1200000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5505000</v>
      </c>
      <c r="D11" s="21">
        <f>SUM(D12:D37)</f>
        <v>5505000</v>
      </c>
      <c r="E11" s="21">
        <f>SUM(E12:E37)</f>
        <v>5505000</v>
      </c>
      <c r="F11" s="17"/>
      <c r="G11" s="39" t="s">
        <v>54</v>
      </c>
      <c r="H11" s="41">
        <f t="shared" si="0"/>
        <v>5505000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600000</v>
      </c>
      <c r="D12" s="2">
        <f>C12</f>
        <v>600000</v>
      </c>
      <c r="E12" s="2">
        <f>D12</f>
        <v>600000</v>
      </c>
      <c r="H12" s="41">
        <f t="shared" si="0"/>
        <v>600000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2800000</v>
      </c>
      <c r="D19" s="2">
        <f t="shared" si="2"/>
        <v>2800000</v>
      </c>
      <c r="E19" s="2">
        <f t="shared" si="2"/>
        <v>2800000</v>
      </c>
      <c r="H19" s="41">
        <f t="shared" si="0"/>
        <v>2800000</v>
      </c>
    </row>
    <row r="20" spans="1:8" hidden="1" outlineLevel="1">
      <c r="A20" s="3">
        <v>2299</v>
      </c>
      <c r="B20" s="1" t="s">
        <v>132</v>
      </c>
      <c r="C20" s="2">
        <v>15000</v>
      </c>
      <c r="D20" s="2">
        <f t="shared" si="2"/>
        <v>15000</v>
      </c>
      <c r="E20" s="2">
        <f t="shared" si="2"/>
        <v>15000</v>
      </c>
      <c r="H20" s="41">
        <f t="shared" si="0"/>
        <v>15000</v>
      </c>
    </row>
    <row r="21" spans="1:8" hidden="1" outlineLevel="1">
      <c r="A21" s="3">
        <v>2301</v>
      </c>
      <c r="B21" s="1" t="s">
        <v>133</v>
      </c>
      <c r="C21" s="2">
        <v>250000</v>
      </c>
      <c r="D21" s="2">
        <f t="shared" si="2"/>
        <v>250000</v>
      </c>
      <c r="E21" s="2">
        <f t="shared" si="2"/>
        <v>250000</v>
      </c>
      <c r="H21" s="41">
        <f t="shared" si="0"/>
        <v>250000</v>
      </c>
    </row>
    <row r="22" spans="1:8" hidden="1" outlineLevel="1">
      <c r="A22" s="3">
        <v>2302</v>
      </c>
      <c r="B22" s="1" t="s">
        <v>134</v>
      </c>
      <c r="C22" s="2">
        <v>250000</v>
      </c>
      <c r="D22" s="2">
        <f t="shared" si="2"/>
        <v>250000</v>
      </c>
      <c r="E22" s="2">
        <f t="shared" si="2"/>
        <v>250000</v>
      </c>
      <c r="H22" s="41">
        <f t="shared" si="0"/>
        <v>250000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>
        <v>25000</v>
      </c>
      <c r="D25" s="2">
        <f t="shared" si="2"/>
        <v>25000</v>
      </c>
      <c r="E25" s="2">
        <f t="shared" si="2"/>
        <v>25000</v>
      </c>
      <c r="H25" s="41">
        <f t="shared" si="0"/>
        <v>25000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22500</v>
      </c>
      <c r="D29" s="2">
        <f t="shared" ref="D29:E37" si="3">C29</f>
        <v>22500</v>
      </c>
      <c r="E29" s="2">
        <f t="shared" si="3"/>
        <v>22500</v>
      </c>
      <c r="H29" s="41">
        <f t="shared" si="0"/>
        <v>22500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22500</v>
      </c>
      <c r="D31" s="2">
        <f t="shared" si="3"/>
        <v>22500</v>
      </c>
      <c r="E31" s="2">
        <f t="shared" si="3"/>
        <v>22500</v>
      </c>
      <c r="H31" s="41">
        <f t="shared" si="0"/>
        <v>22500</v>
      </c>
    </row>
    <row r="32" spans="1:8" hidden="1" outlineLevel="1">
      <c r="A32" s="3">
        <v>2402</v>
      </c>
      <c r="B32" s="1" t="s">
        <v>6</v>
      </c>
      <c r="C32" s="2">
        <v>800000</v>
      </c>
      <c r="D32" s="2">
        <f t="shared" si="3"/>
        <v>800000</v>
      </c>
      <c r="E32" s="2">
        <f t="shared" si="3"/>
        <v>800000</v>
      </c>
      <c r="H32" s="41">
        <f t="shared" si="0"/>
        <v>800000</v>
      </c>
    </row>
    <row r="33" spans="1:10" hidden="1" outlineLevel="1">
      <c r="A33" s="3">
        <v>2403</v>
      </c>
      <c r="B33" s="1" t="s">
        <v>144</v>
      </c>
      <c r="C33" s="2">
        <v>5000</v>
      </c>
      <c r="D33" s="2">
        <f t="shared" si="3"/>
        <v>5000</v>
      </c>
      <c r="E33" s="2">
        <f t="shared" si="3"/>
        <v>5000</v>
      </c>
      <c r="H33" s="41">
        <f t="shared" si="0"/>
        <v>5000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50000</v>
      </c>
      <c r="D35" s="2">
        <f t="shared" si="3"/>
        <v>50000</v>
      </c>
      <c r="E35" s="2">
        <f t="shared" si="3"/>
        <v>50000</v>
      </c>
      <c r="H35" s="41">
        <f t="shared" si="0"/>
        <v>50000</v>
      </c>
    </row>
    <row r="36" spans="1:10" hidden="1" outlineLevel="1">
      <c r="A36" s="3">
        <v>2406</v>
      </c>
      <c r="B36" s="1" t="s">
        <v>9</v>
      </c>
      <c r="C36" s="2">
        <v>600000</v>
      </c>
      <c r="D36" s="2">
        <f t="shared" si="3"/>
        <v>600000</v>
      </c>
      <c r="E36" s="2">
        <f t="shared" si="3"/>
        <v>600000</v>
      </c>
      <c r="H36" s="41">
        <f t="shared" si="0"/>
        <v>600000</v>
      </c>
    </row>
    <row r="37" spans="1:10" hidden="1" outlineLevel="1">
      <c r="A37" s="3">
        <v>2499</v>
      </c>
      <c r="B37" s="1" t="s">
        <v>10</v>
      </c>
      <c r="C37" s="15">
        <v>15000</v>
      </c>
      <c r="D37" s="2">
        <f t="shared" si="3"/>
        <v>15000</v>
      </c>
      <c r="E37" s="2">
        <f t="shared" si="3"/>
        <v>15000</v>
      </c>
      <c r="H37" s="41">
        <f t="shared" si="0"/>
        <v>15000</v>
      </c>
    </row>
    <row r="38" spans="1:10" collapsed="1">
      <c r="A38" s="168" t="s">
        <v>145</v>
      </c>
      <c r="B38" s="169"/>
      <c r="C38" s="21">
        <f>SUM(C39:C60)</f>
        <v>9372000</v>
      </c>
      <c r="D38" s="21">
        <f>SUM(D39:D60)</f>
        <v>9372000</v>
      </c>
      <c r="E38" s="21">
        <f>SUM(E39:E60)</f>
        <v>9372000</v>
      </c>
      <c r="G38" s="39" t="s">
        <v>55</v>
      </c>
      <c r="H38" s="41">
        <f t="shared" si="0"/>
        <v>9372000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700000</v>
      </c>
      <c r="D39" s="2">
        <f>C39</f>
        <v>700000</v>
      </c>
      <c r="E39" s="2">
        <f>D39</f>
        <v>700000</v>
      </c>
      <c r="H39" s="41">
        <f t="shared" si="0"/>
        <v>700000</v>
      </c>
    </row>
    <row r="40" spans="1:10" hidden="1" outlineLevel="1">
      <c r="A40" s="20">
        <v>3102</v>
      </c>
      <c r="B40" s="20" t="s">
        <v>12</v>
      </c>
      <c r="C40" s="2">
        <v>300000</v>
      </c>
      <c r="D40" s="2">
        <f t="shared" ref="D40:E55" si="4">C40</f>
        <v>300000</v>
      </c>
      <c r="E40" s="2">
        <f t="shared" si="4"/>
        <v>300000</v>
      </c>
      <c r="H40" s="41">
        <f t="shared" si="0"/>
        <v>300000</v>
      </c>
    </row>
    <row r="41" spans="1:10" hidden="1" outlineLevel="1">
      <c r="A41" s="20">
        <v>3103</v>
      </c>
      <c r="B41" s="20" t="s">
        <v>13</v>
      </c>
      <c r="C41" s="2">
        <v>300000</v>
      </c>
      <c r="D41" s="2">
        <f t="shared" si="4"/>
        <v>300000</v>
      </c>
      <c r="E41" s="2">
        <f t="shared" si="4"/>
        <v>300000</v>
      </c>
      <c r="H41" s="41">
        <f t="shared" si="0"/>
        <v>300000</v>
      </c>
    </row>
    <row r="42" spans="1:10" hidden="1" outlineLevel="1">
      <c r="A42" s="20">
        <v>3199</v>
      </c>
      <c r="B42" s="20" t="s">
        <v>14</v>
      </c>
      <c r="C42" s="2">
        <v>50000</v>
      </c>
      <c r="D42" s="2">
        <f t="shared" si="4"/>
        <v>50000</v>
      </c>
      <c r="E42" s="2">
        <f t="shared" si="4"/>
        <v>50000</v>
      </c>
      <c r="H42" s="41">
        <f t="shared" si="0"/>
        <v>50000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60000</v>
      </c>
      <c r="D45" s="2">
        <f t="shared" si="4"/>
        <v>60000</v>
      </c>
      <c r="E45" s="2">
        <f t="shared" si="4"/>
        <v>60000</v>
      </c>
      <c r="H45" s="41">
        <f t="shared" si="0"/>
        <v>60000</v>
      </c>
    </row>
    <row r="46" spans="1:10" hidden="1" outlineLevel="1">
      <c r="A46" s="20">
        <v>3204</v>
      </c>
      <c r="B46" s="20" t="s">
        <v>147</v>
      </c>
      <c r="C46" s="2">
        <v>20000</v>
      </c>
      <c r="D46" s="2">
        <f t="shared" si="4"/>
        <v>20000</v>
      </c>
      <c r="E46" s="2">
        <f t="shared" si="4"/>
        <v>20000</v>
      </c>
      <c r="H46" s="41">
        <f t="shared" si="0"/>
        <v>20000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1700000</v>
      </c>
      <c r="D48" s="2">
        <f t="shared" si="4"/>
        <v>1700000</v>
      </c>
      <c r="E48" s="2">
        <f t="shared" si="4"/>
        <v>1700000</v>
      </c>
      <c r="H48" s="41">
        <f t="shared" si="0"/>
        <v>1700000</v>
      </c>
    </row>
    <row r="49" spans="1:10" hidden="1" outlineLevel="1">
      <c r="A49" s="20">
        <v>3207</v>
      </c>
      <c r="B49" s="20" t="s">
        <v>149</v>
      </c>
      <c r="C49" s="2">
        <v>500000</v>
      </c>
      <c r="D49" s="2">
        <f t="shared" si="4"/>
        <v>500000</v>
      </c>
      <c r="E49" s="2">
        <f t="shared" si="4"/>
        <v>500000</v>
      </c>
      <c r="H49" s="41">
        <f t="shared" si="0"/>
        <v>500000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190000</v>
      </c>
      <c r="D51" s="2">
        <f t="shared" si="4"/>
        <v>190000</v>
      </c>
      <c r="E51" s="2">
        <f t="shared" si="4"/>
        <v>190000</v>
      </c>
      <c r="H51" s="41">
        <f t="shared" si="0"/>
        <v>190000</v>
      </c>
    </row>
    <row r="52" spans="1:10" hidden="1" outlineLevel="1">
      <c r="A52" s="20">
        <v>3299</v>
      </c>
      <c r="B52" s="20" t="s">
        <v>152</v>
      </c>
      <c r="C52" s="2">
        <v>50000</v>
      </c>
      <c r="D52" s="2">
        <f t="shared" si="4"/>
        <v>50000</v>
      </c>
      <c r="E52" s="2">
        <f t="shared" si="4"/>
        <v>50000</v>
      </c>
      <c r="H52" s="41">
        <f t="shared" si="0"/>
        <v>50000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100000</v>
      </c>
      <c r="D54" s="2">
        <f t="shared" si="4"/>
        <v>100000</v>
      </c>
      <c r="E54" s="2">
        <f t="shared" si="4"/>
        <v>100000</v>
      </c>
      <c r="H54" s="41">
        <f t="shared" si="0"/>
        <v>100000</v>
      </c>
    </row>
    <row r="55" spans="1:10" hidden="1" outlineLevel="1">
      <c r="A55" s="20">
        <v>3303</v>
      </c>
      <c r="B55" s="20" t="s">
        <v>153</v>
      </c>
      <c r="C55" s="2">
        <v>4000000</v>
      </c>
      <c r="D55" s="2">
        <f t="shared" si="4"/>
        <v>4000000</v>
      </c>
      <c r="E55" s="2">
        <f t="shared" si="4"/>
        <v>4000000</v>
      </c>
      <c r="H55" s="41">
        <f t="shared" si="0"/>
        <v>4000000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1200000</v>
      </c>
      <c r="D57" s="2">
        <f t="shared" si="5"/>
        <v>1200000</v>
      </c>
      <c r="E57" s="2">
        <f t="shared" si="5"/>
        <v>1200000</v>
      </c>
      <c r="H57" s="41">
        <f t="shared" si="0"/>
        <v>1200000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2000</v>
      </c>
      <c r="D59" s="2">
        <f t="shared" si="5"/>
        <v>2000</v>
      </c>
      <c r="E59" s="2">
        <f t="shared" si="5"/>
        <v>2000</v>
      </c>
      <c r="H59" s="41">
        <f t="shared" si="0"/>
        <v>2000</v>
      </c>
    </row>
    <row r="60" spans="1:10" hidden="1" outlineLevel="1">
      <c r="A60" s="20">
        <v>3399</v>
      </c>
      <c r="B60" s="20" t="s">
        <v>104</v>
      </c>
      <c r="C60" s="2">
        <v>200000</v>
      </c>
      <c r="D60" s="2">
        <f t="shared" si="5"/>
        <v>200000</v>
      </c>
      <c r="E60" s="2">
        <f t="shared" si="5"/>
        <v>200000</v>
      </c>
      <c r="H60" s="41">
        <f t="shared" si="0"/>
        <v>200000</v>
      </c>
    </row>
    <row r="61" spans="1:10" collapsed="1">
      <c r="A61" s="168" t="s">
        <v>158</v>
      </c>
      <c r="B61" s="169"/>
      <c r="C61" s="22">
        <f>SUM(C62:C66)</f>
        <v>1300000</v>
      </c>
      <c r="D61" s="22">
        <f>SUM(D62:D66)</f>
        <v>1300000</v>
      </c>
      <c r="E61" s="22">
        <f>SUM(E62:E66)</f>
        <v>1300000</v>
      </c>
      <c r="G61" s="39" t="s">
        <v>105</v>
      </c>
      <c r="H61" s="41">
        <f t="shared" si="0"/>
        <v>1300000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250000</v>
      </c>
      <c r="D64" s="2">
        <f t="shared" si="6"/>
        <v>250000</v>
      </c>
      <c r="E64" s="2">
        <f t="shared" si="6"/>
        <v>250000</v>
      </c>
      <c r="H64" s="41">
        <f t="shared" si="0"/>
        <v>250000</v>
      </c>
    </row>
    <row r="65" spans="1:10" hidden="1" outlineLevel="1">
      <c r="A65" s="14">
        <v>4004</v>
      </c>
      <c r="B65" s="1" t="s">
        <v>161</v>
      </c>
      <c r="C65" s="2">
        <v>900000</v>
      </c>
      <c r="D65" s="2">
        <f t="shared" si="6"/>
        <v>900000</v>
      </c>
      <c r="E65" s="2">
        <f t="shared" si="6"/>
        <v>900000</v>
      </c>
      <c r="H65" s="41">
        <f t="shared" si="0"/>
        <v>900000</v>
      </c>
    </row>
    <row r="66" spans="1:10" hidden="1" outlineLevel="1">
      <c r="A66" s="14">
        <v>4099</v>
      </c>
      <c r="B66" s="1" t="s">
        <v>162</v>
      </c>
      <c r="C66" s="2">
        <v>150000</v>
      </c>
      <c r="D66" s="2">
        <f t="shared" si="6"/>
        <v>150000</v>
      </c>
      <c r="E66" s="2">
        <f t="shared" si="6"/>
        <v>150000</v>
      </c>
      <c r="H66" s="41">
        <f t="shared" si="0"/>
        <v>150000</v>
      </c>
    </row>
    <row r="67" spans="1:10" collapsed="1">
      <c r="A67" s="167" t="s">
        <v>579</v>
      </c>
      <c r="B67" s="167"/>
      <c r="C67" s="25">
        <f>C97+C68</f>
        <v>28986000</v>
      </c>
      <c r="D67" s="25">
        <f>D97+D68</f>
        <v>28986000</v>
      </c>
      <c r="E67" s="25">
        <f>E97+E68</f>
        <v>28986000</v>
      </c>
      <c r="G67" s="39" t="s">
        <v>59</v>
      </c>
      <c r="H67" s="41">
        <f t="shared" ref="H67:H130" si="7">C67</f>
        <v>28986000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3971000</v>
      </c>
      <c r="D68" s="21">
        <f>SUM(D69:D96)</f>
        <v>3971000</v>
      </c>
      <c r="E68" s="21">
        <f>SUM(E69:E96)</f>
        <v>3971000</v>
      </c>
      <c r="G68" s="39" t="s">
        <v>56</v>
      </c>
      <c r="H68" s="41">
        <f t="shared" si="7"/>
        <v>3971000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220000</v>
      </c>
      <c r="D69" s="2">
        <f>C69</f>
        <v>220000</v>
      </c>
      <c r="E69" s="2">
        <f>D69</f>
        <v>220000</v>
      </c>
      <c r="H69" s="41">
        <f t="shared" si="7"/>
        <v>220000</v>
      </c>
    </row>
    <row r="70" spans="1:10" ht="15" hidden="1" customHeight="1" outlineLevel="1">
      <c r="A70" s="3">
        <v>5102</v>
      </c>
      <c r="B70" s="2" t="s">
        <v>165</v>
      </c>
      <c r="C70" s="2">
        <v>450000</v>
      </c>
      <c r="D70" s="2">
        <f t="shared" ref="D70:E85" si="8">C70</f>
        <v>450000</v>
      </c>
      <c r="E70" s="2">
        <f t="shared" si="8"/>
        <v>450000</v>
      </c>
      <c r="H70" s="41">
        <f t="shared" si="7"/>
        <v>450000</v>
      </c>
    </row>
    <row r="71" spans="1:10" ht="15" hidden="1" customHeight="1" outlineLevel="1">
      <c r="A71" s="3">
        <v>5102</v>
      </c>
      <c r="B71" s="2" t="s">
        <v>22</v>
      </c>
      <c r="C71" s="2">
        <v>7000</v>
      </c>
      <c r="D71" s="2">
        <f t="shared" si="8"/>
        <v>7000</v>
      </c>
      <c r="E71" s="2">
        <f t="shared" si="8"/>
        <v>7000</v>
      </c>
      <c r="H71" s="41">
        <f t="shared" si="7"/>
        <v>7000</v>
      </c>
    </row>
    <row r="72" spans="1:10" ht="15" hidden="1" customHeight="1" outlineLevel="1">
      <c r="A72" s="3">
        <v>5102</v>
      </c>
      <c r="B72" s="2" t="s">
        <v>166</v>
      </c>
      <c r="C72" s="2">
        <v>10000</v>
      </c>
      <c r="D72" s="2">
        <f t="shared" si="8"/>
        <v>10000</v>
      </c>
      <c r="E72" s="2">
        <f t="shared" si="8"/>
        <v>10000</v>
      </c>
      <c r="H72" s="41">
        <f t="shared" si="7"/>
        <v>10000</v>
      </c>
    </row>
    <row r="73" spans="1:10" ht="15" hidden="1" customHeight="1" outlineLevel="1">
      <c r="A73" s="3">
        <v>5103</v>
      </c>
      <c r="B73" s="2" t="s">
        <v>167</v>
      </c>
      <c r="C73" s="2">
        <v>120000</v>
      </c>
      <c r="D73" s="2">
        <f t="shared" si="8"/>
        <v>120000</v>
      </c>
      <c r="E73" s="2">
        <f t="shared" si="8"/>
        <v>120000</v>
      </c>
      <c r="H73" s="41">
        <f t="shared" si="7"/>
        <v>120000</v>
      </c>
    </row>
    <row r="74" spans="1:10" ht="15" hidden="1" customHeight="1" outlineLevel="1">
      <c r="A74" s="3">
        <v>5104</v>
      </c>
      <c r="B74" s="2" t="s">
        <v>168</v>
      </c>
      <c r="C74" s="2">
        <v>50000</v>
      </c>
      <c r="D74" s="2">
        <f t="shared" si="8"/>
        <v>50000</v>
      </c>
      <c r="E74" s="2">
        <f t="shared" si="8"/>
        <v>50000</v>
      </c>
      <c r="H74" s="41">
        <f t="shared" si="7"/>
        <v>50000</v>
      </c>
    </row>
    <row r="75" spans="1:10" ht="15" hidden="1" customHeight="1" outlineLevel="1">
      <c r="A75" s="3">
        <v>5105</v>
      </c>
      <c r="B75" s="2" t="s">
        <v>169</v>
      </c>
      <c r="C75" s="2">
        <v>100000</v>
      </c>
      <c r="D75" s="2">
        <f t="shared" si="8"/>
        <v>100000</v>
      </c>
      <c r="E75" s="2">
        <f t="shared" si="8"/>
        <v>100000</v>
      </c>
      <c r="H75" s="41">
        <f t="shared" si="7"/>
        <v>100000</v>
      </c>
    </row>
    <row r="76" spans="1:10" ht="15" hidden="1" customHeight="1" outlineLevel="1">
      <c r="A76" s="3">
        <v>5106</v>
      </c>
      <c r="B76" s="2" t="s">
        <v>170</v>
      </c>
      <c r="C76" s="2">
        <v>50000</v>
      </c>
      <c r="D76" s="2">
        <f t="shared" si="8"/>
        <v>50000</v>
      </c>
      <c r="E76" s="2">
        <f t="shared" si="8"/>
        <v>50000</v>
      </c>
      <c r="H76" s="41">
        <f t="shared" si="7"/>
        <v>50000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1300000</v>
      </c>
      <c r="D79" s="2">
        <f t="shared" si="8"/>
        <v>1300000</v>
      </c>
      <c r="E79" s="2">
        <f t="shared" si="8"/>
        <v>1300000</v>
      </c>
      <c r="H79" s="41">
        <f t="shared" si="7"/>
        <v>1300000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100000</v>
      </c>
      <c r="D83" s="2">
        <f t="shared" si="8"/>
        <v>100000</v>
      </c>
      <c r="E83" s="2">
        <f t="shared" si="8"/>
        <v>100000</v>
      </c>
      <c r="H83" s="41">
        <f t="shared" si="7"/>
        <v>100000</v>
      </c>
    </row>
    <row r="84" spans="1:8" ht="15" hidden="1" customHeight="1" outlineLevel="1">
      <c r="A84" s="3">
        <v>5206</v>
      </c>
      <c r="B84" s="2" t="s">
        <v>176</v>
      </c>
      <c r="C84" s="2">
        <v>2000</v>
      </c>
      <c r="D84" s="2">
        <f t="shared" si="8"/>
        <v>2000</v>
      </c>
      <c r="E84" s="2">
        <f t="shared" si="8"/>
        <v>2000</v>
      </c>
      <c r="H84" s="41">
        <f t="shared" si="7"/>
        <v>2000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>
        <v>60000</v>
      </c>
      <c r="D89" s="2">
        <f t="shared" si="9"/>
        <v>60000</v>
      </c>
      <c r="E89" s="2">
        <f t="shared" si="9"/>
        <v>60000</v>
      </c>
      <c r="H89" s="41">
        <f t="shared" si="7"/>
        <v>60000</v>
      </c>
    </row>
    <row r="90" spans="1:8" ht="15" hidden="1" customHeight="1" outlineLevel="1">
      <c r="A90" s="3">
        <v>5210</v>
      </c>
      <c r="B90" s="2" t="s">
        <v>108</v>
      </c>
      <c r="C90" s="2">
        <v>2000</v>
      </c>
      <c r="D90" s="2">
        <f t="shared" si="9"/>
        <v>2000</v>
      </c>
      <c r="E90" s="2">
        <f t="shared" si="9"/>
        <v>2000</v>
      </c>
      <c r="H90" s="41">
        <f t="shared" si="7"/>
        <v>2000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150000</v>
      </c>
      <c r="D93" s="2">
        <f t="shared" si="9"/>
        <v>150000</v>
      </c>
      <c r="E93" s="2">
        <f t="shared" si="9"/>
        <v>150000</v>
      </c>
      <c r="H93" s="41">
        <f t="shared" si="7"/>
        <v>150000</v>
      </c>
    </row>
    <row r="94" spans="1:8" ht="15" hidden="1" customHeight="1" outlineLevel="1">
      <c r="A94" s="3">
        <v>5301</v>
      </c>
      <c r="B94" s="2" t="s">
        <v>109</v>
      </c>
      <c r="C94" s="2">
        <v>1000000</v>
      </c>
      <c r="D94" s="2">
        <f t="shared" si="9"/>
        <v>1000000</v>
      </c>
      <c r="E94" s="2">
        <f t="shared" si="9"/>
        <v>1000000</v>
      </c>
      <c r="H94" s="41">
        <f t="shared" si="7"/>
        <v>1000000</v>
      </c>
    </row>
    <row r="95" spans="1:8" ht="13.5" hidden="1" customHeight="1" outlineLevel="1">
      <c r="A95" s="3">
        <v>5302</v>
      </c>
      <c r="B95" s="2" t="s">
        <v>24</v>
      </c>
      <c r="C95" s="2">
        <v>200000</v>
      </c>
      <c r="D95" s="2">
        <f t="shared" si="9"/>
        <v>200000</v>
      </c>
      <c r="E95" s="2">
        <f t="shared" si="9"/>
        <v>200000</v>
      </c>
      <c r="H95" s="41">
        <f t="shared" si="7"/>
        <v>200000</v>
      </c>
    </row>
    <row r="96" spans="1:8" ht="13.5" hidden="1" customHeight="1" outlineLevel="1">
      <c r="A96" s="3">
        <v>5399</v>
      </c>
      <c r="B96" s="2" t="s">
        <v>183</v>
      </c>
      <c r="C96" s="2">
        <v>150000</v>
      </c>
      <c r="D96" s="2">
        <f t="shared" si="9"/>
        <v>150000</v>
      </c>
      <c r="E96" s="2">
        <f t="shared" si="9"/>
        <v>150000</v>
      </c>
      <c r="H96" s="41">
        <f t="shared" si="7"/>
        <v>150000</v>
      </c>
    </row>
    <row r="97" spans="1:10" collapsed="1">
      <c r="A97" s="19" t="s">
        <v>184</v>
      </c>
      <c r="B97" s="24"/>
      <c r="C97" s="21">
        <f>SUM(C98:C113)</f>
        <v>25015000</v>
      </c>
      <c r="D97" s="21">
        <f>SUM(D98:D113)</f>
        <v>25015000</v>
      </c>
      <c r="E97" s="21">
        <f>SUM(E98:E113)</f>
        <v>25015000</v>
      </c>
      <c r="G97" s="39" t="s">
        <v>58</v>
      </c>
      <c r="H97" s="41">
        <f t="shared" si="7"/>
        <v>25015000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17200000</v>
      </c>
      <c r="D98" s="2">
        <f>C98</f>
        <v>17200000</v>
      </c>
      <c r="E98" s="2">
        <f>D98</f>
        <v>17200000</v>
      </c>
      <c r="H98" s="41">
        <f t="shared" si="7"/>
        <v>17200000</v>
      </c>
    </row>
    <row r="99" spans="1:10" ht="15" hidden="1" customHeight="1" outlineLevel="1">
      <c r="A99" s="3">
        <v>6002</v>
      </c>
      <c r="B99" s="1" t="s">
        <v>185</v>
      </c>
      <c r="C99" s="2">
        <v>825000</v>
      </c>
      <c r="D99" s="2">
        <f t="shared" ref="D99:E113" si="10">C99</f>
        <v>825000</v>
      </c>
      <c r="E99" s="2">
        <f t="shared" si="10"/>
        <v>825000</v>
      </c>
      <c r="H99" s="41">
        <f t="shared" si="7"/>
        <v>825000</v>
      </c>
    </row>
    <row r="100" spans="1:10" ht="15" hidden="1" customHeight="1" outlineLevel="1">
      <c r="A100" s="3">
        <v>6003</v>
      </c>
      <c r="B100" s="1" t="s">
        <v>186</v>
      </c>
      <c r="C100" s="2">
        <v>6150000</v>
      </c>
      <c r="D100" s="2">
        <f t="shared" si="10"/>
        <v>6150000</v>
      </c>
      <c r="E100" s="2">
        <f t="shared" si="10"/>
        <v>6150000</v>
      </c>
      <c r="H100" s="41">
        <f t="shared" si="7"/>
        <v>6150000</v>
      </c>
    </row>
    <row r="101" spans="1:10" ht="15" hidden="1" customHeight="1" outlineLevel="1">
      <c r="A101" s="3">
        <v>6004</v>
      </c>
      <c r="B101" s="1" t="s">
        <v>187</v>
      </c>
      <c r="C101" s="2">
        <v>350000</v>
      </c>
      <c r="D101" s="2">
        <f t="shared" si="10"/>
        <v>350000</v>
      </c>
      <c r="E101" s="2">
        <f t="shared" si="10"/>
        <v>350000</v>
      </c>
      <c r="H101" s="41">
        <f t="shared" si="7"/>
        <v>350000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120000</v>
      </c>
      <c r="D103" s="2">
        <f t="shared" si="10"/>
        <v>120000</v>
      </c>
      <c r="E103" s="2">
        <f t="shared" si="10"/>
        <v>120000</v>
      </c>
      <c r="H103" s="41">
        <f t="shared" si="7"/>
        <v>120000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110000</v>
      </c>
      <c r="D105" s="2">
        <f t="shared" si="10"/>
        <v>110000</v>
      </c>
      <c r="E105" s="2">
        <f t="shared" si="10"/>
        <v>110000</v>
      </c>
      <c r="H105" s="41">
        <f t="shared" si="7"/>
        <v>110000</v>
      </c>
    </row>
    <row r="106" spans="1:10" hidden="1" outlineLevel="1">
      <c r="A106" s="3">
        <v>6009</v>
      </c>
      <c r="B106" s="1" t="s">
        <v>28</v>
      </c>
      <c r="C106" s="2">
        <v>60000</v>
      </c>
      <c r="D106" s="2">
        <f t="shared" si="10"/>
        <v>60000</v>
      </c>
      <c r="E106" s="2">
        <f t="shared" si="10"/>
        <v>60000</v>
      </c>
      <c r="H106" s="41">
        <f t="shared" si="7"/>
        <v>60000</v>
      </c>
    </row>
    <row r="107" spans="1:10" hidden="1" outlineLevel="1">
      <c r="A107" s="3">
        <v>6010</v>
      </c>
      <c r="B107" s="1" t="s">
        <v>189</v>
      </c>
      <c r="C107" s="2">
        <v>60000</v>
      </c>
      <c r="D107" s="2">
        <f t="shared" si="10"/>
        <v>60000</v>
      </c>
      <c r="E107" s="2">
        <f t="shared" si="10"/>
        <v>60000</v>
      </c>
      <c r="H107" s="41">
        <f t="shared" si="7"/>
        <v>60000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60000</v>
      </c>
      <c r="D111" s="2">
        <f t="shared" si="10"/>
        <v>60000</v>
      </c>
      <c r="E111" s="2">
        <f t="shared" si="10"/>
        <v>60000</v>
      </c>
      <c r="H111" s="41">
        <f t="shared" si="7"/>
        <v>60000</v>
      </c>
    </row>
    <row r="112" spans="1:10" hidden="1" outlineLevel="1">
      <c r="A112" s="3">
        <v>6099</v>
      </c>
      <c r="B112" s="1" t="s">
        <v>194</v>
      </c>
      <c r="C112" s="2">
        <v>30000</v>
      </c>
      <c r="D112" s="2">
        <f t="shared" si="10"/>
        <v>30000</v>
      </c>
      <c r="E112" s="2">
        <f t="shared" si="10"/>
        <v>30000</v>
      </c>
      <c r="H112" s="41">
        <f t="shared" si="7"/>
        <v>30000</v>
      </c>
    </row>
    <row r="113" spans="1:10" hidden="1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 collapsed="1">
      <c r="A114" s="172" t="s">
        <v>62</v>
      </c>
      <c r="B114" s="173"/>
      <c r="C114" s="26">
        <f>C115+C152+C177</f>
        <v>20159230</v>
      </c>
      <c r="D114" s="26">
        <f>D115+D152+D177</f>
        <v>20159230</v>
      </c>
      <c r="E114" s="26">
        <f>E115+E152+E177</f>
        <v>20159230</v>
      </c>
      <c r="G114" s="39" t="s">
        <v>62</v>
      </c>
      <c r="H114" s="41">
        <f t="shared" si="7"/>
        <v>20159230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15323000</v>
      </c>
      <c r="D115" s="23">
        <f>D116+D135</f>
        <v>15323000</v>
      </c>
      <c r="E115" s="23">
        <f>E116+E135</f>
        <v>15323000</v>
      </c>
      <c r="G115" s="39" t="s">
        <v>61</v>
      </c>
      <c r="H115" s="41">
        <f t="shared" si="7"/>
        <v>15323000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1649000</v>
      </c>
      <c r="D116" s="21">
        <f>D117+D120+D123+D126+D129+D132</f>
        <v>1649000</v>
      </c>
      <c r="E116" s="21">
        <f>E117+E120+E123+E126+E129+E132</f>
        <v>1649000</v>
      </c>
      <c r="G116" s="39" t="s">
        <v>583</v>
      </c>
      <c r="H116" s="41">
        <f t="shared" si="7"/>
        <v>1649000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1430000</v>
      </c>
      <c r="D117" s="2">
        <f>D118+D119</f>
        <v>1430000</v>
      </c>
      <c r="E117" s="2">
        <f>E118+E119</f>
        <v>1430000</v>
      </c>
      <c r="H117" s="41">
        <f t="shared" si="7"/>
        <v>1430000</v>
      </c>
    </row>
    <row r="118" spans="1:10" ht="15" hidden="1" customHeight="1" outlineLevel="2">
      <c r="A118" s="131"/>
      <c r="B118" s="130" t="s">
        <v>855</v>
      </c>
      <c r="C118" s="129">
        <v>37000</v>
      </c>
      <c r="D118" s="129">
        <f>C118</f>
        <v>37000</v>
      </c>
      <c r="E118" s="129">
        <f>D118</f>
        <v>37000</v>
      </c>
      <c r="H118" s="41">
        <f t="shared" si="7"/>
        <v>37000</v>
      </c>
    </row>
    <row r="119" spans="1:10" ht="15" hidden="1" customHeight="1" outlineLevel="2">
      <c r="A119" s="131"/>
      <c r="B119" s="130" t="s">
        <v>860</v>
      </c>
      <c r="C119" s="129">
        <v>1393000</v>
      </c>
      <c r="D119" s="129">
        <f>C119</f>
        <v>1393000</v>
      </c>
      <c r="E119" s="129">
        <f>D119</f>
        <v>1393000</v>
      </c>
      <c r="H119" s="41">
        <f t="shared" si="7"/>
        <v>1393000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156000</v>
      </c>
      <c r="D123" s="2">
        <f>D124+D125</f>
        <v>156000</v>
      </c>
      <c r="E123" s="2">
        <f>E124+E125</f>
        <v>156000</v>
      </c>
      <c r="H123" s="41">
        <f t="shared" si="7"/>
        <v>156000</v>
      </c>
    </row>
    <row r="124" spans="1:10" ht="15" hidden="1" customHeight="1" outlineLevel="2">
      <c r="A124" s="131"/>
      <c r="B124" s="130" t="s">
        <v>855</v>
      </c>
      <c r="C124" s="129">
        <v>156000</v>
      </c>
      <c r="D124" s="129">
        <f>C124</f>
        <v>156000</v>
      </c>
      <c r="E124" s="129">
        <f>D124</f>
        <v>156000</v>
      </c>
      <c r="H124" s="41">
        <f t="shared" si="7"/>
        <v>156000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63000</v>
      </c>
      <c r="D132" s="2">
        <f>D133+D134</f>
        <v>63000</v>
      </c>
      <c r="E132" s="2">
        <f>E133+E134</f>
        <v>63000</v>
      </c>
      <c r="H132" s="41">
        <f t="shared" si="11"/>
        <v>63000</v>
      </c>
    </row>
    <row r="133" spans="1:10" ht="15" hidden="1" customHeight="1" outlineLevel="2">
      <c r="A133" s="131"/>
      <c r="B133" s="130" t="s">
        <v>855</v>
      </c>
      <c r="C133" s="129">
        <v>63000</v>
      </c>
      <c r="D133" s="129">
        <f>C133</f>
        <v>63000</v>
      </c>
      <c r="E133" s="129">
        <f>D133</f>
        <v>63000</v>
      </c>
      <c r="H133" s="41">
        <f t="shared" si="11"/>
        <v>63000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13674000</v>
      </c>
      <c r="D135" s="21">
        <f>D136+D140+D143+D146+D149</f>
        <v>13674000</v>
      </c>
      <c r="E135" s="21">
        <f>E136+E140+E143+E146+E149</f>
        <v>13674000</v>
      </c>
      <c r="G135" s="39" t="s">
        <v>584</v>
      </c>
      <c r="H135" s="41">
        <f t="shared" si="11"/>
        <v>13674000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2303000</v>
      </c>
      <c r="D136" s="2">
        <f>D137+D138+D139</f>
        <v>2303000</v>
      </c>
      <c r="E136" s="2">
        <f>E137+E138+E139</f>
        <v>2303000</v>
      </c>
      <c r="H136" s="41">
        <f t="shared" si="11"/>
        <v>2303000</v>
      </c>
    </row>
    <row r="137" spans="1:10" ht="15" hidden="1" customHeight="1" outlineLevel="2">
      <c r="A137" s="131"/>
      <c r="B137" s="130" t="s">
        <v>855</v>
      </c>
      <c r="C137" s="129">
        <v>2303000</v>
      </c>
      <c r="D137" s="129">
        <f>C137</f>
        <v>2303000</v>
      </c>
      <c r="E137" s="129">
        <f>D137</f>
        <v>2303000</v>
      </c>
      <c r="H137" s="41">
        <f t="shared" si="11"/>
        <v>2303000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10392000</v>
      </c>
      <c r="D140" s="2">
        <f>D141+D142</f>
        <v>10392000</v>
      </c>
      <c r="E140" s="2">
        <f>E141+E142</f>
        <v>10392000</v>
      </c>
      <c r="H140" s="41">
        <f t="shared" si="11"/>
        <v>10392000</v>
      </c>
    </row>
    <row r="141" spans="1:10" ht="15" hidden="1" customHeight="1" outlineLevel="2">
      <c r="A141" s="131"/>
      <c r="B141" s="130" t="s">
        <v>855</v>
      </c>
      <c r="C141" s="129">
        <v>792000</v>
      </c>
      <c r="D141" s="129">
        <f>C141</f>
        <v>792000</v>
      </c>
      <c r="E141" s="129">
        <f>D141</f>
        <v>792000</v>
      </c>
      <c r="H141" s="41">
        <f t="shared" si="11"/>
        <v>792000</v>
      </c>
    </row>
    <row r="142" spans="1:10" ht="15" hidden="1" customHeight="1" outlineLevel="2">
      <c r="A142" s="131"/>
      <c r="B142" s="130" t="s">
        <v>860</v>
      </c>
      <c r="C142" s="129">
        <v>9600000</v>
      </c>
      <c r="D142" s="129">
        <f>C142</f>
        <v>9600000</v>
      </c>
      <c r="E142" s="129">
        <f>D142</f>
        <v>9600000</v>
      </c>
      <c r="H142" s="41">
        <f t="shared" si="11"/>
        <v>9600000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961000</v>
      </c>
      <c r="D143" s="2">
        <f>D144+D145</f>
        <v>961000</v>
      </c>
      <c r="E143" s="2">
        <f>E144+E145</f>
        <v>961000</v>
      </c>
      <c r="H143" s="41">
        <f t="shared" si="11"/>
        <v>961000</v>
      </c>
    </row>
    <row r="144" spans="1:10" ht="15" hidden="1" customHeight="1" outlineLevel="2">
      <c r="A144" s="131"/>
      <c r="B144" s="130" t="s">
        <v>855</v>
      </c>
      <c r="C144" s="129">
        <v>361000</v>
      </c>
      <c r="D144" s="129">
        <f>C144</f>
        <v>361000</v>
      </c>
      <c r="E144" s="129">
        <f>D144</f>
        <v>361000</v>
      </c>
      <c r="H144" s="41">
        <f t="shared" si="11"/>
        <v>361000</v>
      </c>
    </row>
    <row r="145" spans="1:10" ht="15" hidden="1" customHeight="1" outlineLevel="2">
      <c r="A145" s="131"/>
      <c r="B145" s="130" t="s">
        <v>860</v>
      </c>
      <c r="C145" s="129">
        <v>600000</v>
      </c>
      <c r="D145" s="129">
        <f>C145</f>
        <v>600000</v>
      </c>
      <c r="E145" s="129">
        <f>D145</f>
        <v>600000</v>
      </c>
      <c r="H145" s="41">
        <f t="shared" si="11"/>
        <v>600000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16500</v>
      </c>
      <c r="D146" s="2">
        <f>D147+D148</f>
        <v>16500</v>
      </c>
      <c r="E146" s="2">
        <f>E147+E148</f>
        <v>16500</v>
      </c>
      <c r="H146" s="41">
        <f t="shared" si="11"/>
        <v>16500</v>
      </c>
    </row>
    <row r="147" spans="1:10" ht="15" hidden="1" customHeight="1" outlineLevel="2">
      <c r="A147" s="131"/>
      <c r="B147" s="130" t="s">
        <v>855</v>
      </c>
      <c r="C147" s="129">
        <v>16500</v>
      </c>
      <c r="D147" s="129">
        <f>C147</f>
        <v>16500</v>
      </c>
      <c r="E147" s="129">
        <f>D147</f>
        <v>16500</v>
      </c>
      <c r="H147" s="41">
        <f t="shared" si="11"/>
        <v>16500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1500</v>
      </c>
      <c r="D149" s="2">
        <f>D150+D151</f>
        <v>1500</v>
      </c>
      <c r="E149" s="2">
        <f>E150+E151</f>
        <v>1500</v>
      </c>
      <c r="H149" s="41">
        <f t="shared" si="11"/>
        <v>1500</v>
      </c>
    </row>
    <row r="150" spans="1:10" ht="15" hidden="1" customHeight="1" outlineLevel="2">
      <c r="A150" s="131"/>
      <c r="B150" s="130" t="s">
        <v>855</v>
      </c>
      <c r="C150" s="129">
        <v>1500</v>
      </c>
      <c r="D150" s="129">
        <f>C150</f>
        <v>1500</v>
      </c>
      <c r="E150" s="129">
        <f>D150</f>
        <v>1500</v>
      </c>
      <c r="H150" s="41">
        <f t="shared" si="11"/>
        <v>1500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2217000</v>
      </c>
      <c r="D152" s="23">
        <f>D153+D163+D170</f>
        <v>2217000</v>
      </c>
      <c r="E152" s="23">
        <f>E153+E163+E170</f>
        <v>2217000</v>
      </c>
      <c r="G152" s="39" t="s">
        <v>66</v>
      </c>
      <c r="H152" s="41">
        <f t="shared" si="11"/>
        <v>2217000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2217000</v>
      </c>
      <c r="D153" s="21">
        <f>D154+D157+D160</f>
        <v>2217000</v>
      </c>
      <c r="E153" s="21">
        <f>E154+E157+E160</f>
        <v>2217000</v>
      </c>
      <c r="G153" s="39" t="s">
        <v>585</v>
      </c>
      <c r="H153" s="41">
        <f t="shared" si="11"/>
        <v>2217000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2217000</v>
      </c>
      <c r="D154" s="2">
        <f>D155+D156</f>
        <v>2217000</v>
      </c>
      <c r="E154" s="2">
        <f>E155+E156</f>
        <v>2217000</v>
      </c>
      <c r="H154" s="41">
        <f t="shared" si="11"/>
        <v>2217000</v>
      </c>
    </row>
    <row r="155" spans="1:10" ht="15" hidden="1" customHeight="1" outlineLevel="2">
      <c r="A155" s="131"/>
      <c r="B155" s="130" t="s">
        <v>855</v>
      </c>
      <c r="C155" s="129">
        <v>330000</v>
      </c>
      <c r="D155" s="129">
        <f>C155</f>
        <v>330000</v>
      </c>
      <c r="E155" s="129">
        <f>D155</f>
        <v>330000</v>
      </c>
      <c r="H155" s="41">
        <f t="shared" si="11"/>
        <v>330000</v>
      </c>
    </row>
    <row r="156" spans="1:10" ht="15" hidden="1" customHeight="1" outlineLevel="2">
      <c r="A156" s="131"/>
      <c r="B156" s="130" t="s">
        <v>860</v>
      </c>
      <c r="C156" s="129">
        <v>1887000</v>
      </c>
      <c r="D156" s="129">
        <f>C156</f>
        <v>1887000</v>
      </c>
      <c r="E156" s="129">
        <f>D156</f>
        <v>1887000</v>
      </c>
      <c r="H156" s="41">
        <f t="shared" si="11"/>
        <v>1887000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2619230</v>
      </c>
      <c r="D177" s="27">
        <f>D178</f>
        <v>2619230</v>
      </c>
      <c r="E177" s="27">
        <f>E178</f>
        <v>2619230</v>
      </c>
      <c r="G177" s="39" t="s">
        <v>216</v>
      </c>
      <c r="H177" s="41">
        <f t="shared" si="11"/>
        <v>2619230</v>
      </c>
      <c r="I177" s="42"/>
      <c r="J177" s="40" t="b">
        <f>AND(H177=I177)</f>
        <v>0</v>
      </c>
    </row>
    <row r="178" spans="1:10">
      <c r="A178" s="168" t="s">
        <v>217</v>
      </c>
      <c r="B178" s="169"/>
      <c r="C178" s="21">
        <f>C179+C184+C188+C197+C200+C203+C215+C222+C228+C235+C238+C243+C250</f>
        <v>2619230</v>
      </c>
      <c r="D178" s="21">
        <f>D179+D184+D188+D197+D200+D203+D215+D222+D228+D235+D238+D243+D250</f>
        <v>2619230</v>
      </c>
      <c r="E178" s="21">
        <f>E179+E184+E188+E197+E200+E203+E215+E222+E228+E235+E238+E243+E250</f>
        <v>2619230</v>
      </c>
      <c r="G178" s="39" t="s">
        <v>587</v>
      </c>
      <c r="H178" s="41">
        <f t="shared" si="11"/>
        <v>2619230</v>
      </c>
      <c r="I178" s="42"/>
      <c r="J178" s="40" t="b">
        <f>AND(H178=I178)</f>
        <v>0</v>
      </c>
    </row>
    <row r="179" spans="1:10" hidden="1" outlineLevel="1">
      <c r="A179" s="174" t="s">
        <v>849</v>
      </c>
      <c r="B179" s="175"/>
      <c r="C179" s="2">
        <f>C180+C182</f>
        <v>9905</v>
      </c>
      <c r="D179" s="2">
        <f>D180+D182</f>
        <v>9905</v>
      </c>
      <c r="E179" s="2">
        <f>E180+E182</f>
        <v>9905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9905</v>
      </c>
      <c r="D182" s="129">
        <f>D183</f>
        <v>9905</v>
      </c>
      <c r="E182" s="129">
        <f>E183</f>
        <v>9905</v>
      </c>
    </row>
    <row r="183" spans="1:10" hidden="1" outlineLevel="2">
      <c r="A183" s="90"/>
      <c r="B183" s="89" t="s">
        <v>855</v>
      </c>
      <c r="C183" s="128">
        <v>9905</v>
      </c>
      <c r="D183" s="128">
        <f>C183</f>
        <v>9905</v>
      </c>
      <c r="E183" s="128">
        <f>D183</f>
        <v>9905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582</v>
      </c>
      <c r="D188" s="2">
        <f>D189+D193+D195</f>
        <v>582</v>
      </c>
      <c r="E188" s="2">
        <f>E189+E193+E195</f>
        <v>582</v>
      </c>
    </row>
    <row r="189" spans="1:10" hidden="1" outlineLevel="2">
      <c r="A189" s="131">
        <v>1</v>
      </c>
      <c r="B189" s="130" t="s">
        <v>859</v>
      </c>
      <c r="C189" s="129">
        <f>C190+C191+C192</f>
        <v>582</v>
      </c>
      <c r="D189" s="129">
        <f>D190+D191+D192</f>
        <v>582</v>
      </c>
      <c r="E189" s="129">
        <f>E190+E191+E192</f>
        <v>582</v>
      </c>
    </row>
    <row r="190" spans="1:10" hidden="1" outlineLevel="3">
      <c r="A190" s="90"/>
      <c r="B190" s="89" t="s">
        <v>855</v>
      </c>
      <c r="C190" s="128">
        <v>582</v>
      </c>
      <c r="D190" s="128">
        <f t="shared" ref="D190:E192" si="13">C190</f>
        <v>582</v>
      </c>
      <c r="E190" s="128">
        <f t="shared" si="13"/>
        <v>582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304350</v>
      </c>
      <c r="D203" s="2">
        <f>D204+D211+D213+D207</f>
        <v>304350</v>
      </c>
      <c r="E203" s="2">
        <f>E204+E211+E213+E207</f>
        <v>304350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304350</v>
      </c>
      <c r="D207" s="129">
        <f>D209+D208+D210</f>
        <v>304350</v>
      </c>
      <c r="E207" s="129">
        <f>E209+E208+E210</f>
        <v>304350</v>
      </c>
    </row>
    <row r="208" spans="1:5" hidden="1" outlineLevel="3">
      <c r="A208" s="90"/>
      <c r="B208" s="89" t="s">
        <v>855</v>
      </c>
      <c r="C208" s="128">
        <v>304350</v>
      </c>
      <c r="D208" s="128">
        <f t="shared" ref="D208:E210" si="15">C208</f>
        <v>304350</v>
      </c>
      <c r="E208" s="128">
        <f t="shared" si="15"/>
        <v>304350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/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605220</v>
      </c>
      <c r="D215" s="2">
        <f>D220++D216</f>
        <v>605220</v>
      </c>
      <c r="E215" s="2">
        <f>E220++E216</f>
        <v>605220</v>
      </c>
    </row>
    <row r="216" spans="1:5" hidden="1" outlineLevel="2">
      <c r="A216" s="131">
        <v>2</v>
      </c>
      <c r="B216" s="130" t="s">
        <v>856</v>
      </c>
      <c r="C216" s="129">
        <f>C219+C218+C217</f>
        <v>147467</v>
      </c>
      <c r="D216" s="129">
        <f>D219+D218+D217</f>
        <v>147467</v>
      </c>
      <c r="E216" s="129">
        <f>E219+E218+E217</f>
        <v>147467</v>
      </c>
    </row>
    <row r="217" spans="1:5" hidden="1" outlineLevel="3">
      <c r="A217" s="90"/>
      <c r="B217" s="89" t="s">
        <v>855</v>
      </c>
      <c r="C217" s="128">
        <v>147467</v>
      </c>
      <c r="D217" s="128">
        <f t="shared" ref="D217:E219" si="16">C217</f>
        <v>147467</v>
      </c>
      <c r="E217" s="128">
        <f t="shared" si="16"/>
        <v>147467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457753</v>
      </c>
      <c r="D220" s="129">
        <f>D221</f>
        <v>457753</v>
      </c>
      <c r="E220" s="129">
        <f>E221</f>
        <v>457753</v>
      </c>
    </row>
    <row r="221" spans="1:5" hidden="1" outlineLevel="3">
      <c r="A221" s="90"/>
      <c r="B221" s="89" t="s">
        <v>855</v>
      </c>
      <c r="C221" s="128">
        <v>457753</v>
      </c>
      <c r="D221" s="128">
        <f>C221</f>
        <v>457753</v>
      </c>
      <c r="E221" s="128">
        <f>D221</f>
        <v>457753</v>
      </c>
    </row>
    <row r="222" spans="1:5" hidden="1" outlineLevel="1">
      <c r="A222" s="174" t="s">
        <v>834</v>
      </c>
      <c r="B222" s="175"/>
      <c r="C222" s="2">
        <f>C223</f>
        <v>78743</v>
      </c>
      <c r="D222" s="2">
        <f>D223</f>
        <v>78743</v>
      </c>
      <c r="E222" s="2">
        <f>E223</f>
        <v>78743</v>
      </c>
    </row>
    <row r="223" spans="1:5" hidden="1" outlineLevel="2">
      <c r="A223" s="131">
        <v>2</v>
      </c>
      <c r="B223" s="130" t="s">
        <v>856</v>
      </c>
      <c r="C223" s="129">
        <f>C225+C226+C227+C224</f>
        <v>78743</v>
      </c>
      <c r="D223" s="129">
        <f>D225+D226+D227+D224</f>
        <v>78743</v>
      </c>
      <c r="E223" s="129">
        <f>E225+E226+E227+E224</f>
        <v>78743</v>
      </c>
    </row>
    <row r="224" spans="1:5" hidden="1" outlineLevel="3">
      <c r="A224" s="90"/>
      <c r="B224" s="89" t="s">
        <v>855</v>
      </c>
      <c r="C224" s="128">
        <v>78743</v>
      </c>
      <c r="D224" s="128">
        <f>C224</f>
        <v>78743</v>
      </c>
      <c r="E224" s="128">
        <f>D224</f>
        <v>78743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1299140</v>
      </c>
      <c r="D228" s="2">
        <f>D229+D233</f>
        <v>1299140</v>
      </c>
      <c r="E228" s="2">
        <f>E229+E233</f>
        <v>1299140</v>
      </c>
    </row>
    <row r="229" spans="1:5" hidden="1" outlineLevel="2">
      <c r="A229" s="131">
        <v>2</v>
      </c>
      <c r="B229" s="130" t="s">
        <v>856</v>
      </c>
      <c r="C229" s="129">
        <f>C231+C232+C230</f>
        <v>1299140</v>
      </c>
      <c r="D229" s="129">
        <f>D231+D232+D230</f>
        <v>1299140</v>
      </c>
      <c r="E229" s="129">
        <f>E231+E232+E230</f>
        <v>1299140</v>
      </c>
    </row>
    <row r="230" spans="1:5" hidden="1" outlineLevel="3">
      <c r="A230" s="90"/>
      <c r="B230" s="89" t="s">
        <v>855</v>
      </c>
      <c r="C230" s="128">
        <v>1299140</v>
      </c>
      <c r="D230" s="128">
        <f>C230</f>
        <v>1299140</v>
      </c>
      <c r="E230" s="128">
        <f>D230</f>
        <v>1299140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321290</v>
      </c>
      <c r="D250" s="2">
        <f>D251+D252</f>
        <v>321290</v>
      </c>
      <c r="E250" s="2">
        <f>E251+E252</f>
        <v>321290</v>
      </c>
    </row>
    <row r="251" spans="1:10" hidden="1" outlineLevel="3">
      <c r="A251" s="90"/>
      <c r="B251" s="89" t="s">
        <v>855</v>
      </c>
      <c r="C251" s="128">
        <v>321290</v>
      </c>
      <c r="D251" s="128">
        <f>C251</f>
        <v>321290</v>
      </c>
      <c r="E251" s="128">
        <f>D251</f>
        <v>321290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62" t="s">
        <v>853</v>
      </c>
      <c r="E256" s="162" t="s">
        <v>852</v>
      </c>
      <c r="G256" s="47" t="s">
        <v>589</v>
      </c>
      <c r="H256" s="48">
        <f>C257+C559</f>
        <v>98762230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75979000</v>
      </c>
      <c r="D257" s="37">
        <f>D258+D550</f>
        <v>75979000</v>
      </c>
      <c r="E257" s="37">
        <f>E258+E550</f>
        <v>75979000</v>
      </c>
      <c r="G257" s="39" t="s">
        <v>60</v>
      </c>
      <c r="H257" s="41">
        <f>C257</f>
        <v>75979000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72215000</v>
      </c>
      <c r="D258" s="36">
        <f>D259+D339+D483+D547</f>
        <v>72215000</v>
      </c>
      <c r="E258" s="36">
        <f>E259+E339+E483+E547</f>
        <v>72215000</v>
      </c>
      <c r="G258" s="39" t="s">
        <v>57</v>
      </c>
      <c r="H258" s="41">
        <f t="shared" ref="H258:H321" si="21">C258</f>
        <v>72215000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51740000</v>
      </c>
      <c r="D259" s="33">
        <f t="shared" ref="D259:E259" si="22">D260+D263+D314</f>
        <v>51740000</v>
      </c>
      <c r="E259" s="33">
        <f t="shared" si="22"/>
        <v>51740000</v>
      </c>
      <c r="G259" s="39" t="s">
        <v>590</v>
      </c>
      <c r="H259" s="41">
        <f t="shared" si="21"/>
        <v>51740000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100000</v>
      </c>
      <c r="D260" s="32">
        <f>SUM(D261:D262)</f>
        <v>100000</v>
      </c>
      <c r="E260" s="32">
        <f>SUM(E261:E262)</f>
        <v>100000</v>
      </c>
      <c r="H260" s="41">
        <f t="shared" si="21"/>
        <v>100000</v>
      </c>
    </row>
    <row r="261" spans="1:10" hidden="1" outlineLevel="2">
      <c r="A261" s="7">
        <v>1100</v>
      </c>
      <c r="B261" s="4" t="s">
        <v>32</v>
      </c>
      <c r="C261" s="5">
        <v>75000</v>
      </c>
      <c r="D261" s="5">
        <f>C261</f>
        <v>75000</v>
      </c>
      <c r="E261" s="5">
        <f>D261</f>
        <v>75000</v>
      </c>
      <c r="H261" s="41">
        <f t="shared" si="21"/>
        <v>75000</v>
      </c>
    </row>
    <row r="262" spans="1:10" hidden="1" outlineLevel="2">
      <c r="A262" s="6">
        <v>1100</v>
      </c>
      <c r="B262" s="4" t="s">
        <v>33</v>
      </c>
      <c r="C262" s="5">
        <v>25000</v>
      </c>
      <c r="D262" s="5">
        <f>C262</f>
        <v>25000</v>
      </c>
      <c r="E262" s="5">
        <f>D262</f>
        <v>25000</v>
      </c>
      <c r="H262" s="41">
        <f t="shared" si="21"/>
        <v>25000</v>
      </c>
    </row>
    <row r="263" spans="1:10" hidden="1" outlineLevel="1">
      <c r="A263" s="176" t="s">
        <v>269</v>
      </c>
      <c r="B263" s="177"/>
      <c r="C263" s="32">
        <f t="shared" ref="C263:D263" si="23">C264+C265+C289+C296+C298+C302+C305+C308+C313</f>
        <v>50430000</v>
      </c>
      <c r="D263" s="32">
        <f t="shared" si="23"/>
        <v>50430000</v>
      </c>
      <c r="E263" s="32">
        <f>E264+E265+E289+E296+E298+E302+E305+E308+E313</f>
        <v>50430000</v>
      </c>
      <c r="H263" s="41">
        <f t="shared" si="21"/>
        <v>50430000</v>
      </c>
    </row>
    <row r="264" spans="1:10" hidden="1" outlineLevel="2">
      <c r="A264" s="6">
        <v>1101</v>
      </c>
      <c r="B264" s="4" t="s">
        <v>34</v>
      </c>
      <c r="C264" s="5">
        <v>22080000</v>
      </c>
      <c r="D264" s="5">
        <f>C264</f>
        <v>22080000</v>
      </c>
      <c r="E264" s="5">
        <f>D264</f>
        <v>22080000</v>
      </c>
      <c r="H264" s="41">
        <f t="shared" si="21"/>
        <v>22080000</v>
      </c>
    </row>
    <row r="265" spans="1:10" hidden="1" outlineLevel="2">
      <c r="A265" s="6">
        <v>1101</v>
      </c>
      <c r="B265" s="4" t="s">
        <v>35</v>
      </c>
      <c r="C265" s="5">
        <v>17910000</v>
      </c>
      <c r="D265" s="5">
        <v>17910000</v>
      </c>
      <c r="E265" s="5">
        <v>17910000</v>
      </c>
      <c r="H265" s="41">
        <f t="shared" si="21"/>
        <v>17910000</v>
      </c>
    </row>
    <row r="266" spans="1:10" hidden="1" outlineLevel="3">
      <c r="A266" s="29"/>
      <c r="B266" s="28" t="s">
        <v>218</v>
      </c>
      <c r="C266" s="30">
        <v>1290000</v>
      </c>
      <c r="D266" s="30">
        <f>C266</f>
        <v>1290000</v>
      </c>
      <c r="E266" s="30">
        <f>D266</f>
        <v>1290000</v>
      </c>
      <c r="H266" s="41">
        <f t="shared" si="21"/>
        <v>1290000</v>
      </c>
    </row>
    <row r="267" spans="1:10" hidden="1" outlineLevel="3">
      <c r="A267" s="29"/>
      <c r="B267" s="28" t="s">
        <v>219</v>
      </c>
      <c r="C267" s="30">
        <v>7900000</v>
      </c>
      <c r="D267" s="30">
        <f t="shared" ref="D267:E282" si="24">C267</f>
        <v>7900000</v>
      </c>
      <c r="E267" s="30">
        <f t="shared" si="24"/>
        <v>7900000</v>
      </c>
      <c r="H267" s="41">
        <f t="shared" si="21"/>
        <v>7900000</v>
      </c>
    </row>
    <row r="268" spans="1:10" hidden="1" outlineLevel="3">
      <c r="A268" s="29"/>
      <c r="B268" s="28" t="s">
        <v>220</v>
      </c>
      <c r="C268" s="30">
        <v>260000</v>
      </c>
      <c r="D268" s="30">
        <f t="shared" si="24"/>
        <v>260000</v>
      </c>
      <c r="E268" s="30">
        <f t="shared" si="24"/>
        <v>260000</v>
      </c>
      <c r="H268" s="41">
        <f t="shared" si="21"/>
        <v>260000</v>
      </c>
    </row>
    <row r="269" spans="1:10" hidden="1" outlineLevel="3">
      <c r="A269" s="29"/>
      <c r="B269" s="28" t="s">
        <v>221</v>
      </c>
      <c r="C269" s="30">
        <v>60000</v>
      </c>
      <c r="D269" s="30">
        <f t="shared" si="24"/>
        <v>60000</v>
      </c>
      <c r="E269" s="30">
        <f t="shared" si="24"/>
        <v>60000</v>
      </c>
      <c r="H269" s="41">
        <f t="shared" si="21"/>
        <v>60000</v>
      </c>
    </row>
    <row r="270" spans="1:10" hidden="1" outlineLevel="3">
      <c r="A270" s="29"/>
      <c r="B270" s="28" t="s">
        <v>222</v>
      </c>
      <c r="C270" s="30">
        <v>455000</v>
      </c>
      <c r="D270" s="30">
        <f t="shared" si="24"/>
        <v>455000</v>
      </c>
      <c r="E270" s="30">
        <f t="shared" si="24"/>
        <v>455000</v>
      </c>
      <c r="H270" s="41">
        <f t="shared" si="21"/>
        <v>455000</v>
      </c>
    </row>
    <row r="271" spans="1:10" hidden="1" outlineLevel="3">
      <c r="A271" s="29"/>
      <c r="B271" s="28" t="s">
        <v>223</v>
      </c>
      <c r="C271" s="30">
        <v>922000</v>
      </c>
      <c r="D271" s="30">
        <f t="shared" si="24"/>
        <v>922000</v>
      </c>
      <c r="E271" s="30">
        <f t="shared" si="24"/>
        <v>922000</v>
      </c>
      <c r="H271" s="41">
        <f t="shared" si="21"/>
        <v>922000</v>
      </c>
    </row>
    <row r="272" spans="1:10" hidden="1" outlineLevel="3">
      <c r="A272" s="29"/>
      <c r="B272" s="28" t="s">
        <v>224</v>
      </c>
      <c r="C272" s="30">
        <v>99000</v>
      </c>
      <c r="D272" s="30">
        <f t="shared" si="24"/>
        <v>99000</v>
      </c>
      <c r="E272" s="30">
        <f t="shared" si="24"/>
        <v>99000</v>
      </c>
      <c r="H272" s="41">
        <f t="shared" si="21"/>
        <v>99000</v>
      </c>
    </row>
    <row r="273" spans="1:8" hidden="1" outlineLevel="3">
      <c r="A273" s="29"/>
      <c r="B273" s="28" t="s">
        <v>225</v>
      </c>
      <c r="C273" s="30">
        <v>20000</v>
      </c>
      <c r="D273" s="30">
        <f t="shared" si="24"/>
        <v>20000</v>
      </c>
      <c r="E273" s="30">
        <f t="shared" si="24"/>
        <v>20000</v>
      </c>
      <c r="H273" s="41">
        <f t="shared" si="21"/>
        <v>20000</v>
      </c>
    </row>
    <row r="274" spans="1:8" hidden="1" outlineLevel="3">
      <c r="A274" s="29"/>
      <c r="B274" s="28" t="s">
        <v>226</v>
      </c>
      <c r="C274" s="30">
        <v>149000</v>
      </c>
      <c r="D274" s="30">
        <f t="shared" si="24"/>
        <v>149000</v>
      </c>
      <c r="E274" s="30">
        <f t="shared" si="24"/>
        <v>149000</v>
      </c>
      <c r="H274" s="41">
        <f t="shared" si="21"/>
        <v>149000</v>
      </c>
    </row>
    <row r="275" spans="1:8" hidden="1" outlineLevel="3">
      <c r="A275" s="29"/>
      <c r="B275" s="28" t="s">
        <v>227</v>
      </c>
      <c r="C275" s="30">
        <v>210000</v>
      </c>
      <c r="D275" s="30">
        <f t="shared" si="24"/>
        <v>210000</v>
      </c>
      <c r="E275" s="30">
        <f t="shared" si="24"/>
        <v>210000</v>
      </c>
      <c r="H275" s="41">
        <f t="shared" si="21"/>
        <v>210000</v>
      </c>
    </row>
    <row r="276" spans="1:8" hidden="1" outlineLevel="3">
      <c r="A276" s="29"/>
      <c r="B276" s="28" t="s">
        <v>228</v>
      </c>
      <c r="C276" s="30">
        <v>370000</v>
      </c>
      <c r="D276" s="30">
        <f t="shared" si="24"/>
        <v>370000</v>
      </c>
      <c r="E276" s="30">
        <f t="shared" si="24"/>
        <v>370000</v>
      </c>
      <c r="H276" s="41">
        <f t="shared" si="21"/>
        <v>370000</v>
      </c>
    </row>
    <row r="277" spans="1:8" hidden="1" outlineLevel="3">
      <c r="A277" s="29"/>
      <c r="B277" s="28" t="s">
        <v>229</v>
      </c>
      <c r="C277" s="30">
        <v>350000</v>
      </c>
      <c r="D277" s="30">
        <f t="shared" si="24"/>
        <v>350000</v>
      </c>
      <c r="E277" s="30">
        <f t="shared" si="24"/>
        <v>350000</v>
      </c>
      <c r="H277" s="41">
        <f t="shared" si="21"/>
        <v>350000</v>
      </c>
    </row>
    <row r="278" spans="1:8" hidden="1" outlineLevel="3">
      <c r="A278" s="29"/>
      <c r="B278" s="28" t="s">
        <v>230</v>
      </c>
      <c r="C278" s="30">
        <v>52000</v>
      </c>
      <c r="D278" s="30">
        <f t="shared" si="24"/>
        <v>52000</v>
      </c>
      <c r="E278" s="30">
        <f t="shared" si="24"/>
        <v>52000</v>
      </c>
      <c r="H278" s="41">
        <f t="shared" si="21"/>
        <v>52000</v>
      </c>
    </row>
    <row r="279" spans="1:8" hidden="1" outlineLevel="3">
      <c r="A279" s="29"/>
      <c r="B279" s="28" t="s">
        <v>231</v>
      </c>
      <c r="C279" s="30">
        <v>8000</v>
      </c>
      <c r="D279" s="30">
        <f t="shared" si="24"/>
        <v>8000</v>
      </c>
      <c r="E279" s="30">
        <f t="shared" si="24"/>
        <v>8000</v>
      </c>
      <c r="H279" s="41">
        <f t="shared" si="21"/>
        <v>8000</v>
      </c>
    </row>
    <row r="280" spans="1:8" hidden="1" outlineLevel="3">
      <c r="A280" s="29"/>
      <c r="B280" s="28" t="s">
        <v>232</v>
      </c>
      <c r="C280" s="30">
        <v>58000</v>
      </c>
      <c r="D280" s="30">
        <f t="shared" si="24"/>
        <v>58000</v>
      </c>
      <c r="E280" s="30">
        <f t="shared" si="24"/>
        <v>58000</v>
      </c>
      <c r="H280" s="41">
        <f t="shared" si="21"/>
        <v>58000</v>
      </c>
    </row>
    <row r="281" spans="1:8" hidden="1" outlineLevel="3">
      <c r="A281" s="29"/>
      <c r="B281" s="28" t="s">
        <v>233</v>
      </c>
      <c r="C281" s="30">
        <v>20000</v>
      </c>
      <c r="D281" s="30">
        <f t="shared" si="24"/>
        <v>20000</v>
      </c>
      <c r="E281" s="30">
        <f t="shared" si="24"/>
        <v>20000</v>
      </c>
      <c r="H281" s="41">
        <f t="shared" si="21"/>
        <v>20000</v>
      </c>
    </row>
    <row r="282" spans="1:8" hidden="1" outlineLevel="3">
      <c r="A282" s="29"/>
      <c r="B282" s="28" t="s">
        <v>234</v>
      </c>
      <c r="C282" s="30"/>
      <c r="D282" s="30">
        <f t="shared" si="24"/>
        <v>0</v>
      </c>
      <c r="E282" s="30">
        <f t="shared" si="24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4000</v>
      </c>
      <c r="D283" s="30">
        <f t="shared" ref="D283:E288" si="25">C283</f>
        <v>4000</v>
      </c>
      <c r="E283" s="30">
        <f t="shared" si="25"/>
        <v>4000</v>
      </c>
      <c r="H283" s="41">
        <f t="shared" si="21"/>
        <v>4000</v>
      </c>
    </row>
    <row r="284" spans="1:8" hidden="1" outlineLevel="3">
      <c r="A284" s="29"/>
      <c r="B284" s="28" t="s">
        <v>236</v>
      </c>
      <c r="C284" s="30">
        <v>5000</v>
      </c>
      <c r="D284" s="30">
        <f t="shared" si="25"/>
        <v>5000</v>
      </c>
      <c r="E284" s="30">
        <f t="shared" si="25"/>
        <v>5000</v>
      </c>
      <c r="H284" s="41">
        <f t="shared" si="21"/>
        <v>5000</v>
      </c>
    </row>
    <row r="285" spans="1:8" hidden="1" outlineLevel="3">
      <c r="A285" s="29"/>
      <c r="B285" s="28" t="s">
        <v>237</v>
      </c>
      <c r="C285" s="30">
        <v>718000</v>
      </c>
      <c r="D285" s="30">
        <f t="shared" si="25"/>
        <v>718000</v>
      </c>
      <c r="E285" s="30">
        <f t="shared" si="25"/>
        <v>718000</v>
      </c>
      <c r="H285" s="41">
        <f t="shared" si="21"/>
        <v>718000</v>
      </c>
    </row>
    <row r="286" spans="1:8" hidden="1" outlineLevel="3">
      <c r="A286" s="29"/>
      <c r="B286" s="28" t="s">
        <v>238</v>
      </c>
      <c r="C286" s="30">
        <v>4600000</v>
      </c>
      <c r="D286" s="30">
        <f t="shared" si="25"/>
        <v>4600000</v>
      </c>
      <c r="E286" s="30">
        <f t="shared" si="25"/>
        <v>4600000</v>
      </c>
      <c r="H286" s="41">
        <f t="shared" si="21"/>
        <v>4600000</v>
      </c>
    </row>
    <row r="287" spans="1:8" hidden="1" outlineLevel="3">
      <c r="A287" s="29"/>
      <c r="B287" s="28" t="s">
        <v>239</v>
      </c>
      <c r="C287" s="30">
        <v>350000</v>
      </c>
      <c r="D287" s="30">
        <f t="shared" si="25"/>
        <v>350000</v>
      </c>
      <c r="E287" s="30">
        <f t="shared" si="25"/>
        <v>350000</v>
      </c>
      <c r="H287" s="41">
        <f t="shared" si="21"/>
        <v>350000</v>
      </c>
    </row>
    <row r="288" spans="1:8" hidden="1" outlineLevel="3">
      <c r="A288" s="29"/>
      <c r="B288" s="28" t="s">
        <v>240</v>
      </c>
      <c r="C288" s="30">
        <v>10000</v>
      </c>
      <c r="D288" s="30">
        <f t="shared" si="25"/>
        <v>10000</v>
      </c>
      <c r="E288" s="30">
        <f t="shared" si="25"/>
        <v>10000</v>
      </c>
      <c r="H288" s="41">
        <f t="shared" si="21"/>
        <v>10000</v>
      </c>
    </row>
    <row r="289" spans="1:8" hidden="1" outlineLevel="2">
      <c r="A289" s="6">
        <v>1101</v>
      </c>
      <c r="B289" s="4" t="s">
        <v>36</v>
      </c>
      <c r="C289" s="5">
        <f>SUM(C290:C295)</f>
        <v>350000</v>
      </c>
      <c r="D289" s="5">
        <f>SUM(D290:D295)</f>
        <v>350000</v>
      </c>
      <c r="E289" s="5">
        <f>SUM(E290:E295)</f>
        <v>350000</v>
      </c>
      <c r="H289" s="41">
        <f t="shared" si="21"/>
        <v>350000</v>
      </c>
    </row>
    <row r="290" spans="1:8" hidden="1" outlineLevel="3">
      <c r="A290" s="29"/>
      <c r="B290" s="28" t="s">
        <v>241</v>
      </c>
      <c r="C290" s="30">
        <v>230000</v>
      </c>
      <c r="D290" s="30">
        <f>C290</f>
        <v>230000</v>
      </c>
      <c r="E290" s="30">
        <f>D290</f>
        <v>230000</v>
      </c>
      <c r="H290" s="41">
        <f t="shared" si="21"/>
        <v>230000</v>
      </c>
    </row>
    <row r="291" spans="1:8" hidden="1" outlineLevel="3">
      <c r="A291" s="29"/>
      <c r="B291" s="28" t="s">
        <v>242</v>
      </c>
      <c r="C291" s="30">
        <v>12000</v>
      </c>
      <c r="D291" s="30">
        <f t="shared" ref="D291:E295" si="26">C291</f>
        <v>12000</v>
      </c>
      <c r="E291" s="30">
        <f t="shared" si="26"/>
        <v>12000</v>
      </c>
      <c r="H291" s="41">
        <f t="shared" si="21"/>
        <v>12000</v>
      </c>
    </row>
    <row r="292" spans="1:8" hidden="1" outlineLevel="3">
      <c r="A292" s="29"/>
      <c r="B292" s="28" t="s">
        <v>243</v>
      </c>
      <c r="C292" s="30">
        <v>40000</v>
      </c>
      <c r="D292" s="30">
        <f t="shared" si="26"/>
        <v>40000</v>
      </c>
      <c r="E292" s="30">
        <f t="shared" si="26"/>
        <v>40000</v>
      </c>
      <c r="H292" s="41">
        <f t="shared" si="21"/>
        <v>40000</v>
      </c>
    </row>
    <row r="293" spans="1:8" hidden="1" outlineLevel="3">
      <c r="A293" s="29"/>
      <c r="B293" s="28" t="s">
        <v>244</v>
      </c>
      <c r="C293" s="30">
        <v>20000</v>
      </c>
      <c r="D293" s="30">
        <f t="shared" si="26"/>
        <v>20000</v>
      </c>
      <c r="E293" s="30">
        <f t="shared" si="26"/>
        <v>20000</v>
      </c>
      <c r="H293" s="41">
        <f t="shared" si="21"/>
        <v>20000</v>
      </c>
    </row>
    <row r="294" spans="1:8" hidden="1" outlineLevel="3">
      <c r="A294" s="29"/>
      <c r="B294" s="28" t="s">
        <v>245</v>
      </c>
      <c r="C294" s="30">
        <v>8000</v>
      </c>
      <c r="D294" s="30">
        <f t="shared" si="26"/>
        <v>8000</v>
      </c>
      <c r="E294" s="30">
        <f t="shared" si="26"/>
        <v>8000</v>
      </c>
      <c r="H294" s="41">
        <f t="shared" si="21"/>
        <v>8000</v>
      </c>
    </row>
    <row r="295" spans="1:8" hidden="1" outlineLevel="3">
      <c r="A295" s="29"/>
      <c r="B295" s="28" t="s">
        <v>246</v>
      </c>
      <c r="C295" s="30">
        <v>40000</v>
      </c>
      <c r="D295" s="30">
        <f t="shared" si="26"/>
        <v>40000</v>
      </c>
      <c r="E295" s="30">
        <f t="shared" si="26"/>
        <v>40000</v>
      </c>
      <c r="H295" s="41">
        <f t="shared" si="21"/>
        <v>40000</v>
      </c>
    </row>
    <row r="296" spans="1:8" hidden="1" outlineLevel="2">
      <c r="A296" s="6">
        <v>1101</v>
      </c>
      <c r="B296" s="4" t="s">
        <v>247</v>
      </c>
      <c r="C296" s="5">
        <f>SUM(C297)</f>
        <v>25000</v>
      </c>
      <c r="D296" s="5">
        <f>SUM(D297)</f>
        <v>25000</v>
      </c>
      <c r="E296" s="5">
        <f>SUM(E297)</f>
        <v>25000</v>
      </c>
      <c r="H296" s="41">
        <f t="shared" si="21"/>
        <v>25000</v>
      </c>
    </row>
    <row r="297" spans="1:8" hidden="1" outlineLevel="3">
      <c r="A297" s="29"/>
      <c r="B297" s="28" t="s">
        <v>111</v>
      </c>
      <c r="C297" s="30">
        <v>25000</v>
      </c>
      <c r="D297" s="30">
        <f>C297</f>
        <v>25000</v>
      </c>
      <c r="E297" s="30">
        <f>D297</f>
        <v>25000</v>
      </c>
      <c r="H297" s="41">
        <f t="shared" si="21"/>
        <v>25000</v>
      </c>
    </row>
    <row r="298" spans="1:8" hidden="1" outlineLevel="2">
      <c r="A298" s="6">
        <v>1101</v>
      </c>
      <c r="B298" s="4" t="s">
        <v>37</v>
      </c>
      <c r="C298" s="5">
        <f>SUM(C299:C301)</f>
        <v>1500000</v>
      </c>
      <c r="D298" s="5">
        <f>SUM(D299:D301)</f>
        <v>1500000</v>
      </c>
      <c r="E298" s="5">
        <f>SUM(E299:E301)</f>
        <v>1500000</v>
      </c>
      <c r="H298" s="41">
        <f t="shared" si="21"/>
        <v>1500000</v>
      </c>
    </row>
    <row r="299" spans="1:8" hidden="1" outlineLevel="3">
      <c r="A299" s="29"/>
      <c r="B299" s="28" t="s">
        <v>248</v>
      </c>
      <c r="C299" s="30">
        <v>660000</v>
      </c>
      <c r="D299" s="30">
        <f>C299</f>
        <v>660000</v>
      </c>
      <c r="E299" s="30">
        <f>D299</f>
        <v>660000</v>
      </c>
      <c r="H299" s="41">
        <f t="shared" si="21"/>
        <v>660000</v>
      </c>
    </row>
    <row r="300" spans="1:8" hidden="1" outlineLevel="3">
      <c r="A300" s="29"/>
      <c r="B300" s="28" t="s">
        <v>249</v>
      </c>
      <c r="C300" s="30">
        <v>840000</v>
      </c>
      <c r="D300" s="30">
        <f t="shared" ref="D300:E301" si="27">C300</f>
        <v>840000</v>
      </c>
      <c r="E300" s="30">
        <f t="shared" si="27"/>
        <v>840000</v>
      </c>
      <c r="H300" s="41">
        <f t="shared" si="21"/>
        <v>840000</v>
      </c>
    </row>
    <row r="301" spans="1:8" hidden="1" outlineLevel="3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650000</v>
      </c>
      <c r="D302" s="5">
        <f>SUM(D303:D304)</f>
        <v>650000</v>
      </c>
      <c r="E302" s="5">
        <f>SUM(E303:E304)</f>
        <v>650000</v>
      </c>
      <c r="H302" s="41">
        <f t="shared" si="21"/>
        <v>650000</v>
      </c>
    </row>
    <row r="303" spans="1:8" hidden="1" outlineLevel="3">
      <c r="A303" s="29"/>
      <c r="B303" s="28" t="s">
        <v>252</v>
      </c>
      <c r="C303" s="30">
        <v>150000</v>
      </c>
      <c r="D303" s="30">
        <f>C303</f>
        <v>150000</v>
      </c>
      <c r="E303" s="30">
        <f>D303</f>
        <v>150000</v>
      </c>
      <c r="H303" s="41">
        <f t="shared" si="21"/>
        <v>150000</v>
      </c>
    </row>
    <row r="304" spans="1:8" hidden="1" outlineLevel="3">
      <c r="A304" s="29"/>
      <c r="B304" s="28" t="s">
        <v>253</v>
      </c>
      <c r="C304" s="30">
        <v>500000</v>
      </c>
      <c r="D304" s="30">
        <f>C304</f>
        <v>500000</v>
      </c>
      <c r="E304" s="30">
        <f>D304</f>
        <v>500000</v>
      </c>
      <c r="H304" s="41">
        <f t="shared" si="21"/>
        <v>500000</v>
      </c>
    </row>
    <row r="305" spans="1:8" hidden="1" outlineLevel="2">
      <c r="A305" s="6">
        <v>1101</v>
      </c>
      <c r="B305" s="4" t="s">
        <v>38</v>
      </c>
      <c r="C305" s="5">
        <f>SUM(C306:C307)</f>
        <v>500000</v>
      </c>
      <c r="D305" s="5">
        <f>SUM(D306:D307)</f>
        <v>500000</v>
      </c>
      <c r="E305" s="5">
        <f>SUM(E306:E307)</f>
        <v>500000</v>
      </c>
      <c r="H305" s="41">
        <f t="shared" si="21"/>
        <v>500000</v>
      </c>
    </row>
    <row r="306" spans="1:8" hidden="1" outlineLevel="3">
      <c r="A306" s="29"/>
      <c r="B306" s="28" t="s">
        <v>254</v>
      </c>
      <c r="C306" s="30">
        <v>300000</v>
      </c>
      <c r="D306" s="30">
        <f>C306</f>
        <v>300000</v>
      </c>
      <c r="E306" s="30">
        <f>D306</f>
        <v>300000</v>
      </c>
      <c r="H306" s="41">
        <f t="shared" si="21"/>
        <v>300000</v>
      </c>
    </row>
    <row r="307" spans="1:8" hidden="1" outlineLevel="3">
      <c r="A307" s="29"/>
      <c r="B307" s="28" t="s">
        <v>255</v>
      </c>
      <c r="C307" s="30">
        <v>200000</v>
      </c>
      <c r="D307" s="30">
        <f>C307</f>
        <v>200000</v>
      </c>
      <c r="E307" s="30">
        <f>D307</f>
        <v>200000</v>
      </c>
      <c r="H307" s="41">
        <f t="shared" si="21"/>
        <v>200000</v>
      </c>
    </row>
    <row r="308" spans="1:8" hidden="1" outlineLevel="2">
      <c r="A308" s="6">
        <v>1101</v>
      </c>
      <c r="B308" s="4" t="s">
        <v>39</v>
      </c>
      <c r="C308" s="5">
        <f>SUM(C309:C312)</f>
        <v>7400000</v>
      </c>
      <c r="D308" s="5">
        <f>SUM(D309:D312)</f>
        <v>7400000</v>
      </c>
      <c r="E308" s="5">
        <f>SUM(E309:E312)</f>
        <v>7400000</v>
      </c>
      <c r="H308" s="41">
        <f t="shared" si="21"/>
        <v>7400000</v>
      </c>
    </row>
    <row r="309" spans="1:8" hidden="1" outlineLevel="3">
      <c r="A309" s="29"/>
      <c r="B309" s="28" t="s">
        <v>256</v>
      </c>
      <c r="C309" s="30">
        <v>5250000</v>
      </c>
      <c r="D309" s="30">
        <f>C309</f>
        <v>5250000</v>
      </c>
      <c r="E309" s="30">
        <f>D309</f>
        <v>5250000</v>
      </c>
      <c r="H309" s="41">
        <f t="shared" si="21"/>
        <v>5250000</v>
      </c>
    </row>
    <row r="310" spans="1:8" hidden="1" outlineLevel="3">
      <c r="A310" s="29"/>
      <c r="B310" s="28" t="s">
        <v>257</v>
      </c>
      <c r="C310" s="30">
        <v>1720000</v>
      </c>
      <c r="D310" s="30">
        <f t="shared" ref="D310:E312" si="28">C310</f>
        <v>1720000</v>
      </c>
      <c r="E310" s="30">
        <f t="shared" si="28"/>
        <v>1720000</v>
      </c>
      <c r="H310" s="41">
        <f t="shared" si="21"/>
        <v>1720000</v>
      </c>
    </row>
    <row r="311" spans="1:8" hidden="1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430000</v>
      </c>
      <c r="D312" s="30">
        <f t="shared" si="28"/>
        <v>430000</v>
      </c>
      <c r="E312" s="30">
        <f t="shared" si="28"/>
        <v>430000</v>
      </c>
      <c r="H312" s="41">
        <f t="shared" si="21"/>
        <v>430000</v>
      </c>
    </row>
    <row r="313" spans="1:8" hidden="1" outlineLevel="2">
      <c r="A313" s="6">
        <v>1101</v>
      </c>
      <c r="B313" s="4" t="s">
        <v>112</v>
      </c>
      <c r="C313" s="5">
        <v>15000</v>
      </c>
      <c r="D313" s="5">
        <f>C313</f>
        <v>15000</v>
      </c>
      <c r="E313" s="5">
        <f>D313</f>
        <v>15000</v>
      </c>
      <c r="H313" s="41">
        <f t="shared" si="21"/>
        <v>15000</v>
      </c>
    </row>
    <row r="314" spans="1:8" hidden="1" outlineLevel="1">
      <c r="A314" s="176" t="s">
        <v>601</v>
      </c>
      <c r="B314" s="177"/>
      <c r="C314" s="32">
        <f>C315+C325+C331+C336+C337+C338+C328</f>
        <v>1210000</v>
      </c>
      <c r="D314" s="32">
        <f>D315+D325+D331+D336+D337+D338+D328</f>
        <v>1210000</v>
      </c>
      <c r="E314" s="32">
        <f>E315+E325+E331+E336+E337+E338+E328</f>
        <v>1210000</v>
      </c>
      <c r="H314" s="41">
        <f t="shared" si="21"/>
        <v>1210000</v>
      </c>
    </row>
    <row r="315" spans="1:8" hidden="1" outlineLevel="2">
      <c r="A315" s="6">
        <v>1102</v>
      </c>
      <c r="B315" s="4" t="s">
        <v>65</v>
      </c>
      <c r="C315" s="5">
        <f>SUM(C316:C324)</f>
        <v>70000</v>
      </c>
      <c r="D315" s="5">
        <f>SUM(D316:D324)</f>
        <v>70000</v>
      </c>
      <c r="E315" s="5">
        <f>SUM(E316:E324)</f>
        <v>70000</v>
      </c>
      <c r="H315" s="41">
        <f t="shared" si="21"/>
        <v>70000</v>
      </c>
    </row>
    <row r="316" spans="1:8" hidden="1" outlineLevel="3">
      <c r="A316" s="29"/>
      <c r="B316" s="28" t="s">
        <v>260</v>
      </c>
      <c r="C316" s="30">
        <v>40000</v>
      </c>
      <c r="D316" s="30">
        <f>C316</f>
        <v>40000</v>
      </c>
      <c r="E316" s="30">
        <f>D316</f>
        <v>40000</v>
      </c>
      <c r="H316" s="41">
        <f t="shared" si="21"/>
        <v>40000</v>
      </c>
    </row>
    <row r="317" spans="1:8" hidden="1" outlineLevel="3">
      <c r="A317" s="29"/>
      <c r="B317" s="28" t="s">
        <v>218</v>
      </c>
      <c r="C317" s="30">
        <v>2000</v>
      </c>
      <c r="D317" s="30">
        <f t="shared" ref="D317:E324" si="29">C317</f>
        <v>2000</v>
      </c>
      <c r="E317" s="30">
        <f t="shared" si="29"/>
        <v>2000</v>
      </c>
      <c r="H317" s="41">
        <f t="shared" si="21"/>
        <v>2000</v>
      </c>
    </row>
    <row r="318" spans="1:8" hidden="1" outlineLevel="3">
      <c r="A318" s="29"/>
      <c r="B318" s="28" t="s">
        <v>261</v>
      </c>
      <c r="C318" s="30">
        <v>20000</v>
      </c>
      <c r="D318" s="30">
        <f t="shared" si="29"/>
        <v>20000</v>
      </c>
      <c r="E318" s="30">
        <f t="shared" si="29"/>
        <v>20000</v>
      </c>
      <c r="H318" s="41">
        <f t="shared" si="21"/>
        <v>20000</v>
      </c>
    </row>
    <row r="319" spans="1:8" hidden="1" outlineLevel="3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>
        <v>8000</v>
      </c>
      <c r="D320" s="30">
        <f t="shared" si="29"/>
        <v>8000</v>
      </c>
      <c r="E320" s="30">
        <f t="shared" si="29"/>
        <v>8000</v>
      </c>
      <c r="H320" s="41">
        <f t="shared" si="21"/>
        <v>8000</v>
      </c>
    </row>
    <row r="321" spans="1:8" hidden="1" outlineLevel="3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 hidden="1" outlineLevel="3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 hidden="1" outlineLevel="3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1050000</v>
      </c>
      <c r="D325" s="5">
        <f>SUM(D326:D327)</f>
        <v>1050000</v>
      </c>
      <c r="E325" s="5">
        <f>SUM(E326:E327)</f>
        <v>1050000</v>
      </c>
      <c r="H325" s="41">
        <f t="shared" si="30"/>
        <v>1050000</v>
      </c>
    </row>
    <row r="326" spans="1:8" hidden="1" outlineLevel="3">
      <c r="A326" s="29"/>
      <c r="B326" s="28" t="s">
        <v>264</v>
      </c>
      <c r="C326" s="30">
        <v>1050000</v>
      </c>
      <c r="D326" s="30">
        <f>C326</f>
        <v>1050000</v>
      </c>
      <c r="E326" s="30">
        <f>D326</f>
        <v>1050000</v>
      </c>
      <c r="H326" s="41">
        <f t="shared" si="30"/>
        <v>1050000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0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10000</v>
      </c>
      <c r="D328" s="5">
        <f>SUM(D329:D330)</f>
        <v>10000</v>
      </c>
      <c r="E328" s="5">
        <f>SUM(E329:E330)</f>
        <v>10000</v>
      </c>
      <c r="H328" s="41">
        <f t="shared" si="30"/>
        <v>10000</v>
      </c>
    </row>
    <row r="329" spans="1:8" hidden="1" outlineLevel="3">
      <c r="A329" s="29"/>
      <c r="B329" s="28" t="s">
        <v>254</v>
      </c>
      <c r="C329" s="30">
        <v>10000</v>
      </c>
      <c r="D329" s="30">
        <f>C329</f>
        <v>10000</v>
      </c>
      <c r="E329" s="30">
        <f>D329</f>
        <v>10000</v>
      </c>
      <c r="H329" s="41">
        <f t="shared" si="30"/>
        <v>10000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0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50000</v>
      </c>
      <c r="D331" s="5">
        <f>SUM(D332:D335)</f>
        <v>50000</v>
      </c>
      <c r="E331" s="5">
        <f>SUM(E332:E335)</f>
        <v>50000</v>
      </c>
      <c r="H331" s="41">
        <f t="shared" si="30"/>
        <v>50000</v>
      </c>
    </row>
    <row r="332" spans="1:8" hidden="1" outlineLevel="3">
      <c r="A332" s="29"/>
      <c r="B332" s="28" t="s">
        <v>256</v>
      </c>
      <c r="C332" s="30">
        <v>30000</v>
      </c>
      <c r="D332" s="30">
        <f>C332</f>
        <v>30000</v>
      </c>
      <c r="E332" s="30">
        <f>D332</f>
        <v>30000</v>
      </c>
      <c r="H332" s="41">
        <f t="shared" si="30"/>
        <v>30000</v>
      </c>
    </row>
    <row r="333" spans="1:8" hidden="1" outlineLevel="3">
      <c r="A333" s="29"/>
      <c r="B333" s="28" t="s">
        <v>257</v>
      </c>
      <c r="C333" s="30">
        <v>14000</v>
      </c>
      <c r="D333" s="30">
        <f t="shared" ref="D333:E335" si="31">C333</f>
        <v>14000</v>
      </c>
      <c r="E333" s="30">
        <f t="shared" si="31"/>
        <v>14000</v>
      </c>
      <c r="H333" s="41">
        <f t="shared" si="30"/>
        <v>14000</v>
      </c>
    </row>
    <row r="334" spans="1:8" hidden="1" outlineLevel="3">
      <c r="A334" s="29"/>
      <c r="B334" s="28" t="s">
        <v>258</v>
      </c>
      <c r="C334" s="30"/>
      <c r="D334" s="30">
        <f t="shared" si="31"/>
        <v>0</v>
      </c>
      <c r="E334" s="30">
        <f t="shared" si="31"/>
        <v>0</v>
      </c>
      <c r="H334" s="41">
        <f t="shared" si="30"/>
        <v>0</v>
      </c>
    </row>
    <row r="335" spans="1:8" hidden="1" outlineLevel="3">
      <c r="A335" s="29"/>
      <c r="B335" s="28" t="s">
        <v>259</v>
      </c>
      <c r="C335" s="30">
        <v>6000</v>
      </c>
      <c r="D335" s="30">
        <f t="shared" si="31"/>
        <v>6000</v>
      </c>
      <c r="E335" s="30">
        <f t="shared" si="31"/>
        <v>6000</v>
      </c>
      <c r="H335" s="41">
        <f t="shared" si="30"/>
        <v>6000</v>
      </c>
    </row>
    <row r="336" spans="1:8" hidden="1" outlineLevel="2">
      <c r="A336" s="6">
        <v>1102</v>
      </c>
      <c r="B336" s="4" t="s">
        <v>453</v>
      </c>
      <c r="C336" s="5">
        <v>15000</v>
      </c>
      <c r="D336" s="5">
        <f>C336</f>
        <v>15000</v>
      </c>
      <c r="E336" s="5">
        <f>D336</f>
        <v>15000</v>
      </c>
      <c r="H336" s="41">
        <f t="shared" si="30"/>
        <v>15000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2">C337</f>
        <v>0</v>
      </c>
      <c r="E337" s="5">
        <f t="shared" si="32"/>
        <v>0</v>
      </c>
      <c r="H337" s="41">
        <f t="shared" si="30"/>
        <v>0</v>
      </c>
    </row>
    <row r="338" spans="1:10" hidden="1" outlineLevel="2">
      <c r="A338" s="6">
        <v>1102</v>
      </c>
      <c r="B338" s="4" t="s">
        <v>454</v>
      </c>
      <c r="C338" s="5">
        <v>15000</v>
      </c>
      <c r="D338" s="5">
        <f t="shared" si="32"/>
        <v>15000</v>
      </c>
      <c r="E338" s="5">
        <f t="shared" si="32"/>
        <v>15000</v>
      </c>
      <c r="H338" s="41">
        <f t="shared" si="30"/>
        <v>15000</v>
      </c>
    </row>
    <row r="339" spans="1:10" collapsed="1">
      <c r="A339" s="178" t="s">
        <v>270</v>
      </c>
      <c r="B339" s="179"/>
      <c r="C339" s="33">
        <f>C340+C444+C482</f>
        <v>17290000</v>
      </c>
      <c r="D339" s="33">
        <f>D340+D444+D482</f>
        <v>17290000</v>
      </c>
      <c r="E339" s="33">
        <f>E340+E444+E482</f>
        <v>17290000</v>
      </c>
      <c r="G339" s="39" t="s">
        <v>591</v>
      </c>
      <c r="H339" s="41">
        <f t="shared" si="30"/>
        <v>17290000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15260000</v>
      </c>
      <c r="D340" s="32">
        <f>D341+D342+D343+D344+D347+D348+D353+D356+D357+D362+D367+BH290668+D371+D372+D373+D376+D377+D378+D382+D388+D391+D392+D395+D398+D399+D404+D407+D408+D409+D412+D415+D416+D419+D420+D421+D422+D429+D443</f>
        <v>15260000</v>
      </c>
      <c r="E340" s="32">
        <f>E341+E342+E343+E344+E347+E348+E353+E356+E357+E362+E367+BI290668+E371+E372+E373+E376+E377+E378+E382+E388+E391+E392+E395+E398+E399+E404+E407+E408+E409+E412+E415+E416+E419+E420+E421+E422+E429+E443</f>
        <v>15260000</v>
      </c>
      <c r="H340" s="41">
        <f t="shared" si="30"/>
        <v>15260000</v>
      </c>
    </row>
    <row r="341" spans="1:10" hidden="1" outlineLevel="2">
      <c r="A341" s="6">
        <v>2201</v>
      </c>
      <c r="B341" s="34" t="s">
        <v>272</v>
      </c>
      <c r="C341" s="5">
        <v>60000</v>
      </c>
      <c r="D341" s="5">
        <f>C341</f>
        <v>60000</v>
      </c>
      <c r="E341" s="5">
        <f>D341</f>
        <v>60000</v>
      </c>
      <c r="H341" s="41">
        <f t="shared" si="30"/>
        <v>60000</v>
      </c>
    </row>
    <row r="342" spans="1:10" hidden="1" outlineLevel="2">
      <c r="A342" s="6">
        <v>2201</v>
      </c>
      <c r="B342" s="4" t="s">
        <v>40</v>
      </c>
      <c r="C342" s="5">
        <v>700000</v>
      </c>
      <c r="D342" s="5">
        <f t="shared" ref="D342:E343" si="33">C342</f>
        <v>700000</v>
      </c>
      <c r="E342" s="5">
        <f t="shared" si="33"/>
        <v>700000</v>
      </c>
      <c r="H342" s="41">
        <f t="shared" si="30"/>
        <v>700000</v>
      </c>
    </row>
    <row r="343" spans="1:10" hidden="1" outlineLevel="2">
      <c r="A343" s="6">
        <v>2201</v>
      </c>
      <c r="B343" s="4" t="s">
        <v>41</v>
      </c>
      <c r="C343" s="5">
        <v>2500000</v>
      </c>
      <c r="D343" s="5">
        <f t="shared" si="33"/>
        <v>2500000</v>
      </c>
      <c r="E343" s="5">
        <f t="shared" si="33"/>
        <v>2500000</v>
      </c>
      <c r="H343" s="41">
        <f t="shared" si="30"/>
        <v>2500000</v>
      </c>
    </row>
    <row r="344" spans="1:10" hidden="1" outlineLevel="2">
      <c r="A344" s="6">
        <v>2201</v>
      </c>
      <c r="B344" s="4" t="s">
        <v>273</v>
      </c>
      <c r="C344" s="5">
        <f>SUM(C345:C346)</f>
        <v>300000</v>
      </c>
      <c r="D344" s="5">
        <f>SUM(D345:D346)</f>
        <v>300000</v>
      </c>
      <c r="E344" s="5">
        <f>SUM(E345:E346)</f>
        <v>300000</v>
      </c>
      <c r="H344" s="41">
        <f t="shared" si="30"/>
        <v>300000</v>
      </c>
    </row>
    <row r="345" spans="1:10" hidden="1" outlineLevel="3">
      <c r="A345" s="29"/>
      <c r="B345" s="28" t="s">
        <v>274</v>
      </c>
      <c r="C345" s="30">
        <v>250000</v>
      </c>
      <c r="D345" s="30">
        <f t="shared" ref="D345:E347" si="34">C345</f>
        <v>250000</v>
      </c>
      <c r="E345" s="30">
        <f t="shared" si="34"/>
        <v>250000</v>
      </c>
      <c r="H345" s="41">
        <f t="shared" si="30"/>
        <v>250000</v>
      </c>
    </row>
    <row r="346" spans="1:10" hidden="1" outlineLevel="3">
      <c r="A346" s="29"/>
      <c r="B346" s="28" t="s">
        <v>275</v>
      </c>
      <c r="C346" s="30">
        <v>50000</v>
      </c>
      <c r="D346" s="30">
        <f t="shared" si="34"/>
        <v>50000</v>
      </c>
      <c r="E346" s="30">
        <f t="shared" si="34"/>
        <v>50000</v>
      </c>
      <c r="H346" s="41">
        <f t="shared" si="30"/>
        <v>50000</v>
      </c>
    </row>
    <row r="347" spans="1:10" hidden="1" outlineLevel="2">
      <c r="A347" s="6">
        <v>2201</v>
      </c>
      <c r="B347" s="4" t="s">
        <v>276</v>
      </c>
      <c r="C347" s="5">
        <v>100000</v>
      </c>
      <c r="D347" s="5">
        <f t="shared" si="34"/>
        <v>100000</v>
      </c>
      <c r="E347" s="5">
        <f t="shared" si="34"/>
        <v>100000</v>
      </c>
      <c r="H347" s="41">
        <f t="shared" si="30"/>
        <v>100000</v>
      </c>
    </row>
    <row r="348" spans="1:10" hidden="1" outlineLevel="2">
      <c r="A348" s="6">
        <v>2201</v>
      </c>
      <c r="B348" s="4" t="s">
        <v>277</v>
      </c>
      <c r="C348" s="5">
        <f>SUM(C349:C352)</f>
        <v>2450000</v>
      </c>
      <c r="D348" s="5">
        <f>SUM(D349:D352)</f>
        <v>2450000</v>
      </c>
      <c r="E348" s="5">
        <f>SUM(E349:E352)</f>
        <v>2450000</v>
      </c>
      <c r="H348" s="41">
        <f t="shared" si="30"/>
        <v>2450000</v>
      </c>
    </row>
    <row r="349" spans="1:10" hidden="1" outlineLevel="3">
      <c r="A349" s="29"/>
      <c r="B349" s="28" t="s">
        <v>278</v>
      </c>
      <c r="C349" s="30">
        <v>2350000</v>
      </c>
      <c r="D349" s="30">
        <f>C349</f>
        <v>2350000</v>
      </c>
      <c r="E349" s="30">
        <f>D349</f>
        <v>2350000</v>
      </c>
      <c r="H349" s="41">
        <f t="shared" si="30"/>
        <v>2350000</v>
      </c>
    </row>
    <row r="350" spans="1:10" hidden="1" outlineLevel="3">
      <c r="A350" s="29"/>
      <c r="B350" s="28" t="s">
        <v>279</v>
      </c>
      <c r="C350" s="30">
        <v>70000</v>
      </c>
      <c r="D350" s="30">
        <f t="shared" ref="D350:E352" si="35">C350</f>
        <v>70000</v>
      </c>
      <c r="E350" s="30">
        <f t="shared" si="35"/>
        <v>70000</v>
      </c>
      <c r="H350" s="41">
        <f t="shared" si="30"/>
        <v>70000</v>
      </c>
    </row>
    <row r="351" spans="1:10" hidden="1" outlineLevel="3">
      <c r="A351" s="29"/>
      <c r="B351" s="28" t="s">
        <v>280</v>
      </c>
      <c r="C351" s="30">
        <v>30000</v>
      </c>
      <c r="D351" s="30">
        <f t="shared" si="35"/>
        <v>30000</v>
      </c>
      <c r="E351" s="30">
        <f t="shared" si="35"/>
        <v>30000</v>
      </c>
      <c r="H351" s="41">
        <f t="shared" si="30"/>
        <v>30000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5"/>
        <v>0</v>
      </c>
      <c r="E352" s="30">
        <f t="shared" si="35"/>
        <v>0</v>
      </c>
      <c r="H352" s="41">
        <f t="shared" si="30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152000</v>
      </c>
      <c r="D353" s="5">
        <f>SUM(D354:D355)</f>
        <v>152000</v>
      </c>
      <c r="E353" s="5">
        <f>SUM(E354:E355)</f>
        <v>152000</v>
      </c>
      <c r="H353" s="41">
        <f t="shared" si="30"/>
        <v>152000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36">C354</f>
        <v>2000</v>
      </c>
      <c r="E354" s="30">
        <f t="shared" si="36"/>
        <v>2000</v>
      </c>
      <c r="H354" s="41">
        <f t="shared" si="30"/>
        <v>2000</v>
      </c>
    </row>
    <row r="355" spans="1:8" hidden="1" outlineLevel="3">
      <c r="A355" s="29"/>
      <c r="B355" s="28" t="s">
        <v>283</v>
      </c>
      <c r="C355" s="30">
        <v>150000</v>
      </c>
      <c r="D355" s="30">
        <f t="shared" si="36"/>
        <v>150000</v>
      </c>
      <c r="E355" s="30">
        <f t="shared" si="36"/>
        <v>150000</v>
      </c>
      <c r="H355" s="41">
        <f t="shared" si="30"/>
        <v>150000</v>
      </c>
    </row>
    <row r="356" spans="1:8" hidden="1" outlineLevel="2">
      <c r="A356" s="6">
        <v>2201</v>
      </c>
      <c r="B356" s="4" t="s">
        <v>284</v>
      </c>
      <c r="C356" s="5">
        <v>70000</v>
      </c>
      <c r="D356" s="5">
        <f t="shared" si="36"/>
        <v>70000</v>
      </c>
      <c r="E356" s="5">
        <f t="shared" si="36"/>
        <v>70000</v>
      </c>
      <c r="H356" s="41">
        <f t="shared" si="30"/>
        <v>70000</v>
      </c>
    </row>
    <row r="357" spans="1:8" hidden="1" outlineLevel="2">
      <c r="A357" s="6">
        <v>2201</v>
      </c>
      <c r="B357" s="4" t="s">
        <v>285</v>
      </c>
      <c r="C357" s="5">
        <f>SUM(C358:C361)</f>
        <v>270000</v>
      </c>
      <c r="D357" s="5">
        <f>SUM(D358:D361)</f>
        <v>270000</v>
      </c>
      <c r="E357" s="5">
        <f>SUM(E358:E361)</f>
        <v>270000</v>
      </c>
      <c r="H357" s="41">
        <f t="shared" si="30"/>
        <v>270000</v>
      </c>
    </row>
    <row r="358" spans="1:8" hidden="1" outlineLevel="3">
      <c r="A358" s="29"/>
      <c r="B358" s="28" t="s">
        <v>286</v>
      </c>
      <c r="C358" s="30">
        <v>220000</v>
      </c>
      <c r="D358" s="30">
        <f>C358</f>
        <v>220000</v>
      </c>
      <c r="E358" s="30">
        <f>D358</f>
        <v>220000</v>
      </c>
      <c r="H358" s="41">
        <f t="shared" si="30"/>
        <v>220000</v>
      </c>
    </row>
    <row r="359" spans="1:8" hidden="1" outlineLevel="3">
      <c r="A359" s="29"/>
      <c r="B359" s="28" t="s">
        <v>287</v>
      </c>
      <c r="C359" s="30"/>
      <c r="D359" s="30">
        <f t="shared" ref="D359:E361" si="37">C359</f>
        <v>0</v>
      </c>
      <c r="E359" s="30">
        <f t="shared" si="37"/>
        <v>0</v>
      </c>
      <c r="H359" s="41">
        <f t="shared" si="30"/>
        <v>0</v>
      </c>
    </row>
    <row r="360" spans="1:8" hidden="1" outlineLevel="3">
      <c r="A360" s="29"/>
      <c r="B360" s="28" t="s">
        <v>288</v>
      </c>
      <c r="C360" s="30">
        <v>44000</v>
      </c>
      <c r="D360" s="30">
        <f t="shared" si="37"/>
        <v>44000</v>
      </c>
      <c r="E360" s="30">
        <f t="shared" si="37"/>
        <v>44000</v>
      </c>
      <c r="H360" s="41">
        <f t="shared" si="30"/>
        <v>44000</v>
      </c>
    </row>
    <row r="361" spans="1:8" hidden="1" outlineLevel="3">
      <c r="A361" s="29"/>
      <c r="B361" s="28" t="s">
        <v>289</v>
      </c>
      <c r="C361" s="30">
        <v>6000</v>
      </c>
      <c r="D361" s="30">
        <f t="shared" si="37"/>
        <v>6000</v>
      </c>
      <c r="E361" s="30">
        <f t="shared" si="37"/>
        <v>6000</v>
      </c>
      <c r="H361" s="41">
        <f t="shared" si="30"/>
        <v>6000</v>
      </c>
    </row>
    <row r="362" spans="1:8" hidden="1" outlineLevel="2">
      <c r="A362" s="6">
        <v>2201</v>
      </c>
      <c r="B362" s="4" t="s">
        <v>290</v>
      </c>
      <c r="C362" s="5">
        <f>SUM(C363:C366)</f>
        <v>2370000</v>
      </c>
      <c r="D362" s="5">
        <f>SUM(D363:D366)</f>
        <v>2370000</v>
      </c>
      <c r="E362" s="5">
        <f>SUM(E363:E366)</f>
        <v>2370000</v>
      </c>
      <c r="H362" s="41">
        <f t="shared" si="30"/>
        <v>2370000</v>
      </c>
    </row>
    <row r="363" spans="1:8" hidden="1" outlineLevel="3">
      <c r="A363" s="29"/>
      <c r="B363" s="28" t="s">
        <v>291</v>
      </c>
      <c r="C363" s="30">
        <v>300000</v>
      </c>
      <c r="D363" s="30">
        <f>C363</f>
        <v>300000</v>
      </c>
      <c r="E363" s="30">
        <f>D363</f>
        <v>300000</v>
      </c>
      <c r="H363" s="41">
        <f t="shared" si="30"/>
        <v>300000</v>
      </c>
    </row>
    <row r="364" spans="1:8" hidden="1" outlineLevel="3">
      <c r="A364" s="29"/>
      <c r="B364" s="28" t="s">
        <v>292</v>
      </c>
      <c r="C364" s="30">
        <v>1950000</v>
      </c>
      <c r="D364" s="30">
        <f t="shared" ref="D364:E366" si="38">C364</f>
        <v>1950000</v>
      </c>
      <c r="E364" s="30">
        <f t="shared" si="38"/>
        <v>1950000</v>
      </c>
      <c r="H364" s="41">
        <f t="shared" si="30"/>
        <v>1950000</v>
      </c>
    </row>
    <row r="365" spans="1:8" hidden="1" outlineLevel="3">
      <c r="A365" s="29"/>
      <c r="B365" s="28" t="s">
        <v>293</v>
      </c>
      <c r="C365" s="30">
        <v>30000</v>
      </c>
      <c r="D365" s="30">
        <f t="shared" si="38"/>
        <v>30000</v>
      </c>
      <c r="E365" s="30">
        <f t="shared" si="38"/>
        <v>30000</v>
      </c>
      <c r="H365" s="41">
        <f t="shared" si="30"/>
        <v>30000</v>
      </c>
    </row>
    <row r="366" spans="1:8" hidden="1" outlineLevel="3">
      <c r="A366" s="29"/>
      <c r="B366" s="28" t="s">
        <v>294</v>
      </c>
      <c r="C366" s="30">
        <v>90000</v>
      </c>
      <c r="D366" s="30">
        <f t="shared" si="38"/>
        <v>90000</v>
      </c>
      <c r="E366" s="30">
        <f t="shared" si="38"/>
        <v>90000</v>
      </c>
      <c r="H366" s="41">
        <f t="shared" si="30"/>
        <v>90000</v>
      </c>
    </row>
    <row r="367" spans="1:8" hidden="1" outlineLevel="2">
      <c r="A367" s="6">
        <v>2201</v>
      </c>
      <c r="B367" s="4" t="s">
        <v>43</v>
      </c>
      <c r="C367" s="5">
        <v>50000</v>
      </c>
      <c r="D367" s="5">
        <f>C367</f>
        <v>50000</v>
      </c>
      <c r="E367" s="5">
        <f>D367</f>
        <v>50000</v>
      </c>
      <c r="H367" s="41">
        <f t="shared" si="30"/>
        <v>50000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0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30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9"/>
        <v>0</v>
      </c>
      <c r="E370" s="30">
        <f t="shared" si="39"/>
        <v>0</v>
      </c>
      <c r="H370" s="41">
        <f t="shared" si="30"/>
        <v>0</v>
      </c>
    </row>
    <row r="371" spans="1:8" hidden="1" outlineLevel="2">
      <c r="A371" s="6">
        <v>2201</v>
      </c>
      <c r="B371" s="4" t="s">
        <v>44</v>
      </c>
      <c r="C371" s="5">
        <v>140000</v>
      </c>
      <c r="D371" s="5">
        <f t="shared" si="39"/>
        <v>140000</v>
      </c>
      <c r="E371" s="5">
        <f t="shared" si="39"/>
        <v>140000</v>
      </c>
      <c r="H371" s="41">
        <f t="shared" si="30"/>
        <v>140000</v>
      </c>
    </row>
    <row r="372" spans="1:8" hidden="1" outlineLevel="2">
      <c r="A372" s="6">
        <v>2201</v>
      </c>
      <c r="B372" s="4" t="s">
        <v>45</v>
      </c>
      <c r="C372" s="5">
        <v>120000</v>
      </c>
      <c r="D372" s="5">
        <f t="shared" si="39"/>
        <v>120000</v>
      </c>
      <c r="E372" s="5">
        <f t="shared" si="39"/>
        <v>120000</v>
      </c>
      <c r="H372" s="41">
        <f t="shared" si="30"/>
        <v>120000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15000</v>
      </c>
      <c r="D373" s="5">
        <f>SUM(D374:D375)</f>
        <v>15000</v>
      </c>
      <c r="E373" s="5">
        <f>SUM(E374:E375)</f>
        <v>15000</v>
      </c>
      <c r="H373" s="41">
        <f t="shared" si="30"/>
        <v>15000</v>
      </c>
    </row>
    <row r="374" spans="1:8" hidden="1" outlineLevel="3">
      <c r="A374" s="29"/>
      <c r="B374" s="28" t="s">
        <v>299</v>
      </c>
      <c r="C374" s="30">
        <v>10000</v>
      </c>
      <c r="D374" s="30">
        <f t="shared" ref="D374:E377" si="40">C374</f>
        <v>10000</v>
      </c>
      <c r="E374" s="30">
        <f t="shared" si="40"/>
        <v>10000</v>
      </c>
      <c r="H374" s="41">
        <f t="shared" si="30"/>
        <v>10000</v>
      </c>
    </row>
    <row r="375" spans="1:8" hidden="1" outlineLevel="3">
      <c r="A375" s="29"/>
      <c r="B375" s="28" t="s">
        <v>300</v>
      </c>
      <c r="C375" s="30">
        <v>5000</v>
      </c>
      <c r="D375" s="30">
        <f t="shared" si="40"/>
        <v>5000</v>
      </c>
      <c r="E375" s="30">
        <f t="shared" si="40"/>
        <v>5000</v>
      </c>
      <c r="H375" s="41">
        <f t="shared" si="30"/>
        <v>5000</v>
      </c>
    </row>
    <row r="376" spans="1:8" hidden="1" outlineLevel="2">
      <c r="A376" s="6">
        <v>2201</v>
      </c>
      <c r="B376" s="4" t="s">
        <v>301</v>
      </c>
      <c r="C376" s="5">
        <v>35000</v>
      </c>
      <c r="D376" s="5">
        <f t="shared" si="40"/>
        <v>35000</v>
      </c>
      <c r="E376" s="5">
        <f t="shared" si="40"/>
        <v>35000</v>
      </c>
      <c r="H376" s="41">
        <f t="shared" si="30"/>
        <v>35000</v>
      </c>
    </row>
    <row r="377" spans="1:8" hidden="1" outlineLevel="2" collapsed="1">
      <c r="A377" s="6">
        <v>2201</v>
      </c>
      <c r="B377" s="4" t="s">
        <v>302</v>
      </c>
      <c r="C377" s="5">
        <v>80000</v>
      </c>
      <c r="D377" s="5">
        <f t="shared" si="40"/>
        <v>80000</v>
      </c>
      <c r="E377" s="5">
        <f t="shared" si="40"/>
        <v>80000</v>
      </c>
      <c r="H377" s="41">
        <f t="shared" si="30"/>
        <v>80000</v>
      </c>
    </row>
    <row r="378" spans="1:8" hidden="1" outlineLevel="2">
      <c r="A378" s="6">
        <v>2201</v>
      </c>
      <c r="B378" s="4" t="s">
        <v>303</v>
      </c>
      <c r="C378" s="5">
        <f>SUM(C379:C381)</f>
        <v>190000</v>
      </c>
      <c r="D378" s="5">
        <f>SUM(D379:D381)</f>
        <v>190000</v>
      </c>
      <c r="E378" s="5">
        <f>SUM(E379:E381)</f>
        <v>190000</v>
      </c>
      <c r="H378" s="41">
        <f t="shared" si="30"/>
        <v>190000</v>
      </c>
    </row>
    <row r="379" spans="1:8" hidden="1" outlineLevel="3">
      <c r="A379" s="29"/>
      <c r="B379" s="28" t="s">
        <v>46</v>
      </c>
      <c r="C379" s="30">
        <v>140000</v>
      </c>
      <c r="D379" s="30">
        <f>C379</f>
        <v>140000</v>
      </c>
      <c r="E379" s="30">
        <f>D379</f>
        <v>140000</v>
      </c>
      <c r="H379" s="41">
        <f t="shared" si="30"/>
        <v>140000</v>
      </c>
    </row>
    <row r="380" spans="1:8" hidden="1" outlineLevel="3">
      <c r="A380" s="29"/>
      <c r="B380" s="28" t="s">
        <v>113</v>
      </c>
      <c r="C380" s="30">
        <v>20000</v>
      </c>
      <c r="D380" s="30">
        <f t="shared" ref="D380:E381" si="41">C380</f>
        <v>20000</v>
      </c>
      <c r="E380" s="30">
        <f t="shared" si="41"/>
        <v>20000</v>
      </c>
      <c r="H380" s="41">
        <f t="shared" si="30"/>
        <v>20000</v>
      </c>
    </row>
    <row r="381" spans="1:8" hidden="1" outlineLevel="3">
      <c r="A381" s="29"/>
      <c r="B381" s="28" t="s">
        <v>47</v>
      </c>
      <c r="C381" s="30">
        <v>30000</v>
      </c>
      <c r="D381" s="30">
        <f t="shared" si="41"/>
        <v>30000</v>
      </c>
      <c r="E381" s="30">
        <f t="shared" si="41"/>
        <v>30000</v>
      </c>
      <c r="H381" s="41">
        <f t="shared" si="30"/>
        <v>30000</v>
      </c>
    </row>
    <row r="382" spans="1:8" hidden="1" outlineLevel="2">
      <c r="A382" s="6">
        <v>2201</v>
      </c>
      <c r="B382" s="4" t="s">
        <v>114</v>
      </c>
      <c r="C382" s="5">
        <f>SUM(C383:C387)</f>
        <v>100000</v>
      </c>
      <c r="D382" s="5">
        <f>SUM(D383:D387)</f>
        <v>100000</v>
      </c>
      <c r="E382" s="5">
        <f>SUM(E383:E387)</f>
        <v>100000</v>
      </c>
      <c r="H382" s="41">
        <f t="shared" si="30"/>
        <v>100000</v>
      </c>
    </row>
    <row r="383" spans="1:8" hidden="1" outlineLevel="3">
      <c r="A383" s="29"/>
      <c r="B383" s="28" t="s">
        <v>304</v>
      </c>
      <c r="C383" s="30">
        <v>20000</v>
      </c>
      <c r="D383" s="30">
        <f>C383</f>
        <v>20000</v>
      </c>
      <c r="E383" s="30">
        <f>D383</f>
        <v>20000</v>
      </c>
      <c r="H383" s="41">
        <f t="shared" si="30"/>
        <v>20000</v>
      </c>
    </row>
    <row r="384" spans="1:8" hidden="1" outlineLevel="3">
      <c r="A384" s="29"/>
      <c r="B384" s="28" t="s">
        <v>305</v>
      </c>
      <c r="C384" s="30">
        <v>36000</v>
      </c>
      <c r="D384" s="30">
        <f t="shared" ref="D384:E387" si="42">C384</f>
        <v>36000</v>
      </c>
      <c r="E384" s="30">
        <f t="shared" si="42"/>
        <v>36000</v>
      </c>
      <c r="H384" s="41">
        <f t="shared" si="30"/>
        <v>36000</v>
      </c>
    </row>
    <row r="385" spans="1:8" hidden="1" outlineLevel="3">
      <c r="A385" s="29"/>
      <c r="B385" s="28" t="s">
        <v>306</v>
      </c>
      <c r="C385" s="30"/>
      <c r="D385" s="30">
        <f t="shared" si="42"/>
        <v>0</v>
      </c>
      <c r="E385" s="30">
        <f t="shared" si="42"/>
        <v>0</v>
      </c>
      <c r="H385" s="41">
        <f t="shared" si="30"/>
        <v>0</v>
      </c>
    </row>
    <row r="386" spans="1:8" hidden="1" outlineLevel="3">
      <c r="A386" s="29"/>
      <c r="B386" s="28" t="s">
        <v>307</v>
      </c>
      <c r="C386" s="30">
        <v>24000</v>
      </c>
      <c r="D386" s="30">
        <f t="shared" si="42"/>
        <v>24000</v>
      </c>
      <c r="E386" s="30">
        <f t="shared" si="42"/>
        <v>24000</v>
      </c>
      <c r="H386" s="41">
        <f t="shared" ref="H386:H449" si="43">C386</f>
        <v>24000</v>
      </c>
    </row>
    <row r="387" spans="1:8" hidden="1" outlineLevel="3">
      <c r="A387" s="29"/>
      <c r="B387" s="28" t="s">
        <v>308</v>
      </c>
      <c r="C387" s="30">
        <v>20000</v>
      </c>
      <c r="D387" s="30">
        <f t="shared" si="42"/>
        <v>20000</v>
      </c>
      <c r="E387" s="30">
        <f t="shared" si="42"/>
        <v>20000</v>
      </c>
      <c r="H387" s="41">
        <f t="shared" si="43"/>
        <v>20000</v>
      </c>
    </row>
    <row r="388" spans="1:8" hidden="1" outlineLevel="2">
      <c r="A388" s="6">
        <v>2201</v>
      </c>
      <c r="B388" s="4" t="s">
        <v>309</v>
      </c>
      <c r="C388" s="5">
        <f>SUM(C389:C390)</f>
        <v>30000</v>
      </c>
      <c r="D388" s="5">
        <f>SUM(D389:D390)</f>
        <v>30000</v>
      </c>
      <c r="E388" s="5">
        <f>SUM(E389:E390)</f>
        <v>30000</v>
      </c>
      <c r="H388" s="41">
        <f t="shared" si="43"/>
        <v>30000</v>
      </c>
    </row>
    <row r="389" spans="1:8" hidden="1" outlineLevel="3">
      <c r="A389" s="29"/>
      <c r="B389" s="28" t="s">
        <v>48</v>
      </c>
      <c r="C389" s="30">
        <v>30000</v>
      </c>
      <c r="D389" s="30">
        <f t="shared" ref="D389:E391" si="44">C389</f>
        <v>30000</v>
      </c>
      <c r="E389" s="30">
        <f t="shared" si="44"/>
        <v>30000</v>
      </c>
      <c r="H389" s="41">
        <f t="shared" si="43"/>
        <v>30000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hidden="1" outlineLevel="2">
      <c r="A391" s="6">
        <v>2201</v>
      </c>
      <c r="B391" s="4" t="s">
        <v>311</v>
      </c>
      <c r="C391" s="5">
        <v>10000</v>
      </c>
      <c r="D391" s="5">
        <f t="shared" si="44"/>
        <v>10000</v>
      </c>
      <c r="E391" s="5">
        <f t="shared" si="44"/>
        <v>10000</v>
      </c>
      <c r="H391" s="41">
        <f t="shared" si="43"/>
        <v>10000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1250000</v>
      </c>
      <c r="D392" s="5">
        <f>SUM(D393:D394)</f>
        <v>1250000</v>
      </c>
      <c r="E392" s="5">
        <f>SUM(E393:E394)</f>
        <v>1250000</v>
      </c>
      <c r="H392" s="41">
        <f t="shared" si="43"/>
        <v>1250000</v>
      </c>
    </row>
    <row r="393" spans="1:8" hidden="1" outlineLevel="3">
      <c r="A393" s="29"/>
      <c r="B393" s="28" t="s">
        <v>313</v>
      </c>
      <c r="C393" s="30">
        <v>50000</v>
      </c>
      <c r="D393" s="30">
        <f>C393</f>
        <v>50000</v>
      </c>
      <c r="E393" s="30">
        <f>D393</f>
        <v>50000</v>
      </c>
      <c r="H393" s="41">
        <f t="shared" si="43"/>
        <v>50000</v>
      </c>
    </row>
    <row r="394" spans="1:8" hidden="1" outlineLevel="3">
      <c r="A394" s="29"/>
      <c r="B394" s="28" t="s">
        <v>314</v>
      </c>
      <c r="C394" s="30">
        <v>1200000</v>
      </c>
      <c r="D394" s="30">
        <f>C394</f>
        <v>1200000</v>
      </c>
      <c r="E394" s="30">
        <f>D394</f>
        <v>1200000</v>
      </c>
      <c r="H394" s="41">
        <f t="shared" si="43"/>
        <v>1200000</v>
      </c>
    </row>
    <row r="395" spans="1:8" hidden="1" outlineLevel="2">
      <c r="A395" s="6">
        <v>2201</v>
      </c>
      <c r="B395" s="4" t="s">
        <v>115</v>
      </c>
      <c r="C395" s="5">
        <f>SUM(C396:C397)</f>
        <v>6000</v>
      </c>
      <c r="D395" s="5">
        <f>SUM(D396:D397)</f>
        <v>6000</v>
      </c>
      <c r="E395" s="5">
        <f>SUM(E396:E397)</f>
        <v>6000</v>
      </c>
      <c r="H395" s="41">
        <f t="shared" si="43"/>
        <v>6000</v>
      </c>
    </row>
    <row r="396" spans="1:8" hidden="1" outlineLevel="3">
      <c r="A396" s="29"/>
      <c r="B396" s="28" t="s">
        <v>315</v>
      </c>
      <c r="C396" s="30">
        <v>6000</v>
      </c>
      <c r="D396" s="30">
        <f t="shared" ref="D396:E398" si="45">C396</f>
        <v>6000</v>
      </c>
      <c r="E396" s="30">
        <f t="shared" si="45"/>
        <v>6000</v>
      </c>
      <c r="H396" s="41">
        <f t="shared" si="43"/>
        <v>6000</v>
      </c>
    </row>
    <row r="397" spans="1:8" hidden="1" outlineLevel="3">
      <c r="A397" s="29"/>
      <c r="B397" s="28" t="s">
        <v>316</v>
      </c>
      <c r="C397" s="30"/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hidden="1" outlineLevel="2">
      <c r="A398" s="6">
        <v>2201</v>
      </c>
      <c r="B398" s="4" t="s">
        <v>317</v>
      </c>
      <c r="C398" s="5">
        <v>3000</v>
      </c>
      <c r="D398" s="5">
        <f t="shared" si="45"/>
        <v>3000</v>
      </c>
      <c r="E398" s="5">
        <f t="shared" si="45"/>
        <v>3000</v>
      </c>
      <c r="H398" s="41">
        <f t="shared" si="43"/>
        <v>3000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30000</v>
      </c>
      <c r="D399" s="5">
        <f>SUM(D400:D403)</f>
        <v>30000</v>
      </c>
      <c r="E399" s="5">
        <f>SUM(E400:E403)</f>
        <v>30000</v>
      </c>
      <c r="H399" s="41">
        <f t="shared" si="43"/>
        <v>30000</v>
      </c>
    </row>
    <row r="400" spans="1:8" hidden="1" outlineLevel="3">
      <c r="A400" s="29"/>
      <c r="B400" s="28" t="s">
        <v>318</v>
      </c>
      <c r="C400" s="30">
        <v>6000</v>
      </c>
      <c r="D400" s="30">
        <f>C400</f>
        <v>6000</v>
      </c>
      <c r="E400" s="30">
        <f>D400</f>
        <v>6000</v>
      </c>
      <c r="H400" s="41">
        <f t="shared" si="43"/>
        <v>6000</v>
      </c>
    </row>
    <row r="401" spans="1:8" hidden="1" outlineLevel="3">
      <c r="A401" s="29"/>
      <c r="B401" s="28" t="s">
        <v>319</v>
      </c>
      <c r="C401" s="30">
        <v>14000</v>
      </c>
      <c r="D401" s="30">
        <f t="shared" ref="D401:E403" si="46">C401</f>
        <v>14000</v>
      </c>
      <c r="E401" s="30">
        <f t="shared" si="46"/>
        <v>14000</v>
      </c>
      <c r="H401" s="41">
        <f t="shared" si="43"/>
        <v>14000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hidden="1" outlineLevel="3">
      <c r="A403" s="29"/>
      <c r="B403" s="28" t="s">
        <v>321</v>
      </c>
      <c r="C403" s="30">
        <v>10000</v>
      </c>
      <c r="D403" s="30">
        <f t="shared" si="46"/>
        <v>10000</v>
      </c>
      <c r="E403" s="30">
        <f t="shared" si="46"/>
        <v>10000</v>
      </c>
      <c r="H403" s="41">
        <f t="shared" si="43"/>
        <v>10000</v>
      </c>
    </row>
    <row r="404" spans="1:8" hidden="1" outlineLevel="2">
      <c r="A404" s="6">
        <v>2201</v>
      </c>
      <c r="B404" s="4" t="s">
        <v>322</v>
      </c>
      <c r="C404" s="5">
        <f>SUM(C405:C406)</f>
        <v>44000</v>
      </c>
      <c r="D404" s="5">
        <f>SUM(D405:D406)</f>
        <v>44000</v>
      </c>
      <c r="E404" s="5">
        <f>SUM(E405:E406)</f>
        <v>44000</v>
      </c>
      <c r="H404" s="41">
        <f t="shared" si="43"/>
        <v>44000</v>
      </c>
    </row>
    <row r="405" spans="1:8" hidden="1" outlineLevel="3">
      <c r="A405" s="29"/>
      <c r="B405" s="28" t="s">
        <v>323</v>
      </c>
      <c r="C405" s="30">
        <v>14000</v>
      </c>
      <c r="D405" s="30">
        <f t="shared" ref="D405:E408" si="47">C405</f>
        <v>14000</v>
      </c>
      <c r="E405" s="30">
        <f t="shared" si="47"/>
        <v>14000</v>
      </c>
      <c r="H405" s="41">
        <f t="shared" si="43"/>
        <v>14000</v>
      </c>
    </row>
    <row r="406" spans="1:8" hidden="1" outlineLevel="3">
      <c r="A406" s="29"/>
      <c r="B406" s="28" t="s">
        <v>324</v>
      </c>
      <c r="C406" s="30">
        <v>30000</v>
      </c>
      <c r="D406" s="30">
        <f t="shared" si="47"/>
        <v>30000</v>
      </c>
      <c r="E406" s="30">
        <f t="shared" si="47"/>
        <v>30000</v>
      </c>
      <c r="H406" s="41">
        <f t="shared" si="43"/>
        <v>30000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7"/>
        <v>0</v>
      </c>
      <c r="E407" s="5">
        <f t="shared" si="47"/>
        <v>0</v>
      </c>
      <c r="H407" s="41">
        <f t="shared" si="43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7"/>
        <v>0</v>
      </c>
      <c r="E408" s="5">
        <f t="shared" si="47"/>
        <v>0</v>
      </c>
      <c r="H408" s="41">
        <f t="shared" si="43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85000</v>
      </c>
      <c r="D409" s="5">
        <f>SUM(D410:D411)</f>
        <v>85000</v>
      </c>
      <c r="E409" s="5">
        <f>SUM(E410:E411)</f>
        <v>85000</v>
      </c>
      <c r="H409" s="41">
        <f t="shared" si="43"/>
        <v>85000</v>
      </c>
    </row>
    <row r="410" spans="1:8" hidden="1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3"/>
        <v>20000</v>
      </c>
    </row>
    <row r="411" spans="1:8" hidden="1" outlineLevel="3">
      <c r="A411" s="29"/>
      <c r="B411" s="28" t="s">
        <v>50</v>
      </c>
      <c r="C411" s="30">
        <v>65000</v>
      </c>
      <c r="D411" s="30">
        <f>C411</f>
        <v>65000</v>
      </c>
      <c r="E411" s="30">
        <f>D411</f>
        <v>65000</v>
      </c>
      <c r="H411" s="41">
        <f t="shared" si="43"/>
        <v>65000</v>
      </c>
    </row>
    <row r="412" spans="1:8" hidden="1" outlineLevel="2">
      <c r="A412" s="6">
        <v>2201</v>
      </c>
      <c r="B412" s="4" t="s">
        <v>117</v>
      </c>
      <c r="C412" s="5">
        <f>SUM(C413:C414)</f>
        <v>60000</v>
      </c>
      <c r="D412" s="5">
        <f>SUM(D413:D414)</f>
        <v>60000</v>
      </c>
      <c r="E412" s="5">
        <f>SUM(E413:E414)</f>
        <v>60000</v>
      </c>
      <c r="H412" s="41">
        <f t="shared" si="43"/>
        <v>60000</v>
      </c>
    </row>
    <row r="413" spans="1:8" hidden="1" outlineLevel="3" collapsed="1">
      <c r="A413" s="29"/>
      <c r="B413" s="28" t="s">
        <v>328</v>
      </c>
      <c r="C413" s="30">
        <v>30000</v>
      </c>
      <c r="D413" s="30">
        <f t="shared" ref="D413:E415" si="48">C413</f>
        <v>30000</v>
      </c>
      <c r="E413" s="30">
        <f t="shared" si="48"/>
        <v>30000</v>
      </c>
      <c r="H413" s="41">
        <f t="shared" si="43"/>
        <v>30000</v>
      </c>
    </row>
    <row r="414" spans="1:8" hidden="1" outlineLevel="3">
      <c r="A414" s="29"/>
      <c r="B414" s="28" t="s">
        <v>329</v>
      </c>
      <c r="C414" s="30">
        <v>30000</v>
      </c>
      <c r="D414" s="30">
        <f t="shared" si="48"/>
        <v>30000</v>
      </c>
      <c r="E414" s="30">
        <f t="shared" si="48"/>
        <v>30000</v>
      </c>
      <c r="H414" s="41">
        <f t="shared" si="43"/>
        <v>30000</v>
      </c>
    </row>
    <row r="415" spans="1:8" hidden="1" outlineLevel="2">
      <c r="A415" s="6">
        <v>2201</v>
      </c>
      <c r="B415" s="4" t="s">
        <v>118</v>
      </c>
      <c r="C415" s="5">
        <v>50000</v>
      </c>
      <c r="D415" s="5">
        <f t="shared" si="48"/>
        <v>50000</v>
      </c>
      <c r="E415" s="5">
        <f t="shared" si="48"/>
        <v>50000</v>
      </c>
      <c r="H415" s="41">
        <f t="shared" si="43"/>
        <v>50000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18000</v>
      </c>
      <c r="D416" s="5">
        <f>SUM(D417:D418)</f>
        <v>18000</v>
      </c>
      <c r="E416" s="5">
        <f>SUM(E417:E418)</f>
        <v>18000</v>
      </c>
      <c r="H416" s="41">
        <f t="shared" si="43"/>
        <v>18000</v>
      </c>
    </row>
    <row r="417" spans="1:8" hidden="1" outlineLevel="3" collapsed="1">
      <c r="A417" s="29"/>
      <c r="B417" s="28" t="s">
        <v>330</v>
      </c>
      <c r="C417" s="30">
        <v>17000</v>
      </c>
      <c r="D417" s="30">
        <f t="shared" ref="D417:E421" si="49">C417</f>
        <v>17000</v>
      </c>
      <c r="E417" s="30">
        <f t="shared" si="49"/>
        <v>17000</v>
      </c>
      <c r="H417" s="41">
        <f t="shared" si="43"/>
        <v>17000</v>
      </c>
    </row>
    <row r="418" spans="1:8" hidden="1" outlineLevel="3">
      <c r="A418" s="29"/>
      <c r="B418" s="28" t="s">
        <v>331</v>
      </c>
      <c r="C418" s="30">
        <v>1000</v>
      </c>
      <c r="D418" s="30">
        <f t="shared" si="49"/>
        <v>1000</v>
      </c>
      <c r="E418" s="30">
        <f t="shared" si="49"/>
        <v>1000</v>
      </c>
      <c r="H418" s="41">
        <f t="shared" si="43"/>
        <v>1000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9"/>
        <v>0</v>
      </c>
      <c r="E419" s="5">
        <f t="shared" si="49"/>
        <v>0</v>
      </c>
      <c r="H419" s="41">
        <f t="shared" si="43"/>
        <v>0</v>
      </c>
    </row>
    <row r="420" spans="1:8" hidden="1" outlineLevel="2">
      <c r="A420" s="6">
        <v>2201</v>
      </c>
      <c r="B420" s="4" t="s">
        <v>334</v>
      </c>
      <c r="C420" s="5">
        <v>20000</v>
      </c>
      <c r="D420" s="5">
        <f t="shared" si="49"/>
        <v>20000</v>
      </c>
      <c r="E420" s="5">
        <f t="shared" si="49"/>
        <v>20000</v>
      </c>
      <c r="H420" s="41">
        <f t="shared" si="43"/>
        <v>20000</v>
      </c>
    </row>
    <row r="421" spans="1:8" hidden="1" outlineLevel="2" collapsed="1">
      <c r="A421" s="6">
        <v>2201</v>
      </c>
      <c r="B421" s="4" t="s">
        <v>335</v>
      </c>
      <c r="C421" s="5">
        <v>20000</v>
      </c>
      <c r="D421" s="5">
        <f t="shared" si="49"/>
        <v>20000</v>
      </c>
      <c r="E421" s="5">
        <f t="shared" si="49"/>
        <v>20000</v>
      </c>
      <c r="H421" s="41">
        <f t="shared" si="43"/>
        <v>20000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56000</v>
      </c>
      <c r="D422" s="5">
        <f>SUM(D423:D428)</f>
        <v>56000</v>
      </c>
      <c r="E422" s="5">
        <f>SUM(E423:E428)</f>
        <v>56000</v>
      </c>
      <c r="H422" s="41">
        <f t="shared" si="43"/>
        <v>56000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hidden="1" outlineLevel="3">
      <c r="A424" s="29"/>
      <c r="B424" s="28" t="s">
        <v>337</v>
      </c>
      <c r="C424" s="30">
        <v>20000</v>
      </c>
      <c r="D424" s="30">
        <f t="shared" ref="D424:E428" si="50">C424</f>
        <v>20000</v>
      </c>
      <c r="E424" s="30">
        <f t="shared" si="50"/>
        <v>20000</v>
      </c>
      <c r="H424" s="41">
        <f t="shared" si="43"/>
        <v>20000</v>
      </c>
    </row>
    <row r="425" spans="1:8" hidden="1" outlineLevel="3">
      <c r="A425" s="29"/>
      <c r="B425" s="28" t="s">
        <v>338</v>
      </c>
      <c r="C425" s="30">
        <v>36000</v>
      </c>
      <c r="D425" s="30">
        <f t="shared" si="50"/>
        <v>36000</v>
      </c>
      <c r="E425" s="30">
        <f t="shared" si="50"/>
        <v>36000</v>
      </c>
      <c r="H425" s="41">
        <f t="shared" si="43"/>
        <v>36000</v>
      </c>
    </row>
    <row r="426" spans="1:8" hidden="1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hidden="1" outlineLevel="3">
      <c r="A427" s="29"/>
      <c r="B427" s="28" t="s">
        <v>340</v>
      </c>
      <c r="C427" s="30"/>
      <c r="D427" s="30">
        <f t="shared" si="50"/>
        <v>0</v>
      </c>
      <c r="E427" s="30">
        <f t="shared" si="50"/>
        <v>0</v>
      </c>
      <c r="H427" s="41">
        <f t="shared" si="43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0"/>
        <v>0</v>
      </c>
      <c r="E428" s="30">
        <f t="shared" si="50"/>
        <v>0</v>
      </c>
      <c r="H428" s="41">
        <f t="shared" si="43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3866000</v>
      </c>
      <c r="D429" s="5">
        <f>SUM(D430:D442)</f>
        <v>3866000</v>
      </c>
      <c r="E429" s="5">
        <f>SUM(E430:E442)</f>
        <v>3866000</v>
      </c>
      <c r="H429" s="41">
        <f t="shared" si="43"/>
        <v>3866000</v>
      </c>
    </row>
    <row r="430" spans="1:8" hidden="1" outlineLevel="3">
      <c r="A430" s="29"/>
      <c r="B430" s="28" t="s">
        <v>343</v>
      </c>
      <c r="C430" s="30">
        <v>600000</v>
      </c>
      <c r="D430" s="30">
        <f>C430</f>
        <v>600000</v>
      </c>
      <c r="E430" s="30">
        <f>D430</f>
        <v>600000</v>
      </c>
      <c r="H430" s="41">
        <f t="shared" si="43"/>
        <v>600000</v>
      </c>
    </row>
    <row r="431" spans="1:8" hidden="1" outlineLevel="3">
      <c r="A431" s="29"/>
      <c r="B431" s="28" t="s">
        <v>344</v>
      </c>
      <c r="C431" s="30">
        <v>800000</v>
      </c>
      <c r="D431" s="30">
        <f t="shared" ref="D431:E442" si="51">C431</f>
        <v>800000</v>
      </c>
      <c r="E431" s="30">
        <f t="shared" si="51"/>
        <v>800000</v>
      </c>
      <c r="H431" s="41">
        <f t="shared" si="43"/>
        <v>800000</v>
      </c>
    </row>
    <row r="432" spans="1:8" hidden="1" outlineLevel="3">
      <c r="A432" s="29"/>
      <c r="B432" s="28" t="s">
        <v>345</v>
      </c>
      <c r="C432" s="30">
        <v>700000</v>
      </c>
      <c r="D432" s="30">
        <f t="shared" si="51"/>
        <v>700000</v>
      </c>
      <c r="E432" s="30">
        <f t="shared" si="51"/>
        <v>700000</v>
      </c>
      <c r="H432" s="41">
        <f t="shared" si="43"/>
        <v>700000</v>
      </c>
    </row>
    <row r="433" spans="1:8" hidden="1" outlineLevel="3">
      <c r="A433" s="29"/>
      <c r="B433" s="28" t="s">
        <v>346</v>
      </c>
      <c r="C433" s="30">
        <v>68000</v>
      </c>
      <c r="D433" s="30">
        <f t="shared" si="51"/>
        <v>68000</v>
      </c>
      <c r="E433" s="30">
        <f t="shared" si="51"/>
        <v>68000</v>
      </c>
      <c r="H433" s="41">
        <f t="shared" si="43"/>
        <v>68000</v>
      </c>
    </row>
    <row r="434" spans="1:8" hidden="1" outlineLevel="3">
      <c r="A434" s="29"/>
      <c r="B434" s="28" t="s">
        <v>347</v>
      </c>
      <c r="C434" s="30">
        <v>180000</v>
      </c>
      <c r="D434" s="30">
        <f t="shared" si="51"/>
        <v>180000</v>
      </c>
      <c r="E434" s="30">
        <f t="shared" si="51"/>
        <v>180000</v>
      </c>
      <c r="H434" s="41">
        <f t="shared" si="43"/>
        <v>180000</v>
      </c>
    </row>
    <row r="435" spans="1:8" hidden="1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hidden="1" outlineLevel="3">
      <c r="A436" s="29"/>
      <c r="B436" s="28" t="s">
        <v>349</v>
      </c>
      <c r="C436" s="30">
        <v>48000</v>
      </c>
      <c r="D436" s="30">
        <f t="shared" si="51"/>
        <v>48000</v>
      </c>
      <c r="E436" s="30">
        <f t="shared" si="51"/>
        <v>48000</v>
      </c>
      <c r="H436" s="41">
        <f t="shared" si="43"/>
        <v>48000</v>
      </c>
    </row>
    <row r="437" spans="1:8" hidden="1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hidden="1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hidden="1" outlineLevel="3">
      <c r="A439" s="29"/>
      <c r="B439" s="28" t="s">
        <v>352</v>
      </c>
      <c r="C439" s="30">
        <v>200000</v>
      </c>
      <c r="D439" s="30">
        <f t="shared" si="51"/>
        <v>200000</v>
      </c>
      <c r="E439" s="30">
        <f t="shared" si="51"/>
        <v>200000</v>
      </c>
      <c r="H439" s="41">
        <f t="shared" si="43"/>
        <v>200000</v>
      </c>
    </row>
    <row r="440" spans="1:8" hidden="1" outlineLevel="3">
      <c r="A440" s="29"/>
      <c r="B440" s="28" t="s">
        <v>353</v>
      </c>
      <c r="C440" s="30">
        <v>170000</v>
      </c>
      <c r="D440" s="30">
        <f t="shared" si="51"/>
        <v>170000</v>
      </c>
      <c r="E440" s="30">
        <f t="shared" si="51"/>
        <v>170000</v>
      </c>
      <c r="H440" s="41">
        <f t="shared" si="43"/>
        <v>170000</v>
      </c>
    </row>
    <row r="441" spans="1:8" hidden="1" outlineLevel="3">
      <c r="A441" s="29"/>
      <c r="B441" s="28" t="s">
        <v>354</v>
      </c>
      <c r="C441" s="30">
        <v>800000</v>
      </c>
      <c r="D441" s="30">
        <f t="shared" si="51"/>
        <v>800000</v>
      </c>
      <c r="E441" s="30">
        <f t="shared" si="51"/>
        <v>800000</v>
      </c>
      <c r="H441" s="41">
        <f t="shared" si="43"/>
        <v>800000</v>
      </c>
    </row>
    <row r="442" spans="1:8" hidden="1" outlineLevel="3">
      <c r="A442" s="29"/>
      <c r="B442" s="28" t="s">
        <v>355</v>
      </c>
      <c r="C442" s="30">
        <v>300000</v>
      </c>
      <c r="D442" s="30">
        <f t="shared" si="51"/>
        <v>300000</v>
      </c>
      <c r="E442" s="30">
        <f t="shared" si="51"/>
        <v>300000</v>
      </c>
      <c r="H442" s="41">
        <f t="shared" si="43"/>
        <v>300000</v>
      </c>
    </row>
    <row r="443" spans="1:8" ht="15" hidden="1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3"/>
        <v>10000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2030000</v>
      </c>
      <c r="D444" s="32">
        <f>D445+D454+D455+D459+D462+D463+D468+D474+D477+D480+D481+D450</f>
        <v>2030000</v>
      </c>
      <c r="E444" s="32">
        <f>E445+E454+E455+E459+E462+E463+E468+E474+E477+E480+E481+E450</f>
        <v>2030000</v>
      </c>
      <c r="H444" s="41">
        <f t="shared" si="43"/>
        <v>2030000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410000</v>
      </c>
      <c r="D445" s="5">
        <f>SUM(D446:D449)</f>
        <v>410000</v>
      </c>
      <c r="E445" s="5">
        <f>SUM(E446:E449)</f>
        <v>410000</v>
      </c>
      <c r="H445" s="41">
        <f t="shared" si="43"/>
        <v>410000</v>
      </c>
    </row>
    <row r="446" spans="1:8" ht="15" hidden="1" customHeight="1" outlineLevel="3">
      <c r="A446" s="28"/>
      <c r="B446" s="28" t="s">
        <v>359</v>
      </c>
      <c r="C446" s="30">
        <v>40000</v>
      </c>
      <c r="D446" s="30">
        <f>C446</f>
        <v>40000</v>
      </c>
      <c r="E446" s="30">
        <f>D446</f>
        <v>40000</v>
      </c>
      <c r="H446" s="41">
        <f t="shared" si="43"/>
        <v>40000</v>
      </c>
    </row>
    <row r="447" spans="1:8" ht="15" hidden="1" customHeight="1" outlineLevel="3">
      <c r="A447" s="28"/>
      <c r="B447" s="28" t="s">
        <v>360</v>
      </c>
      <c r="C447" s="30">
        <v>90000</v>
      </c>
      <c r="D447" s="30">
        <f t="shared" ref="D447:E449" si="52">C447</f>
        <v>90000</v>
      </c>
      <c r="E447" s="30">
        <f t="shared" si="52"/>
        <v>90000</v>
      </c>
      <c r="H447" s="41">
        <f t="shared" si="43"/>
        <v>90000</v>
      </c>
    </row>
    <row r="448" spans="1:8" ht="15" hidden="1" customHeight="1" outlineLevel="3">
      <c r="A448" s="28"/>
      <c r="B448" s="28" t="s">
        <v>361</v>
      </c>
      <c r="C448" s="30">
        <v>40000</v>
      </c>
      <c r="D448" s="30">
        <f t="shared" si="52"/>
        <v>40000</v>
      </c>
      <c r="E448" s="30">
        <f t="shared" si="52"/>
        <v>40000</v>
      </c>
      <c r="H448" s="41">
        <f t="shared" si="43"/>
        <v>40000</v>
      </c>
    </row>
    <row r="449" spans="1:8" ht="15" hidden="1" customHeight="1" outlineLevel="3">
      <c r="A449" s="28"/>
      <c r="B449" s="28" t="s">
        <v>362</v>
      </c>
      <c r="C449" s="30">
        <v>240000</v>
      </c>
      <c r="D449" s="30">
        <f t="shared" si="52"/>
        <v>240000</v>
      </c>
      <c r="E449" s="30">
        <f t="shared" si="52"/>
        <v>240000</v>
      </c>
      <c r="H449" s="41">
        <f t="shared" si="43"/>
        <v>240000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370000</v>
      </c>
      <c r="D450" s="5">
        <f>SUM(D451:D453)</f>
        <v>370000</v>
      </c>
      <c r="E450" s="5">
        <f>SUM(E451:E453)</f>
        <v>370000</v>
      </c>
      <c r="H450" s="41">
        <f t="shared" ref="H450:H513" si="53">C450</f>
        <v>370000</v>
      </c>
    </row>
    <row r="451" spans="1:8" ht="15" hidden="1" customHeight="1" outlineLevel="3">
      <c r="A451" s="28"/>
      <c r="B451" s="28" t="s">
        <v>364</v>
      </c>
      <c r="C451" s="30">
        <v>250000</v>
      </c>
      <c r="D451" s="30">
        <f>C451</f>
        <v>250000</v>
      </c>
      <c r="E451" s="30">
        <f>D451</f>
        <v>250000</v>
      </c>
      <c r="H451" s="41">
        <f t="shared" si="53"/>
        <v>250000</v>
      </c>
    </row>
    <row r="452" spans="1:8" ht="15" hidden="1" customHeight="1" outlineLevel="3">
      <c r="A452" s="28"/>
      <c r="B452" s="28" t="s">
        <v>365</v>
      </c>
      <c r="C452" s="30">
        <v>120000</v>
      </c>
      <c r="D452" s="30">
        <f t="shared" ref="D452:E453" si="54">C452</f>
        <v>120000</v>
      </c>
      <c r="E452" s="30">
        <f t="shared" si="54"/>
        <v>120000</v>
      </c>
      <c r="H452" s="41">
        <f t="shared" si="53"/>
        <v>120000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hidden="1" customHeight="1" outlineLevel="2">
      <c r="A454" s="6">
        <v>2202</v>
      </c>
      <c r="B454" s="4" t="s">
        <v>51</v>
      </c>
      <c r="C454" s="5">
        <v>450000</v>
      </c>
      <c r="D454" s="5">
        <f>C454</f>
        <v>450000</v>
      </c>
      <c r="E454" s="5">
        <f>D454</f>
        <v>450000</v>
      </c>
      <c r="H454" s="41">
        <f t="shared" si="53"/>
        <v>450000</v>
      </c>
    </row>
    <row r="455" spans="1:8" hidden="1" outlineLevel="2">
      <c r="A455" s="6">
        <v>2202</v>
      </c>
      <c r="B455" s="4" t="s">
        <v>120</v>
      </c>
      <c r="C455" s="5">
        <f>SUM(C456:C458)</f>
        <v>100000</v>
      </c>
      <c r="D455" s="5">
        <f>SUM(D456:D458)</f>
        <v>100000</v>
      </c>
      <c r="E455" s="5">
        <f>SUM(E456:E458)</f>
        <v>100000</v>
      </c>
      <c r="H455" s="41">
        <f t="shared" si="53"/>
        <v>100000</v>
      </c>
    </row>
    <row r="456" spans="1:8" ht="15" hidden="1" customHeight="1" outlineLevel="3">
      <c r="A456" s="28"/>
      <c r="B456" s="28" t="s">
        <v>367</v>
      </c>
      <c r="C456" s="30">
        <v>60000</v>
      </c>
      <c r="D456" s="30">
        <f>C456</f>
        <v>60000</v>
      </c>
      <c r="E456" s="30">
        <f>D456</f>
        <v>60000</v>
      </c>
      <c r="H456" s="41">
        <f t="shared" si="53"/>
        <v>60000</v>
      </c>
    </row>
    <row r="457" spans="1:8" ht="15" hidden="1" customHeight="1" outlineLevel="3">
      <c r="A457" s="28"/>
      <c r="B457" s="28" t="s">
        <v>368</v>
      </c>
      <c r="C457" s="30">
        <v>30000</v>
      </c>
      <c r="D457" s="30">
        <f t="shared" ref="D457:E458" si="55">C457</f>
        <v>30000</v>
      </c>
      <c r="E457" s="30">
        <f t="shared" si="55"/>
        <v>30000</v>
      </c>
      <c r="H457" s="41">
        <f t="shared" si="53"/>
        <v>30000</v>
      </c>
    </row>
    <row r="458" spans="1:8" ht="15" hidden="1" customHeight="1" outlineLevel="3">
      <c r="A458" s="28"/>
      <c r="B458" s="28" t="s">
        <v>361</v>
      </c>
      <c r="C458" s="30">
        <v>10000</v>
      </c>
      <c r="D458" s="30">
        <f t="shared" si="55"/>
        <v>10000</v>
      </c>
      <c r="E458" s="30">
        <f t="shared" si="55"/>
        <v>10000</v>
      </c>
      <c r="H458" s="41">
        <f t="shared" si="53"/>
        <v>10000</v>
      </c>
    </row>
    <row r="459" spans="1:8" hidden="1" outlineLevel="2">
      <c r="A459" s="6">
        <v>2202</v>
      </c>
      <c r="B459" s="4" t="s">
        <v>121</v>
      </c>
      <c r="C459" s="5">
        <f>SUM(C460:C461)</f>
        <v>110000</v>
      </c>
      <c r="D459" s="5">
        <f>SUM(D460:D461)</f>
        <v>110000</v>
      </c>
      <c r="E459" s="5">
        <f>SUM(E460:E461)</f>
        <v>110000</v>
      </c>
      <c r="H459" s="41">
        <f t="shared" si="53"/>
        <v>110000</v>
      </c>
    </row>
    <row r="460" spans="1:8" ht="15" hidden="1" customHeight="1" outlineLevel="3">
      <c r="A460" s="28"/>
      <c r="B460" s="28" t="s">
        <v>369</v>
      </c>
      <c r="C460" s="30">
        <v>100000</v>
      </c>
      <c r="D460" s="30">
        <f t="shared" ref="D460:E462" si="56">C460</f>
        <v>100000</v>
      </c>
      <c r="E460" s="30">
        <f t="shared" si="56"/>
        <v>100000</v>
      </c>
      <c r="H460" s="41">
        <f t="shared" si="53"/>
        <v>100000</v>
      </c>
    </row>
    <row r="461" spans="1:8" ht="15" hidden="1" customHeight="1" outlineLevel="3">
      <c r="A461" s="28"/>
      <c r="B461" s="28" t="s">
        <v>370</v>
      </c>
      <c r="C461" s="30">
        <v>10000</v>
      </c>
      <c r="D461" s="30">
        <f t="shared" si="56"/>
        <v>10000</v>
      </c>
      <c r="E461" s="30">
        <f t="shared" si="56"/>
        <v>10000</v>
      </c>
      <c r="H461" s="41">
        <f t="shared" si="53"/>
        <v>10000</v>
      </c>
    </row>
    <row r="462" spans="1:8" hidden="1" outlineLevel="2">
      <c r="A462" s="6">
        <v>2202</v>
      </c>
      <c r="B462" s="4" t="s">
        <v>371</v>
      </c>
      <c r="C462" s="5"/>
      <c r="D462" s="5">
        <f t="shared" si="56"/>
        <v>0</v>
      </c>
      <c r="E462" s="5">
        <f t="shared" si="56"/>
        <v>0</v>
      </c>
      <c r="H462" s="41">
        <f t="shared" si="53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60000</v>
      </c>
      <c r="D463" s="5">
        <f>SUM(D464:D467)</f>
        <v>60000</v>
      </c>
      <c r="E463" s="5">
        <f>SUM(E464:E467)</f>
        <v>60000</v>
      </c>
      <c r="H463" s="41">
        <f t="shared" si="53"/>
        <v>60000</v>
      </c>
    </row>
    <row r="464" spans="1:8" ht="15" hidden="1" customHeight="1" outlineLevel="3">
      <c r="A464" s="28"/>
      <c r="B464" s="28" t="s">
        <v>373</v>
      </c>
      <c r="C464" s="30">
        <v>40000</v>
      </c>
      <c r="D464" s="30">
        <f>C464</f>
        <v>40000</v>
      </c>
      <c r="E464" s="30">
        <f>D464</f>
        <v>40000</v>
      </c>
      <c r="H464" s="41">
        <f t="shared" si="53"/>
        <v>40000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7">C465</f>
        <v>0</v>
      </c>
      <c r="E465" s="30">
        <f t="shared" si="57"/>
        <v>0</v>
      </c>
      <c r="H465" s="41">
        <f t="shared" si="53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hidden="1" customHeight="1" outlineLevel="3">
      <c r="A467" s="28"/>
      <c r="B467" s="28" t="s">
        <v>376</v>
      </c>
      <c r="C467" s="30">
        <v>20000</v>
      </c>
      <c r="D467" s="30">
        <f t="shared" si="57"/>
        <v>20000</v>
      </c>
      <c r="E467" s="30">
        <f t="shared" si="57"/>
        <v>20000</v>
      </c>
      <c r="H467" s="41">
        <f t="shared" si="53"/>
        <v>20000</v>
      </c>
    </row>
    <row r="468" spans="1:8" hidden="1" outlineLevel="2">
      <c r="A468" s="6">
        <v>2202</v>
      </c>
      <c r="B468" s="4" t="s">
        <v>377</v>
      </c>
      <c r="C468" s="5">
        <f>SUM(C469:C473)</f>
        <v>370000</v>
      </c>
      <c r="D468" s="5">
        <f>SUM(D469:D473)</f>
        <v>370000</v>
      </c>
      <c r="E468" s="5">
        <f>SUM(E469:E473)</f>
        <v>370000</v>
      </c>
      <c r="H468" s="41">
        <f t="shared" si="53"/>
        <v>370000</v>
      </c>
    </row>
    <row r="469" spans="1:8" ht="15" hidden="1" customHeight="1" outlineLevel="3">
      <c r="A469" s="28"/>
      <c r="B469" s="28" t="s">
        <v>378</v>
      </c>
      <c r="C469" s="30">
        <v>30000</v>
      </c>
      <c r="D469" s="30">
        <f>C469</f>
        <v>30000</v>
      </c>
      <c r="E469" s="30">
        <f>D469</f>
        <v>30000</v>
      </c>
      <c r="H469" s="41">
        <f t="shared" si="53"/>
        <v>30000</v>
      </c>
    </row>
    <row r="470" spans="1:8" ht="15" hidden="1" customHeight="1" outlineLevel="3">
      <c r="A470" s="28"/>
      <c r="B470" s="28" t="s">
        <v>379</v>
      </c>
      <c r="C470" s="30">
        <v>280000</v>
      </c>
      <c r="D470" s="30">
        <f t="shared" ref="D470:E473" si="58">C470</f>
        <v>280000</v>
      </c>
      <c r="E470" s="30">
        <f t="shared" si="58"/>
        <v>280000</v>
      </c>
      <c r="H470" s="41">
        <f t="shared" si="53"/>
        <v>280000</v>
      </c>
    </row>
    <row r="471" spans="1:8" ht="15" hidden="1" customHeight="1" outlineLevel="3">
      <c r="A471" s="28"/>
      <c r="B471" s="28" t="s">
        <v>380</v>
      </c>
      <c r="C471" s="30">
        <v>20000</v>
      </c>
      <c r="D471" s="30">
        <f t="shared" si="58"/>
        <v>20000</v>
      </c>
      <c r="E471" s="30">
        <f t="shared" si="58"/>
        <v>20000</v>
      </c>
      <c r="H471" s="41">
        <f t="shared" si="53"/>
        <v>20000</v>
      </c>
    </row>
    <row r="472" spans="1:8" ht="15" hidden="1" customHeight="1" outlineLevel="3">
      <c r="A472" s="28"/>
      <c r="B472" s="28" t="s">
        <v>381</v>
      </c>
      <c r="C472" s="30">
        <v>30000</v>
      </c>
      <c r="D472" s="30">
        <f t="shared" si="58"/>
        <v>30000</v>
      </c>
      <c r="E472" s="30">
        <f t="shared" si="58"/>
        <v>30000</v>
      </c>
      <c r="H472" s="41">
        <f t="shared" si="53"/>
        <v>30000</v>
      </c>
    </row>
    <row r="473" spans="1:8" ht="15" hidden="1" customHeight="1" outlineLevel="3">
      <c r="A473" s="28"/>
      <c r="B473" s="28" t="s">
        <v>382</v>
      </c>
      <c r="C473" s="30">
        <v>10000</v>
      </c>
      <c r="D473" s="30">
        <f t="shared" si="58"/>
        <v>10000</v>
      </c>
      <c r="E473" s="30">
        <f t="shared" si="58"/>
        <v>10000</v>
      </c>
      <c r="H473" s="41">
        <f t="shared" si="53"/>
        <v>10000</v>
      </c>
    </row>
    <row r="474" spans="1:8" hidden="1" outlineLevel="2">
      <c r="A474" s="6">
        <v>2202</v>
      </c>
      <c r="B474" s="4" t="s">
        <v>122</v>
      </c>
      <c r="C474" s="5">
        <f>SUM(C475:C476)</f>
        <v>50000</v>
      </c>
      <c r="D474" s="5">
        <f>SUM(D475:D476)</f>
        <v>50000</v>
      </c>
      <c r="E474" s="5">
        <f>SUM(E475:E476)</f>
        <v>50000</v>
      </c>
      <c r="H474" s="41">
        <f t="shared" si="53"/>
        <v>50000</v>
      </c>
    </row>
    <row r="475" spans="1:8" ht="15" hidden="1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  <c r="H475" s="41">
        <f t="shared" si="53"/>
        <v>50000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3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3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9">C478</f>
        <v>0</v>
      </c>
      <c r="E478" s="30">
        <f t="shared" si="59"/>
        <v>0</v>
      </c>
      <c r="H478" s="41">
        <f t="shared" si="53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 hidden="1" outlineLevel="2">
      <c r="A480" s="6">
        <v>2202</v>
      </c>
      <c r="B480" s="4" t="s">
        <v>386</v>
      </c>
      <c r="C480" s="5">
        <v>110000</v>
      </c>
      <c r="D480" s="5">
        <f t="shared" si="59"/>
        <v>110000</v>
      </c>
      <c r="E480" s="5">
        <f t="shared" si="59"/>
        <v>110000</v>
      </c>
      <c r="H480" s="41">
        <f t="shared" si="53"/>
        <v>110000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 collapsed="1">
      <c r="A483" s="186" t="s">
        <v>389</v>
      </c>
      <c r="B483" s="187"/>
      <c r="C483" s="35">
        <f>C484+C504+C509+C522+C528+C538</f>
        <v>3185000</v>
      </c>
      <c r="D483" s="35">
        <f>D484+D504+D509+D522+D528+D538</f>
        <v>3185000</v>
      </c>
      <c r="E483" s="35">
        <f>E484+E504+E509+E522+E528+E538</f>
        <v>3185000</v>
      </c>
      <c r="G483" s="39" t="s">
        <v>592</v>
      </c>
      <c r="H483" s="41">
        <f t="shared" si="53"/>
        <v>3185000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2315000</v>
      </c>
      <c r="D484" s="32">
        <f>D485+D486+D490+D491+D494+D497+D500+D501+D502+D503</f>
        <v>2315000</v>
      </c>
      <c r="E484" s="32">
        <f>E485+E486+E490+E491+E494+E497+E500+E501+E502+E503</f>
        <v>2315000</v>
      </c>
      <c r="H484" s="41">
        <f t="shared" si="53"/>
        <v>2315000</v>
      </c>
    </row>
    <row r="485" spans="1:10" hidden="1" outlineLevel="2">
      <c r="A485" s="6">
        <v>3302</v>
      </c>
      <c r="B485" s="4" t="s">
        <v>391</v>
      </c>
      <c r="C485" s="5">
        <v>1050000</v>
      </c>
      <c r="D485" s="5">
        <f>C485</f>
        <v>1050000</v>
      </c>
      <c r="E485" s="5">
        <f>D485</f>
        <v>1050000</v>
      </c>
      <c r="H485" s="41">
        <f t="shared" si="53"/>
        <v>1050000</v>
      </c>
    </row>
    <row r="486" spans="1:10" hidden="1" outlineLevel="2">
      <c r="A486" s="6">
        <v>3302</v>
      </c>
      <c r="B486" s="4" t="s">
        <v>392</v>
      </c>
      <c r="C486" s="5">
        <v>380000</v>
      </c>
      <c r="D486" s="5">
        <f>SUM(D487:D489)</f>
        <v>380000</v>
      </c>
      <c r="E486" s="5">
        <f>SUM(E487:E489)</f>
        <v>380000</v>
      </c>
      <c r="H486" s="41">
        <f t="shared" si="53"/>
        <v>380000</v>
      </c>
    </row>
    <row r="487" spans="1:10" ht="15" hidden="1" customHeight="1" outlineLevel="3">
      <c r="A487" s="28"/>
      <c r="B487" s="28" t="s">
        <v>393</v>
      </c>
      <c r="C487" s="30">
        <v>380000</v>
      </c>
      <c r="D487" s="30">
        <f>C487</f>
        <v>380000</v>
      </c>
      <c r="E487" s="30">
        <f>D487</f>
        <v>380000</v>
      </c>
      <c r="H487" s="41">
        <f t="shared" si="53"/>
        <v>380000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60">C488</f>
        <v>0</v>
      </c>
      <c r="E488" s="30">
        <f t="shared" si="60"/>
        <v>0</v>
      </c>
      <c r="H488" s="41">
        <f t="shared" si="53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hidden="1" outlineLevel="2">
      <c r="A490" s="6">
        <v>3302</v>
      </c>
      <c r="B490" s="4" t="s">
        <v>396</v>
      </c>
      <c r="C490" s="5">
        <v>50000</v>
      </c>
      <c r="D490" s="5">
        <f>C490</f>
        <v>50000</v>
      </c>
      <c r="E490" s="5">
        <f>D490</f>
        <v>50000</v>
      </c>
      <c r="H490" s="41">
        <f t="shared" si="53"/>
        <v>50000</v>
      </c>
    </row>
    <row r="491" spans="1:10" hidden="1" outlineLevel="2">
      <c r="A491" s="6">
        <v>3302</v>
      </c>
      <c r="B491" s="4" t="s">
        <v>397</v>
      </c>
      <c r="C491" s="5">
        <f>SUM(C492:C493)</f>
        <v>105000</v>
      </c>
      <c r="D491" s="5">
        <f>SUM(D492:D493)</f>
        <v>105000</v>
      </c>
      <c r="E491" s="5">
        <f>SUM(E492:E493)</f>
        <v>105000</v>
      </c>
      <c r="H491" s="41">
        <f t="shared" si="53"/>
        <v>105000</v>
      </c>
    </row>
    <row r="492" spans="1:10" ht="15" hidden="1" customHeight="1" outlineLevel="3">
      <c r="A492" s="28"/>
      <c r="B492" s="28" t="s">
        <v>398</v>
      </c>
      <c r="C492" s="30">
        <v>5000</v>
      </c>
      <c r="D492" s="30">
        <f>C492</f>
        <v>5000</v>
      </c>
      <c r="E492" s="30">
        <f>D492</f>
        <v>5000</v>
      </c>
      <c r="H492" s="41">
        <f t="shared" si="53"/>
        <v>5000</v>
      </c>
    </row>
    <row r="493" spans="1:10" ht="15" hidden="1" customHeight="1" outlineLevel="3">
      <c r="A493" s="28"/>
      <c r="B493" s="28" t="s">
        <v>399</v>
      </c>
      <c r="C493" s="30">
        <v>100000</v>
      </c>
      <c r="D493" s="30">
        <f>C493</f>
        <v>100000</v>
      </c>
      <c r="E493" s="30">
        <f>D493</f>
        <v>100000</v>
      </c>
      <c r="H493" s="41">
        <f t="shared" si="53"/>
        <v>100000</v>
      </c>
    </row>
    <row r="494" spans="1:10" hidden="1" outlineLevel="2">
      <c r="A494" s="6">
        <v>3302</v>
      </c>
      <c r="B494" s="4" t="s">
        <v>400</v>
      </c>
      <c r="C494" s="5">
        <f>SUM(C495:C496)</f>
        <v>420000</v>
      </c>
      <c r="D494" s="5">
        <f>SUM(D495:D496)</f>
        <v>420000</v>
      </c>
      <c r="E494" s="5">
        <f>SUM(E495:E496)</f>
        <v>420000</v>
      </c>
      <c r="H494" s="41">
        <f t="shared" si="53"/>
        <v>420000</v>
      </c>
    </row>
    <row r="495" spans="1:10" ht="15" hidden="1" customHeight="1" outlineLevel="3">
      <c r="A495" s="28"/>
      <c r="B495" s="28" t="s">
        <v>401</v>
      </c>
      <c r="C495" s="30">
        <v>360000</v>
      </c>
      <c r="D495" s="30">
        <f>C495</f>
        <v>360000</v>
      </c>
      <c r="E495" s="30">
        <f>D495</f>
        <v>360000</v>
      </c>
      <c r="H495" s="41">
        <f t="shared" si="53"/>
        <v>360000</v>
      </c>
    </row>
    <row r="496" spans="1:10" ht="15" hidden="1" customHeight="1" outlineLevel="3">
      <c r="A496" s="28"/>
      <c r="B496" s="28" t="s">
        <v>402</v>
      </c>
      <c r="C496" s="30">
        <v>60000</v>
      </c>
      <c r="D496" s="30">
        <f>C496</f>
        <v>60000</v>
      </c>
      <c r="E496" s="30">
        <f>D496</f>
        <v>60000</v>
      </c>
      <c r="H496" s="41">
        <f t="shared" si="53"/>
        <v>60000</v>
      </c>
    </row>
    <row r="497" spans="1:12" hidden="1" outlineLevel="2">
      <c r="A497" s="6">
        <v>3302</v>
      </c>
      <c r="B497" s="4" t="s">
        <v>403</v>
      </c>
      <c r="C497" s="5">
        <f>SUM(C498:C499)</f>
        <v>60000</v>
      </c>
      <c r="D497" s="5">
        <f>SUM(D498:D499)</f>
        <v>60000</v>
      </c>
      <c r="E497" s="5">
        <f>SUM(E498:E499)</f>
        <v>60000</v>
      </c>
      <c r="H497" s="41">
        <f t="shared" si="53"/>
        <v>60000</v>
      </c>
    </row>
    <row r="498" spans="1:12" ht="15" hidden="1" customHeight="1" outlineLevel="3">
      <c r="A498" s="28"/>
      <c r="B498" s="28" t="s">
        <v>404</v>
      </c>
      <c r="C498" s="30">
        <v>30000</v>
      </c>
      <c r="D498" s="30">
        <f t="shared" ref="D498:E503" si="61">C498</f>
        <v>30000</v>
      </c>
      <c r="E498" s="30">
        <f t="shared" si="61"/>
        <v>30000</v>
      </c>
      <c r="H498" s="41">
        <f t="shared" si="53"/>
        <v>30000</v>
      </c>
    </row>
    <row r="499" spans="1:12" ht="15" hidden="1" customHeight="1" outlineLevel="3">
      <c r="A499" s="28"/>
      <c r="B499" s="28" t="s">
        <v>405</v>
      </c>
      <c r="C499" s="30">
        <v>30000</v>
      </c>
      <c r="D499" s="30">
        <f t="shared" si="61"/>
        <v>30000</v>
      </c>
      <c r="E499" s="30">
        <f t="shared" si="61"/>
        <v>30000</v>
      </c>
      <c r="H499" s="41">
        <f t="shared" si="53"/>
        <v>30000</v>
      </c>
    </row>
    <row r="500" spans="1:12" hidden="1" outlineLevel="2">
      <c r="A500" s="6">
        <v>3302</v>
      </c>
      <c r="B500" s="4" t="s">
        <v>406</v>
      </c>
      <c r="C500" s="5">
        <v>40000</v>
      </c>
      <c r="D500" s="5">
        <f t="shared" si="61"/>
        <v>40000</v>
      </c>
      <c r="E500" s="5">
        <f t="shared" si="61"/>
        <v>40000</v>
      </c>
      <c r="H500" s="41">
        <f t="shared" si="53"/>
        <v>40000</v>
      </c>
    </row>
    <row r="501" spans="1:12" hidden="1" outlineLevel="2">
      <c r="A501" s="6">
        <v>3302</v>
      </c>
      <c r="B501" s="4" t="s">
        <v>407</v>
      </c>
      <c r="C501" s="5">
        <v>10000</v>
      </c>
      <c r="D501" s="5">
        <f t="shared" si="61"/>
        <v>10000</v>
      </c>
      <c r="E501" s="5">
        <f t="shared" si="61"/>
        <v>10000</v>
      </c>
      <c r="H501" s="41">
        <f t="shared" si="53"/>
        <v>10000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1"/>
        <v>0</v>
      </c>
      <c r="E502" s="5">
        <f t="shared" si="61"/>
        <v>0</v>
      </c>
      <c r="H502" s="41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200000</v>
      </c>
      <c r="D503" s="5">
        <f t="shared" si="61"/>
        <v>200000</v>
      </c>
      <c r="E503" s="5">
        <f t="shared" si="61"/>
        <v>200000</v>
      </c>
      <c r="H503" s="41">
        <f t="shared" si="53"/>
        <v>200000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3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3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2"/>
        <v>0</v>
      </c>
      <c r="E507" s="5">
        <f t="shared" si="62"/>
        <v>0</v>
      </c>
      <c r="H507" s="41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2"/>
        <v>0</v>
      </c>
      <c r="E508" s="5">
        <f t="shared" si="62"/>
        <v>0</v>
      </c>
      <c r="H508" s="41">
        <f t="shared" si="53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625000</v>
      </c>
      <c r="D509" s="32">
        <f>D510+D511+D512+D513+D517+D518+D519+D520+D521</f>
        <v>625000</v>
      </c>
      <c r="E509" s="32">
        <f>E510+E511+E512+E513+E517+E518+E519+E520+E521</f>
        <v>625000</v>
      </c>
      <c r="F509" s="51"/>
      <c r="H509" s="41">
        <f t="shared" si="53"/>
        <v>625000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10000</v>
      </c>
      <c r="D510" s="5">
        <f>C510</f>
        <v>10000</v>
      </c>
      <c r="E510" s="5">
        <f>D510</f>
        <v>10000</v>
      </c>
      <c r="H510" s="41">
        <f t="shared" si="53"/>
        <v>10000</v>
      </c>
    </row>
    <row r="511" spans="1:12" hidden="1" outlineLevel="2">
      <c r="A511" s="6">
        <v>3305</v>
      </c>
      <c r="B511" s="4" t="s">
        <v>416</v>
      </c>
      <c r="C511" s="5">
        <v>60000</v>
      </c>
      <c r="D511" s="5">
        <f t="shared" ref="D511:E512" si="63">C511</f>
        <v>60000</v>
      </c>
      <c r="E511" s="5">
        <f t="shared" si="63"/>
        <v>60000</v>
      </c>
      <c r="H511" s="41">
        <f t="shared" si="53"/>
        <v>60000</v>
      </c>
    </row>
    <row r="512" spans="1:12" hidden="1" outlineLevel="2">
      <c r="A512" s="6">
        <v>3305</v>
      </c>
      <c r="B512" s="4" t="s">
        <v>417</v>
      </c>
      <c r="C512" s="5">
        <v>10000</v>
      </c>
      <c r="D512" s="5">
        <f t="shared" si="63"/>
        <v>10000</v>
      </c>
      <c r="E512" s="5">
        <f t="shared" si="63"/>
        <v>10000</v>
      </c>
      <c r="H512" s="41">
        <f t="shared" si="53"/>
        <v>10000</v>
      </c>
    </row>
    <row r="513" spans="1:8" hidden="1" outlineLevel="2">
      <c r="A513" s="6">
        <v>3305</v>
      </c>
      <c r="B513" s="4" t="s">
        <v>418</v>
      </c>
      <c r="C513" s="5">
        <v>130000</v>
      </c>
      <c r="D513" s="5">
        <f>SUM(D514:D516)</f>
        <v>130000</v>
      </c>
      <c r="E513" s="5">
        <f>SUM(E514:E516)</f>
        <v>130000</v>
      </c>
      <c r="H513" s="41">
        <f t="shared" si="53"/>
        <v>130000</v>
      </c>
    </row>
    <row r="514" spans="1:8" ht="15" hidden="1" customHeight="1" outlineLevel="3">
      <c r="A514" s="29"/>
      <c r="B514" s="28" t="s">
        <v>419</v>
      </c>
      <c r="C514" s="30">
        <v>100000</v>
      </c>
      <c r="D514" s="30">
        <f t="shared" ref="D514:E521" si="64">C514</f>
        <v>100000</v>
      </c>
      <c r="E514" s="30">
        <f t="shared" si="64"/>
        <v>100000</v>
      </c>
      <c r="H514" s="41">
        <f t="shared" ref="H514:H577" si="65">C514</f>
        <v>100000</v>
      </c>
    </row>
    <row r="515" spans="1:8" ht="15" hidden="1" customHeight="1" outlineLevel="3">
      <c r="A515" s="29"/>
      <c r="B515" s="28" t="s">
        <v>420</v>
      </c>
      <c r="C515" s="30">
        <v>20000</v>
      </c>
      <c r="D515" s="30">
        <f t="shared" si="64"/>
        <v>20000</v>
      </c>
      <c r="E515" s="30">
        <f t="shared" si="64"/>
        <v>20000</v>
      </c>
      <c r="H515" s="41">
        <f t="shared" si="65"/>
        <v>20000</v>
      </c>
    </row>
    <row r="516" spans="1:8" ht="15" hidden="1" customHeight="1" outlineLevel="3">
      <c r="A516" s="29"/>
      <c r="B516" s="28" t="s">
        <v>421</v>
      </c>
      <c r="C516" s="30">
        <v>10000</v>
      </c>
      <c r="D516" s="30">
        <f t="shared" si="64"/>
        <v>10000</v>
      </c>
      <c r="E516" s="30">
        <f t="shared" si="64"/>
        <v>10000</v>
      </c>
      <c r="H516" s="41">
        <f t="shared" si="65"/>
        <v>10000</v>
      </c>
    </row>
    <row r="517" spans="1:8" hidden="1" outlineLevel="2">
      <c r="A517" s="6">
        <v>3305</v>
      </c>
      <c r="B517" s="4" t="s">
        <v>422</v>
      </c>
      <c r="C517" s="5">
        <v>150000</v>
      </c>
      <c r="D517" s="5">
        <f t="shared" si="64"/>
        <v>150000</v>
      </c>
      <c r="E517" s="5">
        <f t="shared" si="64"/>
        <v>150000</v>
      </c>
      <c r="H517" s="41">
        <f t="shared" si="65"/>
        <v>150000</v>
      </c>
    </row>
    <row r="518" spans="1:8" hidden="1" outlineLevel="2">
      <c r="A518" s="6">
        <v>3305</v>
      </c>
      <c r="B518" s="4" t="s">
        <v>423</v>
      </c>
      <c r="C518" s="5">
        <v>25000</v>
      </c>
      <c r="D518" s="5">
        <f t="shared" si="64"/>
        <v>25000</v>
      </c>
      <c r="E518" s="5">
        <f t="shared" si="64"/>
        <v>25000</v>
      </c>
      <c r="H518" s="41">
        <f t="shared" si="65"/>
        <v>25000</v>
      </c>
    </row>
    <row r="519" spans="1:8" hidden="1" outlineLevel="2">
      <c r="A519" s="6">
        <v>3305</v>
      </c>
      <c r="B519" s="4" t="s">
        <v>424</v>
      </c>
      <c r="C519" s="5">
        <v>25000</v>
      </c>
      <c r="D519" s="5">
        <f t="shared" si="64"/>
        <v>25000</v>
      </c>
      <c r="E519" s="5">
        <f t="shared" si="64"/>
        <v>25000</v>
      </c>
      <c r="H519" s="41">
        <f t="shared" si="65"/>
        <v>25000</v>
      </c>
    </row>
    <row r="520" spans="1:8" hidden="1" outlineLevel="2">
      <c r="A520" s="6">
        <v>3305</v>
      </c>
      <c r="B520" s="4" t="s">
        <v>425</v>
      </c>
      <c r="C520" s="5">
        <v>200000</v>
      </c>
      <c r="D520" s="5">
        <f t="shared" si="64"/>
        <v>200000</v>
      </c>
      <c r="E520" s="5">
        <f t="shared" si="64"/>
        <v>200000</v>
      </c>
      <c r="H520" s="41">
        <f t="shared" si="65"/>
        <v>200000</v>
      </c>
    </row>
    <row r="521" spans="1:8" hidden="1" outlineLevel="2">
      <c r="A521" s="6">
        <v>3305</v>
      </c>
      <c r="B521" s="4" t="s">
        <v>409</v>
      </c>
      <c r="C521" s="5">
        <v>15000</v>
      </c>
      <c r="D521" s="5">
        <f t="shared" si="64"/>
        <v>15000</v>
      </c>
      <c r="E521" s="5">
        <f t="shared" si="64"/>
        <v>15000</v>
      </c>
      <c r="H521" s="41">
        <f t="shared" si="65"/>
        <v>15000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 hidden="1" outlineLevel="2" collapsed="1">
      <c r="A523" s="6">
        <v>3306</v>
      </c>
      <c r="B523" s="4" t="s">
        <v>427</v>
      </c>
      <c r="C523" s="5"/>
      <c r="D523" s="5">
        <f>C523</f>
        <v>0</v>
      </c>
      <c r="E523" s="5">
        <f>D523</f>
        <v>0</v>
      </c>
      <c r="H523" s="41">
        <f t="shared" si="65"/>
        <v>0</v>
      </c>
    </row>
    <row r="524" spans="1:8" hidden="1" outlineLevel="2">
      <c r="A524" s="6">
        <v>3306</v>
      </c>
      <c r="B524" s="4" t="s">
        <v>428</v>
      </c>
      <c r="C524" s="5"/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 hidden="1" outlineLevel="2">
      <c r="A525" s="6">
        <v>3306</v>
      </c>
      <c r="B525" s="4" t="s">
        <v>429</v>
      </c>
      <c r="C525" s="5"/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hidden="1" outlineLevel="2">
      <c r="A527" s="6">
        <v>3306</v>
      </c>
      <c r="B527" s="4" t="s">
        <v>431</v>
      </c>
      <c r="C527" s="5"/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hidden="1" outlineLevel="1">
      <c r="A528" s="176" t="s">
        <v>432</v>
      </c>
      <c r="B528" s="177"/>
      <c r="C528" s="32">
        <f>C529+C531+C537</f>
        <v>45000</v>
      </c>
      <c r="D528" s="32">
        <f>D529+D531+D537</f>
        <v>45000</v>
      </c>
      <c r="E528" s="32">
        <f>E529+E531+E537</f>
        <v>45000</v>
      </c>
      <c r="H528" s="41">
        <f t="shared" si="65"/>
        <v>45000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44000</v>
      </c>
      <c r="D531" s="5">
        <f>SUM(D532:D536)</f>
        <v>44000</v>
      </c>
      <c r="E531" s="5">
        <f>SUM(E532:E536)</f>
        <v>44000</v>
      </c>
      <c r="H531" s="41">
        <f t="shared" si="65"/>
        <v>44000</v>
      </c>
    </row>
    <row r="532" spans="1:8" ht="15" hidden="1" customHeight="1" outlineLevel="3">
      <c r="A532" s="29"/>
      <c r="B532" s="28" t="s">
        <v>435</v>
      </c>
      <c r="C532" s="30">
        <v>19000</v>
      </c>
      <c r="D532" s="30">
        <f>C532</f>
        <v>19000</v>
      </c>
      <c r="E532" s="30">
        <f>D532</f>
        <v>19000</v>
      </c>
      <c r="H532" s="41">
        <f t="shared" si="65"/>
        <v>19000</v>
      </c>
    </row>
    <row r="533" spans="1:8" ht="15" hidden="1" customHeight="1" outlineLevel="3">
      <c r="A533" s="29"/>
      <c r="B533" s="28" t="s">
        <v>436</v>
      </c>
      <c r="C533" s="30">
        <v>15000</v>
      </c>
      <c r="D533" s="30">
        <f t="shared" ref="D533:E536" si="67">C533</f>
        <v>15000</v>
      </c>
      <c r="E533" s="30">
        <f t="shared" si="67"/>
        <v>15000</v>
      </c>
      <c r="H533" s="41">
        <f t="shared" si="65"/>
        <v>15000</v>
      </c>
    </row>
    <row r="534" spans="1:8" ht="15" hidden="1" customHeight="1" outlineLevel="3">
      <c r="A534" s="29"/>
      <c r="B534" s="28" t="s">
        <v>437</v>
      </c>
      <c r="C534" s="30">
        <v>6000</v>
      </c>
      <c r="D534" s="30">
        <f t="shared" si="67"/>
        <v>6000</v>
      </c>
      <c r="E534" s="30">
        <f t="shared" si="67"/>
        <v>6000</v>
      </c>
      <c r="H534" s="41">
        <f t="shared" si="65"/>
        <v>6000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hidden="1" customHeight="1" outlineLevel="3">
      <c r="A536" s="29"/>
      <c r="B536" s="28" t="s">
        <v>439</v>
      </c>
      <c r="C536" s="30">
        <v>4000</v>
      </c>
      <c r="D536" s="30">
        <f t="shared" si="67"/>
        <v>4000</v>
      </c>
      <c r="E536" s="30">
        <f t="shared" si="67"/>
        <v>4000</v>
      </c>
      <c r="H536" s="41">
        <f t="shared" si="65"/>
        <v>4000</v>
      </c>
    </row>
    <row r="537" spans="1:8" hidden="1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65"/>
        <v>1000</v>
      </c>
    </row>
    <row r="538" spans="1:8" hidden="1" outlineLevel="1">
      <c r="A538" s="176" t="s">
        <v>441</v>
      </c>
      <c r="B538" s="177"/>
      <c r="C538" s="32">
        <f>SUM(C539:C544)</f>
        <v>200000</v>
      </c>
      <c r="D538" s="32">
        <f>SUM(D539:D544)</f>
        <v>200000</v>
      </c>
      <c r="E538" s="32">
        <f>SUM(E539:E544)</f>
        <v>200000</v>
      </c>
      <c r="H538" s="41">
        <f t="shared" si="65"/>
        <v>200000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8">C540</f>
        <v>0</v>
      </c>
      <c r="E540" s="5">
        <f t="shared" si="68"/>
        <v>0</v>
      </c>
      <c r="H540" s="41">
        <f t="shared" si="65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200000</v>
      </c>
      <c r="D544" s="5">
        <f>SUM(D545:D546)</f>
        <v>200000</v>
      </c>
      <c r="E544" s="5">
        <f>SUM(E545:E546)</f>
        <v>200000</v>
      </c>
      <c r="H544" s="41">
        <f t="shared" si="65"/>
        <v>200000</v>
      </c>
    </row>
    <row r="545" spans="1:10" ht="15" hidden="1" customHeight="1" outlineLevel="2">
      <c r="A545" s="29"/>
      <c r="B545" s="28" t="s">
        <v>447</v>
      </c>
      <c r="C545" s="30">
        <v>200000</v>
      </c>
      <c r="D545" s="30">
        <f>C545</f>
        <v>200000</v>
      </c>
      <c r="E545" s="30">
        <f>D545</f>
        <v>200000</v>
      </c>
      <c r="H545" s="41">
        <f t="shared" si="65"/>
        <v>200000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5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5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5"/>
        <v>0</v>
      </c>
    </row>
    <row r="550" spans="1:10" collapsed="1">
      <c r="A550" s="182" t="s">
        <v>455</v>
      </c>
      <c r="B550" s="183"/>
      <c r="C550" s="36">
        <f>C551</f>
        <v>3764000</v>
      </c>
      <c r="D550" s="36">
        <f>D551</f>
        <v>3764000</v>
      </c>
      <c r="E550" s="36">
        <f>E551</f>
        <v>3764000</v>
      </c>
      <c r="G550" s="39" t="s">
        <v>59</v>
      </c>
      <c r="H550" s="41">
        <f t="shared" si="65"/>
        <v>3764000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3764000</v>
      </c>
      <c r="D551" s="33">
        <f>D552+D556</f>
        <v>3764000</v>
      </c>
      <c r="E551" s="33">
        <f>E552+E556</f>
        <v>3764000</v>
      </c>
      <c r="G551" s="39" t="s">
        <v>594</v>
      </c>
      <c r="H551" s="41">
        <f t="shared" si="65"/>
        <v>3764000</v>
      </c>
      <c r="I551" s="42"/>
      <c r="J551" s="40" t="b">
        <f>AND(H551=I551)</f>
        <v>0</v>
      </c>
    </row>
    <row r="552" spans="1:10" hidden="1" outlineLevel="1">
      <c r="A552" s="176" t="s">
        <v>457</v>
      </c>
      <c r="B552" s="177"/>
      <c r="C552" s="32">
        <f>SUM(C553:C555)</f>
        <v>2584000</v>
      </c>
      <c r="D552" s="32">
        <f>SUM(D553:D555)</f>
        <v>2584000</v>
      </c>
      <c r="E552" s="32">
        <f>SUM(E553:E555)</f>
        <v>2584000</v>
      </c>
      <c r="H552" s="41">
        <f t="shared" si="65"/>
        <v>2584000</v>
      </c>
    </row>
    <row r="553" spans="1:10" hidden="1" outlineLevel="2" collapsed="1">
      <c r="A553" s="6">
        <v>5500</v>
      </c>
      <c r="B553" s="4" t="s">
        <v>458</v>
      </c>
      <c r="C553" s="5">
        <v>2200000</v>
      </c>
      <c r="D553" s="5">
        <f t="shared" ref="D553:E555" si="69">C553</f>
        <v>2200000</v>
      </c>
      <c r="E553" s="5">
        <f t="shared" si="69"/>
        <v>2200000</v>
      </c>
      <c r="H553" s="41">
        <f t="shared" si="65"/>
        <v>2200000</v>
      </c>
    </row>
    <row r="554" spans="1:10" hidden="1" outlineLevel="2" collapsed="1">
      <c r="A554" s="6">
        <v>5500</v>
      </c>
      <c r="B554" s="4" t="s">
        <v>459</v>
      </c>
      <c r="C554" s="5">
        <v>109000</v>
      </c>
      <c r="D554" s="5">
        <f t="shared" si="69"/>
        <v>109000</v>
      </c>
      <c r="E554" s="5">
        <f t="shared" si="69"/>
        <v>109000</v>
      </c>
      <c r="H554" s="41">
        <f t="shared" si="65"/>
        <v>109000</v>
      </c>
    </row>
    <row r="555" spans="1:10" hidden="1" outlineLevel="2" collapsed="1">
      <c r="A555" s="6">
        <v>5500</v>
      </c>
      <c r="B555" s="4" t="s">
        <v>460</v>
      </c>
      <c r="C555" s="5">
        <v>275000</v>
      </c>
      <c r="D555" s="5">
        <f t="shared" si="69"/>
        <v>275000</v>
      </c>
      <c r="E555" s="5">
        <f t="shared" si="69"/>
        <v>275000</v>
      </c>
      <c r="H555" s="41">
        <f t="shared" si="65"/>
        <v>275000</v>
      </c>
    </row>
    <row r="556" spans="1:10" hidden="1" outlineLevel="1">
      <c r="A556" s="176" t="s">
        <v>461</v>
      </c>
      <c r="B556" s="177"/>
      <c r="C556" s="32">
        <f>SUM(C557:C558)</f>
        <v>1180000</v>
      </c>
      <c r="D556" s="32">
        <f>SUM(D557:D558)</f>
        <v>1180000</v>
      </c>
      <c r="E556" s="32">
        <f>SUM(E557:E558)</f>
        <v>1180000</v>
      </c>
      <c r="H556" s="41">
        <f t="shared" si="65"/>
        <v>1180000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1180000</v>
      </c>
      <c r="D558" s="5">
        <f>C558</f>
        <v>1180000</v>
      </c>
      <c r="E558" s="5">
        <f>D558</f>
        <v>1180000</v>
      </c>
      <c r="H558" s="41">
        <f t="shared" si="65"/>
        <v>1180000</v>
      </c>
    </row>
    <row r="559" spans="1:10" collapsed="1">
      <c r="A559" s="180" t="s">
        <v>62</v>
      </c>
      <c r="B559" s="181"/>
      <c r="C559" s="37">
        <f>C560+C716+C725</f>
        <v>22783230</v>
      </c>
      <c r="D559" s="37">
        <f>D560+D716+D725</f>
        <v>22797997</v>
      </c>
      <c r="E559" s="37">
        <f>E560+E716+E725</f>
        <v>22797997</v>
      </c>
      <c r="G559" s="39" t="s">
        <v>62</v>
      </c>
      <c r="H559" s="41">
        <f t="shared" si="65"/>
        <v>22783230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8040000</v>
      </c>
      <c r="D560" s="36">
        <f>D561+D638+D642+D645</f>
        <v>8040000</v>
      </c>
      <c r="E560" s="36">
        <f>E561+E638+E642+E645</f>
        <v>8040000</v>
      </c>
      <c r="G560" s="39" t="s">
        <v>61</v>
      </c>
      <c r="H560" s="41">
        <f t="shared" si="65"/>
        <v>8040000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8040000</v>
      </c>
      <c r="D561" s="38">
        <f>D562+D567+D568+D569+D576+D577+D581+D584+D585+D586+D587+D592+D595+D599+D603+D610+D616+D628</f>
        <v>8040000</v>
      </c>
      <c r="E561" s="38">
        <f>E562+E567+E568+E569+E576+E577+E581+E584+E585+E586+E587+E592+E595+E599+E603+E610+E616+E628</f>
        <v>8040000</v>
      </c>
      <c r="G561" s="39" t="s">
        <v>595</v>
      </c>
      <c r="H561" s="41">
        <f t="shared" si="65"/>
        <v>8040000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f>SUM(C563:C566)</f>
        <v>224500</v>
      </c>
      <c r="D562" s="32">
        <f>SUM(D563:D566)</f>
        <v>224500</v>
      </c>
      <c r="E562" s="32">
        <f>SUM(E563:E566)</f>
        <v>224500</v>
      </c>
      <c r="H562" s="41">
        <f t="shared" si="65"/>
        <v>224500</v>
      </c>
    </row>
    <row r="563" spans="1:10" hidden="1" outlineLevel="2">
      <c r="A563" s="7">
        <v>6600</v>
      </c>
      <c r="B563" s="4" t="s">
        <v>468</v>
      </c>
      <c r="C563" s="5">
        <v>130500</v>
      </c>
      <c r="D563" s="5">
        <f>C563</f>
        <v>130500</v>
      </c>
      <c r="E563" s="5">
        <f>D563</f>
        <v>130500</v>
      </c>
      <c r="H563" s="41">
        <f t="shared" si="65"/>
        <v>130500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0">C564</f>
        <v>0</v>
      </c>
      <c r="E564" s="5">
        <f t="shared" si="70"/>
        <v>0</v>
      </c>
      <c r="H564" s="41">
        <f t="shared" si="65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 hidden="1" outlineLevel="2">
      <c r="A566" s="6">
        <v>6600</v>
      </c>
      <c r="B566" s="4" t="s">
        <v>471</v>
      </c>
      <c r="C566" s="5">
        <v>94000</v>
      </c>
      <c r="D566" s="5">
        <f t="shared" si="70"/>
        <v>94000</v>
      </c>
      <c r="E566" s="5">
        <f t="shared" si="70"/>
        <v>94000</v>
      </c>
      <c r="H566" s="41">
        <f t="shared" si="65"/>
        <v>94000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5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 hidden="1" outlineLevel="1">
      <c r="A569" s="176" t="s">
        <v>473</v>
      </c>
      <c r="B569" s="177"/>
      <c r="C569" s="32">
        <f>SUM(C570:C575)</f>
        <v>230000</v>
      </c>
      <c r="D569" s="32">
        <f>SUM(D570:D575)</f>
        <v>230000</v>
      </c>
      <c r="E569" s="32">
        <f>SUM(E570:E575)</f>
        <v>230000</v>
      </c>
      <c r="H569" s="41">
        <f t="shared" si="65"/>
        <v>230000</v>
      </c>
    </row>
    <row r="570" spans="1:10" hidden="1" outlineLevel="2">
      <c r="A570" s="7">
        <v>6603</v>
      </c>
      <c r="B570" s="4" t="s">
        <v>474</v>
      </c>
      <c r="C570" s="5">
        <v>25000</v>
      </c>
      <c r="D570" s="5">
        <f>C570</f>
        <v>25000</v>
      </c>
      <c r="E570" s="5">
        <f>D570</f>
        <v>25000</v>
      </c>
      <c r="H570" s="41">
        <f t="shared" si="65"/>
        <v>25000</v>
      </c>
    </row>
    <row r="571" spans="1:10" hidden="1" outlineLevel="2">
      <c r="A571" s="7">
        <v>6603</v>
      </c>
      <c r="B571" s="4" t="s">
        <v>475</v>
      </c>
      <c r="C571" s="5">
        <v>200000</v>
      </c>
      <c r="D571" s="5">
        <f t="shared" ref="D571:E575" si="71">C571</f>
        <v>200000</v>
      </c>
      <c r="E571" s="5">
        <f t="shared" si="71"/>
        <v>200000</v>
      </c>
      <c r="H571" s="41">
        <f t="shared" si="65"/>
        <v>200000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71"/>
        <v>0</v>
      </c>
      <c r="E572" s="5">
        <f t="shared" si="71"/>
        <v>0</v>
      </c>
      <c r="H572" s="41">
        <f t="shared" si="65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1"/>
        <v>0</v>
      </c>
      <c r="E573" s="5">
        <f t="shared" si="71"/>
        <v>0</v>
      </c>
      <c r="H573" s="41">
        <f t="shared" si="65"/>
        <v>0</v>
      </c>
    </row>
    <row r="574" spans="1:10" hidden="1" outlineLevel="2">
      <c r="A574" s="7">
        <v>6603</v>
      </c>
      <c r="B574" s="4" t="s">
        <v>478</v>
      </c>
      <c r="C574" s="5">
        <v>5000</v>
      </c>
      <c r="D574" s="5">
        <f t="shared" si="71"/>
        <v>5000</v>
      </c>
      <c r="E574" s="5">
        <f t="shared" si="71"/>
        <v>5000</v>
      </c>
      <c r="H574" s="41">
        <f t="shared" si="65"/>
        <v>5000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1"/>
        <v>0</v>
      </c>
      <c r="E575" s="5">
        <f t="shared" si="71"/>
        <v>0</v>
      </c>
      <c r="H575" s="41">
        <f t="shared" si="65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5"/>
        <v>0</v>
      </c>
    </row>
    <row r="577" spans="1:8" hidden="1" outlineLevel="1">
      <c r="A577" s="176" t="s">
        <v>481</v>
      </c>
      <c r="B577" s="177"/>
      <c r="C577" s="32">
        <f>SUM(C578:C580)</f>
        <v>56000</v>
      </c>
      <c r="D577" s="32">
        <f>SUM(D578:D580)</f>
        <v>56000</v>
      </c>
      <c r="E577" s="32">
        <f>SUM(E578:E580)</f>
        <v>56000</v>
      </c>
      <c r="H577" s="41">
        <f t="shared" si="65"/>
        <v>56000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 hidden="1" outlineLevel="2">
      <c r="A580" s="7">
        <v>6605</v>
      </c>
      <c r="B580" s="4" t="s">
        <v>484</v>
      </c>
      <c r="C580" s="5">
        <v>56000</v>
      </c>
      <c r="D580" s="5">
        <f t="shared" si="72"/>
        <v>56000</v>
      </c>
      <c r="E580" s="5">
        <f t="shared" si="72"/>
        <v>56000</v>
      </c>
      <c r="H580" s="41">
        <f t="shared" si="73"/>
        <v>56000</v>
      </c>
    </row>
    <row r="581" spans="1:8" hidden="1" outlineLevel="1">
      <c r="A581" s="176" t="s">
        <v>485</v>
      </c>
      <c r="B581" s="177"/>
      <c r="C581" s="32">
        <f>SUM(C582:C583)</f>
        <v>1225000</v>
      </c>
      <c r="D581" s="32">
        <f>SUM(D582:D583)</f>
        <v>1225000</v>
      </c>
      <c r="E581" s="32">
        <f>SUM(E582:E583)</f>
        <v>1225000</v>
      </c>
      <c r="H581" s="41">
        <f t="shared" si="73"/>
        <v>1225000</v>
      </c>
    </row>
    <row r="582" spans="1:8" hidden="1" outlineLevel="2">
      <c r="A582" s="7">
        <v>6606</v>
      </c>
      <c r="B582" s="4" t="s">
        <v>486</v>
      </c>
      <c r="C582" s="5">
        <v>1139000</v>
      </c>
      <c r="D582" s="5">
        <f t="shared" ref="D582:E586" si="74">C582</f>
        <v>1139000</v>
      </c>
      <c r="E582" s="5">
        <f t="shared" si="74"/>
        <v>1139000</v>
      </c>
      <c r="H582" s="41">
        <f t="shared" si="73"/>
        <v>1139000</v>
      </c>
    </row>
    <row r="583" spans="1:8" hidden="1" outlineLevel="2">
      <c r="A583" s="7">
        <v>6606</v>
      </c>
      <c r="B583" s="4" t="s">
        <v>487</v>
      </c>
      <c r="C583" s="5">
        <v>86000</v>
      </c>
      <c r="D583" s="5">
        <f t="shared" si="74"/>
        <v>86000</v>
      </c>
      <c r="E583" s="5">
        <f t="shared" si="74"/>
        <v>86000</v>
      </c>
      <c r="H583" s="41">
        <f t="shared" si="73"/>
        <v>86000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 hidden="1" outlineLevel="1" collapsed="1">
      <c r="A585" s="176" t="s">
        <v>489</v>
      </c>
      <c r="B585" s="177"/>
      <c r="C585" s="32">
        <v>250000</v>
      </c>
      <c r="D585" s="32">
        <f t="shared" si="74"/>
        <v>250000</v>
      </c>
      <c r="E585" s="32">
        <f t="shared" si="74"/>
        <v>250000</v>
      </c>
      <c r="H585" s="41">
        <f t="shared" si="73"/>
        <v>250000</v>
      </c>
    </row>
    <row r="586" spans="1:8" hidden="1" outlineLevel="1" collapsed="1">
      <c r="A586" s="176" t="s">
        <v>490</v>
      </c>
      <c r="B586" s="177"/>
      <c r="C586" s="32">
        <v>1302000</v>
      </c>
      <c r="D586" s="32">
        <f t="shared" si="74"/>
        <v>1302000</v>
      </c>
      <c r="E586" s="32">
        <f t="shared" si="74"/>
        <v>1302000</v>
      </c>
      <c r="H586" s="41">
        <f t="shared" si="73"/>
        <v>1302000</v>
      </c>
    </row>
    <row r="587" spans="1:8" hidden="1" outlineLevel="1">
      <c r="A587" s="176" t="s">
        <v>491</v>
      </c>
      <c r="B587" s="177"/>
      <c r="C587" s="32">
        <f>SUM(C588:C591)</f>
        <v>1126000</v>
      </c>
      <c r="D587" s="32">
        <f>SUM(D588:D591)</f>
        <v>1126000</v>
      </c>
      <c r="E587" s="32">
        <f>SUM(E588:E591)</f>
        <v>1126000</v>
      </c>
      <c r="H587" s="41">
        <f t="shared" si="73"/>
        <v>1126000</v>
      </c>
    </row>
    <row r="588" spans="1:8" hidden="1" outlineLevel="2">
      <c r="A588" s="7">
        <v>6610</v>
      </c>
      <c r="B588" s="4" t="s">
        <v>492</v>
      </c>
      <c r="C588" s="5">
        <v>747000</v>
      </c>
      <c r="D588" s="5">
        <f>C588</f>
        <v>747000</v>
      </c>
      <c r="E588" s="5">
        <f>D588</f>
        <v>747000</v>
      </c>
      <c r="H588" s="41">
        <f t="shared" si="73"/>
        <v>747000</v>
      </c>
    </row>
    <row r="589" spans="1:8" hidden="1" outlineLevel="2">
      <c r="A589" s="7">
        <v>6610</v>
      </c>
      <c r="B589" s="4" t="s">
        <v>493</v>
      </c>
      <c r="C589" s="5">
        <v>12000</v>
      </c>
      <c r="D589" s="5">
        <f t="shared" ref="D589:E591" si="75">C589</f>
        <v>12000</v>
      </c>
      <c r="E589" s="5">
        <f t="shared" si="75"/>
        <v>12000</v>
      </c>
      <c r="H589" s="41">
        <f t="shared" si="73"/>
        <v>12000</v>
      </c>
    </row>
    <row r="590" spans="1:8" hidden="1" outlineLevel="2">
      <c r="A590" s="7">
        <v>6610</v>
      </c>
      <c r="B590" s="4" t="s">
        <v>494</v>
      </c>
      <c r="C590" s="5">
        <v>253000</v>
      </c>
      <c r="D590" s="5">
        <f t="shared" si="75"/>
        <v>253000</v>
      </c>
      <c r="E590" s="5">
        <f t="shared" si="75"/>
        <v>253000</v>
      </c>
      <c r="H590" s="41">
        <f t="shared" si="73"/>
        <v>253000</v>
      </c>
    </row>
    <row r="591" spans="1:8" hidden="1" outlineLevel="2">
      <c r="A591" s="7">
        <v>6610</v>
      </c>
      <c r="B591" s="4" t="s">
        <v>495</v>
      </c>
      <c r="C591" s="5">
        <v>114000</v>
      </c>
      <c r="D591" s="5">
        <f t="shared" si="75"/>
        <v>114000</v>
      </c>
      <c r="E591" s="5">
        <f t="shared" si="75"/>
        <v>114000</v>
      </c>
      <c r="H591" s="41">
        <f t="shared" si="73"/>
        <v>114000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3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3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6">C597</f>
        <v>0</v>
      </c>
      <c r="E597" s="5">
        <f t="shared" si="76"/>
        <v>0</v>
      </c>
      <c r="H597" s="41">
        <f t="shared" si="73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 hidden="1" outlineLevel="1">
      <c r="A599" s="176" t="s">
        <v>503</v>
      </c>
      <c r="B599" s="177"/>
      <c r="C599" s="32">
        <f>SUM(C600:C602)</f>
        <v>1858500</v>
      </c>
      <c r="D599" s="32">
        <f>SUM(D600:D602)</f>
        <v>1858500</v>
      </c>
      <c r="E599" s="32">
        <f>SUM(E600:E602)</f>
        <v>1858500</v>
      </c>
      <c r="H599" s="41">
        <f t="shared" si="73"/>
        <v>1858500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7">C600</f>
        <v>0</v>
      </c>
      <c r="E600" s="5">
        <f t="shared" si="77"/>
        <v>0</v>
      </c>
      <c r="H600" s="41">
        <f t="shared" si="73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7"/>
        <v>0</v>
      </c>
      <c r="E601" s="5">
        <f t="shared" si="77"/>
        <v>0</v>
      </c>
      <c r="H601" s="41">
        <f t="shared" si="73"/>
        <v>0</v>
      </c>
    </row>
    <row r="602" spans="1:8" hidden="1" outlineLevel="2">
      <c r="A602" s="7">
        <v>6613</v>
      </c>
      <c r="B602" s="4" t="s">
        <v>501</v>
      </c>
      <c r="C602" s="5">
        <v>1858500</v>
      </c>
      <c r="D602" s="5">
        <f t="shared" si="77"/>
        <v>1858500</v>
      </c>
      <c r="E602" s="5">
        <f t="shared" si="77"/>
        <v>1858500</v>
      </c>
      <c r="H602" s="41">
        <f t="shared" si="73"/>
        <v>1858500</v>
      </c>
    </row>
    <row r="603" spans="1:8" hidden="1" outlineLevel="1">
      <c r="A603" s="176" t="s">
        <v>506</v>
      </c>
      <c r="B603" s="177"/>
      <c r="C603" s="32">
        <f>SUM(C604:C609)</f>
        <v>564000</v>
      </c>
      <c r="D603" s="32">
        <f>SUM(D604:D609)</f>
        <v>564000</v>
      </c>
      <c r="E603" s="32">
        <f>SUM(E604:E609)</f>
        <v>564000</v>
      </c>
      <c r="H603" s="41">
        <f t="shared" si="73"/>
        <v>564000</v>
      </c>
    </row>
    <row r="604" spans="1:8" hidden="1" outlineLevel="2">
      <c r="A604" s="7">
        <v>6614</v>
      </c>
      <c r="B604" s="4" t="s">
        <v>507</v>
      </c>
      <c r="C604" s="5">
        <v>187000</v>
      </c>
      <c r="D604" s="5">
        <f>C604</f>
        <v>187000</v>
      </c>
      <c r="E604" s="5">
        <f>D604</f>
        <v>187000</v>
      </c>
      <c r="H604" s="41">
        <f t="shared" si="73"/>
        <v>187000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8"/>
        <v>0</v>
      </c>
      <c r="E606" s="5">
        <f t="shared" si="78"/>
        <v>0</v>
      </c>
      <c r="H606" s="41">
        <f t="shared" si="73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 hidden="1" outlineLevel="2">
      <c r="A608" s="7">
        <v>6614</v>
      </c>
      <c r="B608" s="4" t="s">
        <v>511</v>
      </c>
      <c r="C608" s="5">
        <v>50000</v>
      </c>
      <c r="D608" s="5">
        <f t="shared" si="78"/>
        <v>50000</v>
      </c>
      <c r="E608" s="5">
        <f t="shared" si="78"/>
        <v>50000</v>
      </c>
      <c r="H608" s="41">
        <f t="shared" si="73"/>
        <v>50000</v>
      </c>
    </row>
    <row r="609" spans="1:8" hidden="1" outlineLevel="2">
      <c r="A609" s="7">
        <v>6614</v>
      </c>
      <c r="B609" s="4" t="s">
        <v>512</v>
      </c>
      <c r="C609" s="5">
        <v>327000</v>
      </c>
      <c r="D609" s="5">
        <f t="shared" si="78"/>
        <v>327000</v>
      </c>
      <c r="E609" s="5">
        <f t="shared" si="78"/>
        <v>327000</v>
      </c>
      <c r="H609" s="41">
        <f t="shared" si="73"/>
        <v>327000</v>
      </c>
    </row>
    <row r="610" spans="1:8" hidden="1" outlineLevel="1">
      <c r="A610" s="176" t="s">
        <v>513</v>
      </c>
      <c r="B610" s="177"/>
      <c r="C610" s="32">
        <f>SUM(C611:C615)</f>
        <v>679000</v>
      </c>
      <c r="D610" s="32">
        <f>SUM(D611:D615)</f>
        <v>679000</v>
      </c>
      <c r="E610" s="32">
        <f>SUM(E611:E615)</f>
        <v>679000</v>
      </c>
      <c r="H610" s="41">
        <f t="shared" si="73"/>
        <v>679000</v>
      </c>
    </row>
    <row r="611" spans="1:8" hidden="1" outlineLevel="2">
      <c r="A611" s="7">
        <v>6615</v>
      </c>
      <c r="B611" s="4" t="s">
        <v>514</v>
      </c>
      <c r="C611" s="5">
        <v>679000</v>
      </c>
      <c r="D611" s="5">
        <f>C611</f>
        <v>679000</v>
      </c>
      <c r="E611" s="5">
        <f>D611</f>
        <v>679000</v>
      </c>
      <c r="H611" s="41">
        <f t="shared" si="73"/>
        <v>679000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9">C612</f>
        <v>0</v>
      </c>
      <c r="E612" s="5">
        <f t="shared" si="79"/>
        <v>0</v>
      </c>
      <c r="H612" s="41">
        <f t="shared" si="73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9"/>
        <v>0</v>
      </c>
      <c r="E613" s="5">
        <f t="shared" si="79"/>
        <v>0</v>
      </c>
      <c r="H613" s="41">
        <f t="shared" si="73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9"/>
        <v>0</v>
      </c>
      <c r="E614" s="5">
        <f t="shared" si="79"/>
        <v>0</v>
      </c>
      <c r="H614" s="41">
        <f t="shared" si="73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9"/>
        <v>0</v>
      </c>
      <c r="E615" s="5">
        <f t="shared" si="79"/>
        <v>0</v>
      </c>
      <c r="H615" s="41">
        <f t="shared" si="73"/>
        <v>0</v>
      </c>
    </row>
    <row r="616" spans="1:8" hidden="1" outlineLevel="1">
      <c r="A616" s="176" t="s">
        <v>519</v>
      </c>
      <c r="B616" s="177"/>
      <c r="C616" s="32">
        <f>SUM(C617:C627)</f>
        <v>455000</v>
      </c>
      <c r="D616" s="32">
        <f>SUM(D617:D627)</f>
        <v>455000</v>
      </c>
      <c r="E616" s="32">
        <f>SUM(E617:E627)</f>
        <v>455000</v>
      </c>
      <c r="H616" s="41">
        <f t="shared" si="73"/>
        <v>455000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0">C618</f>
        <v>0</v>
      </c>
      <c r="E618" s="5">
        <f t="shared" si="80"/>
        <v>0</v>
      </c>
      <c r="H618" s="41">
        <f t="shared" si="73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 hidden="1" outlineLevel="2">
      <c r="A620" s="7">
        <v>6616</v>
      </c>
      <c r="B620" s="4" t="s">
        <v>523</v>
      </c>
      <c r="C620" s="5">
        <v>455000</v>
      </c>
      <c r="D620" s="5">
        <f t="shared" si="80"/>
        <v>455000</v>
      </c>
      <c r="E620" s="5">
        <f t="shared" si="80"/>
        <v>455000</v>
      </c>
      <c r="H620" s="41">
        <f t="shared" si="73"/>
        <v>455000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hidden="1" outlineLevel="1">
      <c r="A628" s="176" t="s">
        <v>531</v>
      </c>
      <c r="B628" s="177"/>
      <c r="C628" s="32">
        <f>SUM(C629:C637)</f>
        <v>70000</v>
      </c>
      <c r="D628" s="32">
        <f>SUM(D629:D637)</f>
        <v>70000</v>
      </c>
      <c r="E628" s="32">
        <f>SUM(E629:E637)</f>
        <v>70000</v>
      </c>
      <c r="H628" s="41">
        <f t="shared" si="73"/>
        <v>70000</v>
      </c>
    </row>
    <row r="629" spans="1:10" hidden="1" outlineLevel="2">
      <c r="A629" s="7">
        <v>6617</v>
      </c>
      <c r="B629" s="4" t="s">
        <v>532</v>
      </c>
      <c r="C629" s="5">
        <v>70000</v>
      </c>
      <c r="D629" s="5">
        <f>C629</f>
        <v>70000</v>
      </c>
      <c r="E629" s="5">
        <f>D629</f>
        <v>70000</v>
      </c>
      <c r="H629" s="41">
        <f t="shared" si="73"/>
        <v>70000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3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82"/>
        <v>0</v>
      </c>
      <c r="E641" s="32">
        <f t="shared" si="82"/>
        <v>0</v>
      </c>
      <c r="H641" s="41">
        <f t="shared" si="73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3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3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3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9">C681</f>
        <v>0</v>
      </c>
      <c r="E681" s="5">
        <f t="shared" si="89"/>
        <v>0</v>
      </c>
      <c r="H681" s="41">
        <f t="shared" si="83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 collapsed="1">
      <c r="A716" s="182" t="s">
        <v>570</v>
      </c>
      <c r="B716" s="183"/>
      <c r="C716" s="36">
        <f>C717</f>
        <v>12124000</v>
      </c>
      <c r="D716" s="36">
        <f>D717</f>
        <v>12124000</v>
      </c>
      <c r="E716" s="36">
        <f>E717</f>
        <v>12124000</v>
      </c>
      <c r="G716" s="39" t="s">
        <v>66</v>
      </c>
      <c r="H716" s="41">
        <f t="shared" si="94"/>
        <v>12124000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12124000</v>
      </c>
      <c r="D717" s="33">
        <f>D718+D722</f>
        <v>12124000</v>
      </c>
      <c r="E717" s="33">
        <f>E718+E722</f>
        <v>12124000</v>
      </c>
      <c r="G717" s="39" t="s">
        <v>599</v>
      </c>
      <c r="H717" s="41">
        <f t="shared" si="94"/>
        <v>12124000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f>SUM(C719:C721)</f>
        <v>8974000</v>
      </c>
      <c r="D718" s="31">
        <f>SUM(D719:D721)</f>
        <v>8974000</v>
      </c>
      <c r="E718" s="31">
        <f>SUM(E719:E721)</f>
        <v>8974000</v>
      </c>
      <c r="H718" s="41">
        <f t="shared" si="94"/>
        <v>8974000</v>
      </c>
    </row>
    <row r="719" spans="1:10" ht="15" hidden="1" customHeight="1" outlineLevel="2">
      <c r="A719" s="6">
        <v>10950</v>
      </c>
      <c r="B719" s="4" t="s">
        <v>572</v>
      </c>
      <c r="C719" s="5">
        <v>5676000</v>
      </c>
      <c r="D719" s="5">
        <f>C719</f>
        <v>5676000</v>
      </c>
      <c r="E719" s="5">
        <f>D719</f>
        <v>5676000</v>
      </c>
      <c r="H719" s="41">
        <f t="shared" si="94"/>
        <v>5676000</v>
      </c>
    </row>
    <row r="720" spans="1:10" ht="15" hidden="1" customHeight="1" outlineLevel="2">
      <c r="A720" s="6">
        <v>10950</v>
      </c>
      <c r="B720" s="4" t="s">
        <v>573</v>
      </c>
      <c r="C720" s="5">
        <v>498000</v>
      </c>
      <c r="D720" s="5">
        <f t="shared" ref="D720:E721" si="96">C720</f>
        <v>498000</v>
      </c>
      <c r="E720" s="5">
        <f t="shared" si="96"/>
        <v>498000</v>
      </c>
      <c r="H720" s="41">
        <f t="shared" si="94"/>
        <v>498000</v>
      </c>
    </row>
    <row r="721" spans="1:10" ht="15" hidden="1" customHeight="1" outlineLevel="2">
      <c r="A721" s="6">
        <v>10950</v>
      </c>
      <c r="B721" s="4" t="s">
        <v>574</v>
      </c>
      <c r="C721" s="5">
        <v>2800000</v>
      </c>
      <c r="D721" s="5">
        <f t="shared" si="96"/>
        <v>2800000</v>
      </c>
      <c r="E721" s="5">
        <f t="shared" si="96"/>
        <v>2800000</v>
      </c>
      <c r="H721" s="41">
        <f t="shared" si="94"/>
        <v>2800000</v>
      </c>
    </row>
    <row r="722" spans="1:10" hidden="1" outlineLevel="1">
      <c r="A722" s="188" t="s">
        <v>850</v>
      </c>
      <c r="B722" s="189"/>
      <c r="C722" s="31">
        <f>SUM(C723:C724)</f>
        <v>3150000</v>
      </c>
      <c r="D722" s="31">
        <f>SUM(D723:D724)</f>
        <v>3150000</v>
      </c>
      <c r="E722" s="31">
        <f>SUM(E723:E724)</f>
        <v>3150000</v>
      </c>
      <c r="H722" s="41">
        <f t="shared" si="94"/>
        <v>3150000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3150000</v>
      </c>
      <c r="D724" s="5">
        <f>C724</f>
        <v>3150000</v>
      </c>
      <c r="E724" s="5">
        <f>D724</f>
        <v>3150000</v>
      </c>
      <c r="H724" s="41">
        <f t="shared" si="94"/>
        <v>3150000</v>
      </c>
    </row>
    <row r="725" spans="1:10" collapsed="1">
      <c r="A725" s="182" t="s">
        <v>577</v>
      </c>
      <c r="B725" s="183"/>
      <c r="C725" s="36">
        <f>C726</f>
        <v>2619230</v>
      </c>
      <c r="D725" s="36">
        <f>D726</f>
        <v>2633997</v>
      </c>
      <c r="E725" s="36">
        <f>E726</f>
        <v>2633997</v>
      </c>
      <c r="G725" s="39" t="s">
        <v>216</v>
      </c>
      <c r="H725" s="41">
        <f t="shared" si="94"/>
        <v>2619230</v>
      </c>
      <c r="I725" s="42"/>
      <c r="J725" s="40" t="b">
        <f>AND(H725=I725)</f>
        <v>0</v>
      </c>
    </row>
    <row r="726" spans="1:10">
      <c r="A726" s="178" t="s">
        <v>588</v>
      </c>
      <c r="B726" s="179"/>
      <c r="C726" s="33">
        <f>C727+C730+C733+C739+C741+C743+C750+C755+C760+C765+C767+C771+C777</f>
        <v>2619230</v>
      </c>
      <c r="D726" s="33">
        <f>D727+D730+D733+D739+D741+D743+D750+D755+D760+D765+D767+D771+D777</f>
        <v>2633997</v>
      </c>
      <c r="E726" s="33">
        <f>E727+E730+E733+E739+E741+E743+E750+E755+E760+E765+E767+E771+E777</f>
        <v>2633997</v>
      </c>
      <c r="G726" s="39" t="s">
        <v>600</v>
      </c>
      <c r="H726" s="41">
        <f t="shared" si="94"/>
        <v>2619230</v>
      </c>
      <c r="I726" s="42"/>
      <c r="J726" s="40" t="b">
        <f>AND(H726=I726)</f>
        <v>0</v>
      </c>
    </row>
    <row r="727" spans="1:10" hidden="1" outlineLevel="1">
      <c r="A727" s="188" t="s">
        <v>849</v>
      </c>
      <c r="B727" s="189"/>
      <c r="C727" s="31">
        <f>SUM(C728:C729)</f>
        <v>9905</v>
      </c>
      <c r="D727" s="31">
        <f>SUM(D728:D729)</f>
        <v>9905</v>
      </c>
      <c r="E727" s="31">
        <f>SUM(E728:E729)</f>
        <v>9905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>
        <v>9905</v>
      </c>
      <c r="D729" s="5">
        <f>C729</f>
        <v>9905</v>
      </c>
      <c r="E729" s="5">
        <f>D729</f>
        <v>9905</v>
      </c>
    </row>
    <row r="730" spans="1:10" hidden="1" outlineLevel="1">
      <c r="A730" s="188" t="s">
        <v>848</v>
      </c>
      <c r="B730" s="189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 hidden="1" outlineLevel="2">
      <c r="A731" s="6">
        <v>2</v>
      </c>
      <c r="B731" s="4" t="s">
        <v>822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/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8"/>
        <v>0</v>
      </c>
      <c r="E736" s="30">
        <f t="shared" si="98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8"/>
        <v>0</v>
      </c>
      <c r="E737" s="5">
        <f t="shared" si="98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8"/>
        <v>0</v>
      </c>
      <c r="E738" s="5">
        <f t="shared" si="98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 t="shared" ref="C743:D743" si="99">C744+C748+C749+C746</f>
        <v>304932</v>
      </c>
      <c r="D743" s="31">
        <f t="shared" si="99"/>
        <v>304932</v>
      </c>
      <c r="E743" s="31">
        <f>E744+E748+E749+E746</f>
        <v>304932</v>
      </c>
    </row>
    <row r="744" spans="1:5" hidden="1" outlineLevel="2">
      <c r="A744" s="6">
        <v>1</v>
      </c>
      <c r="B744" s="4" t="s">
        <v>840</v>
      </c>
      <c r="C744" s="5">
        <f>C745</f>
        <v>582</v>
      </c>
      <c r="D744" s="5">
        <f>D745</f>
        <v>582</v>
      </c>
      <c r="E744" s="5">
        <f>E745</f>
        <v>582</v>
      </c>
    </row>
    <row r="745" spans="1:5" hidden="1" outlineLevel="3">
      <c r="A745" s="29"/>
      <c r="B745" s="28" t="s">
        <v>839</v>
      </c>
      <c r="C745" s="30">
        <v>582</v>
      </c>
      <c r="D745" s="30">
        <f>C745</f>
        <v>582</v>
      </c>
      <c r="E745" s="30">
        <f>D745</f>
        <v>582</v>
      </c>
    </row>
    <row r="746" spans="1:5" hidden="1" outlineLevel="2">
      <c r="A746" s="6">
        <v>2</v>
      </c>
      <c r="B746" s="4" t="s">
        <v>822</v>
      </c>
      <c r="C746" s="5">
        <f>C747</f>
        <v>304350</v>
      </c>
      <c r="D746" s="5">
        <f>D747</f>
        <v>304350</v>
      </c>
      <c r="E746" s="5">
        <f>E747</f>
        <v>304350</v>
      </c>
    </row>
    <row r="747" spans="1:5" hidden="1" outlineLevel="3">
      <c r="A747" s="29"/>
      <c r="B747" s="28" t="s">
        <v>838</v>
      </c>
      <c r="C747" s="30">
        <v>304350</v>
      </c>
      <c r="D747" s="30">
        <f t="shared" ref="D747:E749" si="100">C747</f>
        <v>304350</v>
      </c>
      <c r="E747" s="30">
        <f t="shared" si="100"/>
        <v>304350</v>
      </c>
    </row>
    <row r="748" spans="1:5" hidden="1" outlineLevel="2">
      <c r="A748" s="6">
        <v>3</v>
      </c>
      <c r="B748" s="4" t="s">
        <v>827</v>
      </c>
      <c r="C748" s="5"/>
      <c r="D748" s="5">
        <f t="shared" si="100"/>
        <v>0</v>
      </c>
      <c r="E748" s="5">
        <f t="shared" si="100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100"/>
        <v>0</v>
      </c>
      <c r="E749" s="5">
        <f t="shared" si="100"/>
        <v>0</v>
      </c>
    </row>
    <row r="750" spans="1:5" hidden="1" outlineLevel="1">
      <c r="A750" s="188" t="s">
        <v>836</v>
      </c>
      <c r="B750" s="189"/>
      <c r="C750" s="31">
        <f>C754++C751</f>
        <v>605220</v>
      </c>
      <c r="D750" s="31">
        <f t="shared" ref="D750" si="101">D754++D751</f>
        <v>605220</v>
      </c>
      <c r="E750" s="31">
        <f>E754++E751</f>
        <v>605220</v>
      </c>
    </row>
    <row r="751" spans="1:5" hidden="1" outlineLevel="2">
      <c r="A751" s="6">
        <v>2</v>
      </c>
      <c r="B751" s="4" t="s">
        <v>822</v>
      </c>
      <c r="C751" s="5">
        <f t="shared" ref="C751:D751" si="102">C753+C752</f>
        <v>147467</v>
      </c>
      <c r="D751" s="5">
        <f t="shared" si="102"/>
        <v>147467</v>
      </c>
      <c r="E751" s="5">
        <f>E753+E752</f>
        <v>147467</v>
      </c>
    </row>
    <row r="752" spans="1:5" s="124" customFormat="1" hidden="1" outlineLevel="3">
      <c r="A752" s="127"/>
      <c r="B752" s="126" t="s">
        <v>835</v>
      </c>
      <c r="C752" s="125">
        <v>147467</v>
      </c>
      <c r="D752" s="125">
        <f>C752</f>
        <v>147467</v>
      </c>
      <c r="E752" s="125">
        <f>D752</f>
        <v>147467</v>
      </c>
    </row>
    <row r="753" spans="1:5" s="124" customFormat="1" hidden="1" outlineLevel="3">
      <c r="A753" s="127"/>
      <c r="B753" s="126" t="s">
        <v>821</v>
      </c>
      <c r="C753" s="125"/>
      <c r="D753" s="125">
        <f t="shared" ref="D753:E754" si="103">C753</f>
        <v>0</v>
      </c>
      <c r="E753" s="125">
        <f t="shared" si="103"/>
        <v>0</v>
      </c>
    </row>
    <row r="754" spans="1:5" hidden="1" outlineLevel="2">
      <c r="A754" s="6">
        <v>3</v>
      </c>
      <c r="B754" s="4" t="s">
        <v>827</v>
      </c>
      <c r="C754" s="5">
        <v>457753</v>
      </c>
      <c r="D754" s="5">
        <f t="shared" si="103"/>
        <v>457753</v>
      </c>
      <c r="E754" s="5">
        <f t="shared" si="103"/>
        <v>457753</v>
      </c>
    </row>
    <row r="755" spans="1:5" hidden="1" outlineLevel="1">
      <c r="A755" s="188" t="s">
        <v>834</v>
      </c>
      <c r="B755" s="189"/>
      <c r="C755" s="31">
        <f>C756</f>
        <v>78743</v>
      </c>
      <c r="D755" s="31">
        <f>D756</f>
        <v>93510</v>
      </c>
      <c r="E755" s="31">
        <f>E756</f>
        <v>93510</v>
      </c>
    </row>
    <row r="756" spans="1:5" hidden="1" outlineLevel="2">
      <c r="A756" s="6">
        <v>2</v>
      </c>
      <c r="B756" s="4" t="s">
        <v>822</v>
      </c>
      <c r="C756" s="5">
        <f>C757+C758+C759</f>
        <v>78743</v>
      </c>
      <c r="D756" s="5">
        <f>D757+D758+D759</f>
        <v>93510</v>
      </c>
      <c r="E756" s="5">
        <f>E757+E758+E759</f>
        <v>93510</v>
      </c>
    </row>
    <row r="757" spans="1:5" hidden="1" outlineLevel="3">
      <c r="A757" s="29"/>
      <c r="B757" s="28" t="s">
        <v>833</v>
      </c>
      <c r="C757" s="30">
        <v>75230</v>
      </c>
      <c r="D757" s="30">
        <f>C757</f>
        <v>75230</v>
      </c>
      <c r="E757" s="30">
        <f>D757</f>
        <v>75230</v>
      </c>
    </row>
    <row r="758" spans="1:5" hidden="1" outlineLevel="3">
      <c r="A758" s="29"/>
      <c r="B758" s="28" t="s">
        <v>832</v>
      </c>
      <c r="C758" s="30">
        <v>3513</v>
      </c>
      <c r="D758" s="30">
        <f t="shared" ref="D758:E758" si="104">C758</f>
        <v>3513</v>
      </c>
      <c r="E758" s="30">
        <f t="shared" si="104"/>
        <v>3513</v>
      </c>
    </row>
    <row r="759" spans="1:5" hidden="1" outlineLevel="3">
      <c r="A759" s="29"/>
      <c r="B759" s="28" t="s">
        <v>831</v>
      </c>
      <c r="C759" s="30"/>
      <c r="D759" s="30">
        <v>14767</v>
      </c>
      <c r="E759" s="30">
        <f>D759</f>
        <v>14767</v>
      </c>
    </row>
    <row r="760" spans="1:5" hidden="1" outlineLevel="1">
      <c r="A760" s="188" t="s">
        <v>830</v>
      </c>
      <c r="B760" s="189"/>
      <c r="C760" s="31">
        <f>C761+C764</f>
        <v>1299140</v>
      </c>
      <c r="D760" s="31">
        <f>D761+D764</f>
        <v>1299140</v>
      </c>
      <c r="E760" s="31">
        <f>E761+E764</f>
        <v>1299140</v>
      </c>
    </row>
    <row r="761" spans="1:5" hidden="1" outlineLevel="2">
      <c r="A761" s="6">
        <v>2</v>
      </c>
      <c r="B761" s="4" t="s">
        <v>822</v>
      </c>
      <c r="C761" s="5">
        <f>C762+C763</f>
        <v>1299140</v>
      </c>
      <c r="D761" s="5">
        <f>D762+D763</f>
        <v>1299140</v>
      </c>
      <c r="E761" s="5">
        <f>E762+E763</f>
        <v>1299140</v>
      </c>
    </row>
    <row r="762" spans="1:5" hidden="1" outlineLevel="3">
      <c r="A762" s="29"/>
      <c r="B762" s="28" t="s">
        <v>829</v>
      </c>
      <c r="C762" s="30">
        <v>1299140</v>
      </c>
      <c r="D762" s="30">
        <f t="shared" ref="D762:E764" si="105">C762</f>
        <v>1299140</v>
      </c>
      <c r="E762" s="30">
        <f t="shared" si="105"/>
        <v>1299140</v>
      </c>
    </row>
    <row r="763" spans="1:5" hidden="1" outlineLevel="3">
      <c r="A763" s="29"/>
      <c r="B763" s="28" t="s">
        <v>819</v>
      </c>
      <c r="C763" s="30"/>
      <c r="D763" s="30">
        <f t="shared" si="105"/>
        <v>0</v>
      </c>
      <c r="E763" s="30">
        <f t="shared" si="105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5"/>
        <v>0</v>
      </c>
      <c r="E764" s="5">
        <f t="shared" si="105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6">C774</f>
        <v>0</v>
      </c>
      <c r="E774" s="30">
        <f t="shared" si="106"/>
        <v>0</v>
      </c>
    </row>
    <row r="775" spans="1:5" hidden="1" outlineLevel="3">
      <c r="A775" s="29"/>
      <c r="B775" s="28" t="s">
        <v>819</v>
      </c>
      <c r="C775" s="30"/>
      <c r="D775" s="30">
        <f t="shared" si="106"/>
        <v>0</v>
      </c>
      <c r="E775" s="30">
        <f t="shared" si="106"/>
        <v>0</v>
      </c>
    </row>
    <row r="776" spans="1:5" hidden="1" outlineLevel="3">
      <c r="A776" s="29"/>
      <c r="B776" s="28" t="s">
        <v>818</v>
      </c>
      <c r="C776" s="30"/>
      <c r="D776" s="30">
        <f t="shared" si="106"/>
        <v>0</v>
      </c>
      <c r="E776" s="30">
        <f t="shared" si="106"/>
        <v>0</v>
      </c>
    </row>
    <row r="777" spans="1:5" hidden="1" outlineLevel="1">
      <c r="A777" s="188" t="s">
        <v>817</v>
      </c>
      <c r="B777" s="189"/>
      <c r="C777" s="31">
        <f>C778</f>
        <v>321290</v>
      </c>
      <c r="D777" s="31">
        <f>D778</f>
        <v>321290</v>
      </c>
      <c r="E777" s="31">
        <f>E778</f>
        <v>321290</v>
      </c>
    </row>
    <row r="778" spans="1:5" hidden="1" outlineLevel="2">
      <c r="A778" s="6"/>
      <c r="B778" s="4" t="s">
        <v>816</v>
      </c>
      <c r="C778" s="5">
        <v>321290</v>
      </c>
      <c r="D778" s="5">
        <f>C778</f>
        <v>321290</v>
      </c>
      <c r="E778" s="5">
        <f>D778</f>
        <v>321290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4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2" t="s">
        <v>737</v>
      </c>
      <c r="N1" s="231" t="s">
        <v>613</v>
      </c>
      <c r="O1" s="231"/>
      <c r="P1" s="231"/>
      <c r="Q1" s="231"/>
      <c r="R1" s="231"/>
      <c r="S1" s="242" t="s">
        <v>738</v>
      </c>
      <c r="T1" s="231" t="s">
        <v>613</v>
      </c>
      <c r="U1" s="231"/>
      <c r="V1" s="231"/>
      <c r="W1" s="231"/>
      <c r="X1" s="231"/>
      <c r="Y1" s="232" t="s">
        <v>614</v>
      </c>
      <c r="Z1" s="232" t="s">
        <v>615</v>
      </c>
      <c r="AA1" s="232" t="s">
        <v>616</v>
      </c>
      <c r="AB1" s="232" t="s">
        <v>617</v>
      </c>
      <c r="AC1" s="232" t="s">
        <v>618</v>
      </c>
      <c r="AD1" s="232" t="s">
        <v>619</v>
      </c>
      <c r="AE1" s="234" t="s">
        <v>620</v>
      </c>
      <c r="AF1" s="236" t="s">
        <v>621</v>
      </c>
      <c r="AG1" s="238" t="s">
        <v>622</v>
      </c>
      <c r="AH1" s="240" t="s">
        <v>623</v>
      </c>
      <c r="AI1" s="22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5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3"/>
      <c r="Z2" s="233"/>
      <c r="AA2" s="233"/>
      <c r="AB2" s="233"/>
      <c r="AC2" s="233"/>
      <c r="AD2" s="233"/>
      <c r="AE2" s="235"/>
      <c r="AF2" s="237"/>
      <c r="AG2" s="239"/>
      <c r="AH2" s="241"/>
      <c r="AI2" s="23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20" zoomScaleNormal="120" workbookViewId="0">
      <selection activeCell="H722" sqref="H722"/>
    </sheetView>
  </sheetViews>
  <sheetFormatPr defaultColWidth="9.140625" defaultRowHeight="15" outlineLevelRow="3"/>
  <cols>
    <col min="1" max="1" width="7" bestFit="1" customWidth="1"/>
    <col min="2" max="2" width="42.85546875" customWidth="1"/>
    <col min="3" max="3" width="21.5703125" customWidth="1"/>
    <col min="4" max="4" width="19.7109375" customWidth="1"/>
    <col min="5" max="5" width="17.5703125" customWidth="1"/>
    <col min="7" max="7" width="11.7109375" customWidth="1"/>
    <col min="8" max="8" width="18.7109375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3" t="s">
        <v>853</v>
      </c>
      <c r="E1" s="163" t="s">
        <v>852</v>
      </c>
      <c r="G1" s="43" t="s">
        <v>31</v>
      </c>
      <c r="H1" s="44">
        <f>C2+C114</f>
        <v>108613806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89012000</v>
      </c>
      <c r="D2" s="26">
        <f>D3+D67</f>
        <v>89012000</v>
      </c>
      <c r="E2" s="26">
        <f>E3+E67</f>
        <v>89012000</v>
      </c>
      <c r="G2" s="39" t="s">
        <v>60</v>
      </c>
      <c r="H2" s="41">
        <f>C2</f>
        <v>89012000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51220000</v>
      </c>
      <c r="D3" s="23">
        <f>D4+D11+D38+D61</f>
        <v>51220000</v>
      </c>
      <c r="E3" s="23">
        <f>E4+E11+E38+E61</f>
        <v>51220000</v>
      </c>
      <c r="G3" s="39" t="s">
        <v>57</v>
      </c>
      <c r="H3" s="41">
        <f t="shared" ref="H3:H66" si="0">C3</f>
        <v>51220000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36850000</v>
      </c>
      <c r="D4" s="21">
        <f>SUM(D5:D10)</f>
        <v>36850000</v>
      </c>
      <c r="E4" s="21">
        <f>SUM(E5:E10)</f>
        <v>36850000</v>
      </c>
      <c r="F4" s="17"/>
      <c r="G4" s="39" t="s">
        <v>53</v>
      </c>
      <c r="H4" s="41">
        <f t="shared" si="0"/>
        <v>36850000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6200000</v>
      </c>
      <c r="D5" s="2">
        <f>C5</f>
        <v>6200000</v>
      </c>
      <c r="E5" s="2">
        <f>D5</f>
        <v>6200000</v>
      </c>
      <c r="F5" s="17"/>
      <c r="G5" s="17"/>
      <c r="H5" s="41">
        <f t="shared" si="0"/>
        <v>6200000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1400000</v>
      </c>
      <c r="D6" s="2">
        <f t="shared" ref="D6:E10" si="1">C6</f>
        <v>1400000</v>
      </c>
      <c r="E6" s="2">
        <f t="shared" si="1"/>
        <v>1400000</v>
      </c>
      <c r="F6" s="17"/>
      <c r="G6" s="17"/>
      <c r="H6" s="41">
        <f t="shared" si="0"/>
        <v>1400000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28000000</v>
      </c>
      <c r="D7" s="2">
        <f t="shared" si="1"/>
        <v>28000000</v>
      </c>
      <c r="E7" s="2">
        <f t="shared" si="1"/>
        <v>28000000</v>
      </c>
      <c r="F7" s="17"/>
      <c r="G7" s="17"/>
      <c r="H7" s="41">
        <f t="shared" si="0"/>
        <v>28000000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1200000</v>
      </c>
      <c r="D9" s="2">
        <f t="shared" si="1"/>
        <v>1200000</v>
      </c>
      <c r="E9" s="2">
        <f t="shared" si="1"/>
        <v>1200000</v>
      </c>
      <c r="F9" s="17"/>
      <c r="G9" s="17"/>
      <c r="H9" s="41">
        <f t="shared" si="0"/>
        <v>1200000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50000</v>
      </c>
      <c r="D10" s="2">
        <f t="shared" si="1"/>
        <v>50000</v>
      </c>
      <c r="E10" s="2">
        <f t="shared" si="1"/>
        <v>50000</v>
      </c>
      <c r="F10" s="17"/>
      <c r="G10" s="17"/>
      <c r="H10" s="41">
        <f t="shared" si="0"/>
        <v>50000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4760000</v>
      </c>
      <c r="D11" s="21">
        <f>SUM(D12:D37)</f>
        <v>4760000</v>
      </c>
      <c r="E11" s="21">
        <f>SUM(E12:E37)</f>
        <v>4760000</v>
      </c>
      <c r="F11" s="17"/>
      <c r="G11" s="39" t="s">
        <v>54</v>
      </c>
      <c r="H11" s="41">
        <f t="shared" si="0"/>
        <v>4760000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400000</v>
      </c>
      <c r="D12" s="2">
        <f>C12</f>
        <v>400000</v>
      </c>
      <c r="E12" s="2">
        <f>D12</f>
        <v>400000</v>
      </c>
      <c r="H12" s="41">
        <f t="shared" si="0"/>
        <v>400000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2300000</v>
      </c>
      <c r="D19" s="2">
        <f t="shared" si="2"/>
        <v>2300000</v>
      </c>
      <c r="E19" s="2">
        <f t="shared" si="2"/>
        <v>2300000</v>
      </c>
      <c r="H19" s="41">
        <f t="shared" si="0"/>
        <v>2300000</v>
      </c>
    </row>
    <row r="20" spans="1:8" hidden="1" outlineLevel="1">
      <c r="A20" s="3">
        <v>2299</v>
      </c>
      <c r="B20" s="1" t="s">
        <v>132</v>
      </c>
      <c r="C20" s="2">
        <v>70000</v>
      </c>
      <c r="D20" s="2">
        <f t="shared" si="2"/>
        <v>70000</v>
      </c>
      <c r="E20" s="2">
        <f t="shared" si="2"/>
        <v>70000</v>
      </c>
      <c r="H20" s="41">
        <f t="shared" si="0"/>
        <v>70000</v>
      </c>
    </row>
    <row r="21" spans="1:8" hidden="1" outlineLevel="1">
      <c r="A21" s="3">
        <v>2301</v>
      </c>
      <c r="B21" s="1" t="s">
        <v>133</v>
      </c>
      <c r="C21" s="2">
        <v>200000</v>
      </c>
      <c r="D21" s="2">
        <f t="shared" si="2"/>
        <v>200000</v>
      </c>
      <c r="E21" s="2">
        <f t="shared" si="2"/>
        <v>200000</v>
      </c>
      <c r="H21" s="41">
        <f t="shared" si="0"/>
        <v>200000</v>
      </c>
    </row>
    <row r="22" spans="1:8" hidden="1" outlineLevel="1">
      <c r="A22" s="3">
        <v>2302</v>
      </c>
      <c r="B22" s="1" t="s">
        <v>134</v>
      </c>
      <c r="C22" s="2">
        <v>200000</v>
      </c>
      <c r="D22" s="2">
        <f t="shared" si="2"/>
        <v>200000</v>
      </c>
      <c r="E22" s="2">
        <f t="shared" si="2"/>
        <v>200000</v>
      </c>
      <c r="H22" s="41">
        <f t="shared" si="0"/>
        <v>200000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>
        <v>30000</v>
      </c>
      <c r="D25" s="2">
        <f t="shared" si="2"/>
        <v>30000</v>
      </c>
      <c r="E25" s="2">
        <f t="shared" si="2"/>
        <v>30000</v>
      </c>
      <c r="H25" s="41">
        <f t="shared" si="0"/>
        <v>30000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20000</v>
      </c>
      <c r="D29" s="2">
        <f t="shared" ref="D29:E37" si="3">C29</f>
        <v>20000</v>
      </c>
      <c r="E29" s="2">
        <f t="shared" si="3"/>
        <v>20000</v>
      </c>
      <c r="H29" s="41">
        <f t="shared" si="0"/>
        <v>20000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20000</v>
      </c>
      <c r="D31" s="2">
        <f t="shared" si="3"/>
        <v>20000</v>
      </c>
      <c r="E31" s="2">
        <f t="shared" si="3"/>
        <v>20000</v>
      </c>
      <c r="H31" s="41">
        <f t="shared" si="0"/>
        <v>20000</v>
      </c>
    </row>
    <row r="32" spans="1:8" hidden="1" outlineLevel="1">
      <c r="A32" s="3">
        <v>2402</v>
      </c>
      <c r="B32" s="1" t="s">
        <v>6</v>
      </c>
      <c r="C32" s="2">
        <v>500000</v>
      </c>
      <c r="D32" s="2">
        <f t="shared" si="3"/>
        <v>500000</v>
      </c>
      <c r="E32" s="2">
        <f t="shared" si="3"/>
        <v>500000</v>
      </c>
      <c r="H32" s="41">
        <f t="shared" si="0"/>
        <v>500000</v>
      </c>
    </row>
    <row r="33" spans="1:10" hidden="1" outlineLevel="1">
      <c r="A33" s="3">
        <v>2403</v>
      </c>
      <c r="B33" s="1" t="s">
        <v>144</v>
      </c>
      <c r="C33" s="2">
        <v>200000</v>
      </c>
      <c r="D33" s="2">
        <f t="shared" si="3"/>
        <v>200000</v>
      </c>
      <c r="E33" s="2">
        <f t="shared" si="3"/>
        <v>200000</v>
      </c>
      <c r="H33" s="41">
        <f t="shared" si="0"/>
        <v>200000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50000</v>
      </c>
      <c r="D35" s="2">
        <f t="shared" si="3"/>
        <v>50000</v>
      </c>
      <c r="E35" s="2">
        <f t="shared" si="3"/>
        <v>50000</v>
      </c>
      <c r="H35" s="41">
        <f t="shared" si="0"/>
        <v>50000</v>
      </c>
    </row>
    <row r="36" spans="1:10" hidden="1" outlineLevel="1">
      <c r="A36" s="3">
        <v>2406</v>
      </c>
      <c r="B36" s="1" t="s">
        <v>9</v>
      </c>
      <c r="C36" s="2">
        <v>700000</v>
      </c>
      <c r="D36" s="2">
        <f t="shared" si="3"/>
        <v>700000</v>
      </c>
      <c r="E36" s="2">
        <f t="shared" si="3"/>
        <v>700000</v>
      </c>
      <c r="H36" s="41">
        <f t="shared" si="0"/>
        <v>700000</v>
      </c>
    </row>
    <row r="37" spans="1:10" hidden="1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 collapsed="1">
      <c r="A38" s="168" t="s">
        <v>145</v>
      </c>
      <c r="B38" s="169"/>
      <c r="C38" s="21">
        <f>SUM(C39:C60)</f>
        <v>8860000</v>
      </c>
      <c r="D38" s="21">
        <f>SUM(D39:D60)</f>
        <v>8860000</v>
      </c>
      <c r="E38" s="21">
        <f>SUM(E39:E60)</f>
        <v>8860000</v>
      </c>
      <c r="G38" s="39" t="s">
        <v>55</v>
      </c>
      <c r="H38" s="41">
        <f t="shared" si="0"/>
        <v>8860000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600000</v>
      </c>
      <c r="D39" s="2">
        <f>C39</f>
        <v>600000</v>
      </c>
      <c r="E39" s="2">
        <f>D39</f>
        <v>600000</v>
      </c>
      <c r="H39" s="41">
        <f t="shared" si="0"/>
        <v>600000</v>
      </c>
    </row>
    <row r="40" spans="1:10" hidden="1" outlineLevel="1">
      <c r="A40" s="20">
        <v>3102</v>
      </c>
      <c r="B40" s="20" t="s">
        <v>12</v>
      </c>
      <c r="C40" s="2">
        <v>270000</v>
      </c>
      <c r="D40" s="2">
        <f t="shared" ref="D40:E55" si="4">C40</f>
        <v>270000</v>
      </c>
      <c r="E40" s="2">
        <f t="shared" si="4"/>
        <v>270000</v>
      </c>
      <c r="H40" s="41">
        <f t="shared" si="0"/>
        <v>270000</v>
      </c>
    </row>
    <row r="41" spans="1:10" hidden="1" outlineLevel="1">
      <c r="A41" s="20">
        <v>3103</v>
      </c>
      <c r="B41" s="20" t="s">
        <v>13</v>
      </c>
      <c r="C41" s="2">
        <v>300000</v>
      </c>
      <c r="D41" s="2">
        <f t="shared" si="4"/>
        <v>300000</v>
      </c>
      <c r="E41" s="2">
        <f t="shared" si="4"/>
        <v>300000</v>
      </c>
      <c r="H41" s="41">
        <f t="shared" si="0"/>
        <v>300000</v>
      </c>
    </row>
    <row r="42" spans="1:10" hidden="1" outlineLevel="1">
      <c r="A42" s="20">
        <v>3199</v>
      </c>
      <c r="B42" s="20" t="s">
        <v>14</v>
      </c>
      <c r="C42" s="2">
        <v>30000</v>
      </c>
      <c r="D42" s="2">
        <f t="shared" si="4"/>
        <v>30000</v>
      </c>
      <c r="E42" s="2">
        <f t="shared" si="4"/>
        <v>30000</v>
      </c>
      <c r="H42" s="41">
        <f t="shared" si="0"/>
        <v>30000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60000</v>
      </c>
      <c r="D45" s="2">
        <f t="shared" si="4"/>
        <v>60000</v>
      </c>
      <c r="E45" s="2">
        <f t="shared" si="4"/>
        <v>60000</v>
      </c>
      <c r="H45" s="41">
        <f t="shared" si="0"/>
        <v>60000</v>
      </c>
    </row>
    <row r="46" spans="1:10" hidden="1" outlineLevel="1">
      <c r="A46" s="20">
        <v>3204</v>
      </c>
      <c r="B46" s="20" t="s">
        <v>147</v>
      </c>
      <c r="C46" s="2">
        <v>20000</v>
      </c>
      <c r="D46" s="2">
        <f t="shared" si="4"/>
        <v>20000</v>
      </c>
      <c r="E46" s="2">
        <f t="shared" si="4"/>
        <v>20000</v>
      </c>
      <c r="H46" s="41">
        <f t="shared" si="0"/>
        <v>20000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1100000</v>
      </c>
      <c r="D48" s="2">
        <f t="shared" si="4"/>
        <v>1100000</v>
      </c>
      <c r="E48" s="2">
        <f t="shared" si="4"/>
        <v>1100000</v>
      </c>
      <c r="H48" s="41">
        <f t="shared" si="0"/>
        <v>1100000</v>
      </c>
    </row>
    <row r="49" spans="1:10" hidden="1" outlineLevel="1">
      <c r="A49" s="20">
        <v>3207</v>
      </c>
      <c r="B49" s="20" t="s">
        <v>149</v>
      </c>
      <c r="C49" s="2">
        <v>430000</v>
      </c>
      <c r="D49" s="2">
        <f t="shared" si="4"/>
        <v>430000</v>
      </c>
      <c r="E49" s="2">
        <f t="shared" si="4"/>
        <v>430000</v>
      </c>
      <c r="H49" s="41">
        <f t="shared" si="0"/>
        <v>430000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200000</v>
      </c>
      <c r="D51" s="2">
        <f t="shared" si="4"/>
        <v>200000</v>
      </c>
      <c r="E51" s="2">
        <f t="shared" si="4"/>
        <v>200000</v>
      </c>
      <c r="H51" s="41">
        <f t="shared" si="0"/>
        <v>200000</v>
      </c>
    </row>
    <row r="52" spans="1:10" hidden="1" outlineLevel="1">
      <c r="A52" s="20">
        <v>3299</v>
      </c>
      <c r="B52" s="20" t="s">
        <v>152</v>
      </c>
      <c r="C52" s="2">
        <v>50000</v>
      </c>
      <c r="D52" s="2">
        <f t="shared" si="4"/>
        <v>50000</v>
      </c>
      <c r="E52" s="2">
        <f t="shared" si="4"/>
        <v>50000</v>
      </c>
      <c r="H52" s="41">
        <f t="shared" si="0"/>
        <v>50000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150000</v>
      </c>
      <c r="D54" s="2">
        <f t="shared" si="4"/>
        <v>150000</v>
      </c>
      <c r="E54" s="2">
        <f t="shared" si="4"/>
        <v>150000</v>
      </c>
      <c r="H54" s="41">
        <f t="shared" si="0"/>
        <v>150000</v>
      </c>
    </row>
    <row r="55" spans="1:10" hidden="1" outlineLevel="1">
      <c r="A55" s="20">
        <v>3303</v>
      </c>
      <c r="B55" s="20" t="s">
        <v>153</v>
      </c>
      <c r="C55" s="2">
        <v>4200000</v>
      </c>
      <c r="D55" s="2">
        <f t="shared" si="4"/>
        <v>4200000</v>
      </c>
      <c r="E55" s="2">
        <f t="shared" si="4"/>
        <v>4200000</v>
      </c>
      <c r="H55" s="41">
        <f t="shared" si="0"/>
        <v>4200000</v>
      </c>
    </row>
    <row r="56" spans="1:10" hidden="1" outlineLevel="1">
      <c r="A56" s="20">
        <v>3303</v>
      </c>
      <c r="B56" s="20" t="s">
        <v>154</v>
      </c>
      <c r="C56" s="2">
        <v>1200000</v>
      </c>
      <c r="D56" s="2">
        <f t="shared" ref="D56:E60" si="5">C56</f>
        <v>1200000</v>
      </c>
      <c r="E56" s="2">
        <f t="shared" si="5"/>
        <v>1200000</v>
      </c>
      <c r="H56" s="41">
        <f t="shared" si="0"/>
        <v>1200000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250000</v>
      </c>
      <c r="D60" s="2">
        <f t="shared" si="5"/>
        <v>250000</v>
      </c>
      <c r="E60" s="2">
        <f t="shared" si="5"/>
        <v>250000</v>
      </c>
      <c r="H60" s="41">
        <f t="shared" si="0"/>
        <v>250000</v>
      </c>
    </row>
    <row r="61" spans="1:10" collapsed="1">
      <c r="A61" s="168" t="s">
        <v>158</v>
      </c>
      <c r="B61" s="169"/>
      <c r="C61" s="22">
        <f>SUM(C62:C66)</f>
        <v>750000</v>
      </c>
      <c r="D61" s="22">
        <f>SUM(D62:D66)</f>
        <v>750000</v>
      </c>
      <c r="E61" s="22">
        <f>SUM(E62:E66)</f>
        <v>750000</v>
      </c>
      <c r="G61" s="39" t="s">
        <v>105</v>
      </c>
      <c r="H61" s="41">
        <f t="shared" si="0"/>
        <v>750000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100000</v>
      </c>
      <c r="D64" s="2">
        <f t="shared" si="6"/>
        <v>100000</v>
      </c>
      <c r="E64" s="2">
        <f t="shared" si="6"/>
        <v>100000</v>
      </c>
      <c r="H64" s="41">
        <f t="shared" si="0"/>
        <v>100000</v>
      </c>
    </row>
    <row r="65" spans="1:10" hidden="1" outlineLevel="1">
      <c r="A65" s="14">
        <v>4004</v>
      </c>
      <c r="B65" s="1" t="s">
        <v>161</v>
      </c>
      <c r="C65" s="2">
        <v>500000</v>
      </c>
      <c r="D65" s="2">
        <f t="shared" si="6"/>
        <v>500000</v>
      </c>
      <c r="E65" s="2">
        <f t="shared" si="6"/>
        <v>500000</v>
      </c>
      <c r="H65" s="41">
        <f t="shared" si="0"/>
        <v>500000</v>
      </c>
    </row>
    <row r="66" spans="1:10" hidden="1" outlineLevel="1">
      <c r="A66" s="14">
        <v>4099</v>
      </c>
      <c r="B66" s="1" t="s">
        <v>162</v>
      </c>
      <c r="C66" s="2">
        <v>150000</v>
      </c>
      <c r="D66" s="2">
        <f t="shared" si="6"/>
        <v>150000</v>
      </c>
      <c r="E66" s="2">
        <f t="shared" si="6"/>
        <v>150000</v>
      </c>
      <c r="H66" s="41">
        <f t="shared" si="0"/>
        <v>150000</v>
      </c>
    </row>
    <row r="67" spans="1:10" collapsed="1">
      <c r="A67" s="167" t="s">
        <v>579</v>
      </c>
      <c r="B67" s="167"/>
      <c r="C67" s="25">
        <f>C97+C68</f>
        <v>37792000</v>
      </c>
      <c r="D67" s="25">
        <f>D97+D68</f>
        <v>37792000</v>
      </c>
      <c r="E67" s="25">
        <f>E97+E68</f>
        <v>37792000</v>
      </c>
      <c r="G67" s="39" t="s">
        <v>59</v>
      </c>
      <c r="H67" s="41">
        <f t="shared" ref="H67:H130" si="7">C67</f>
        <v>37792000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4000000</v>
      </c>
      <c r="D68" s="21">
        <f>SUM(D69:D96)</f>
        <v>4000000</v>
      </c>
      <c r="E68" s="21">
        <f>SUM(E69:E96)</f>
        <v>4000000</v>
      </c>
      <c r="G68" s="39" t="s">
        <v>56</v>
      </c>
      <c r="H68" s="41">
        <f t="shared" si="7"/>
        <v>4000000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250000</v>
      </c>
      <c r="D69" s="2">
        <f>C69</f>
        <v>250000</v>
      </c>
      <c r="E69" s="2">
        <f>D69</f>
        <v>250000</v>
      </c>
      <c r="H69" s="41">
        <f t="shared" si="7"/>
        <v>250000</v>
      </c>
    </row>
    <row r="70" spans="1:10" ht="15" hidden="1" customHeight="1" outlineLevel="1">
      <c r="A70" s="3">
        <v>5102</v>
      </c>
      <c r="B70" s="2" t="s">
        <v>165</v>
      </c>
      <c r="C70" s="2">
        <v>400000</v>
      </c>
      <c r="D70" s="2">
        <f t="shared" ref="D70:E85" si="8">C70</f>
        <v>400000</v>
      </c>
      <c r="E70" s="2">
        <f t="shared" si="8"/>
        <v>400000</v>
      </c>
      <c r="H70" s="41">
        <f t="shared" si="7"/>
        <v>400000</v>
      </c>
    </row>
    <row r="71" spans="1:10" ht="15" hidden="1" customHeight="1" outlineLevel="1">
      <c r="A71" s="3">
        <v>5102</v>
      </c>
      <c r="B71" s="2" t="s">
        <v>22</v>
      </c>
      <c r="C71" s="2">
        <v>50000</v>
      </c>
      <c r="D71" s="2">
        <f t="shared" si="8"/>
        <v>50000</v>
      </c>
      <c r="E71" s="2">
        <f t="shared" si="8"/>
        <v>50000</v>
      </c>
      <c r="H71" s="41">
        <f t="shared" si="7"/>
        <v>50000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200000</v>
      </c>
      <c r="D73" s="2">
        <f t="shared" si="8"/>
        <v>200000</v>
      </c>
      <c r="E73" s="2">
        <f t="shared" si="8"/>
        <v>200000</v>
      </c>
      <c r="H73" s="41">
        <f t="shared" si="7"/>
        <v>200000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150000</v>
      </c>
      <c r="D75" s="2">
        <f t="shared" si="8"/>
        <v>150000</v>
      </c>
      <c r="E75" s="2">
        <f t="shared" si="8"/>
        <v>150000</v>
      </c>
      <c r="H75" s="41">
        <f t="shared" si="7"/>
        <v>150000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1200000</v>
      </c>
      <c r="D79" s="2">
        <f t="shared" si="8"/>
        <v>1200000</v>
      </c>
      <c r="E79" s="2">
        <f t="shared" si="8"/>
        <v>1200000</v>
      </c>
      <c r="H79" s="41">
        <f t="shared" si="7"/>
        <v>1200000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100000</v>
      </c>
      <c r="D83" s="2">
        <f t="shared" si="8"/>
        <v>100000</v>
      </c>
      <c r="E83" s="2">
        <f t="shared" si="8"/>
        <v>100000</v>
      </c>
      <c r="H83" s="41">
        <f t="shared" si="7"/>
        <v>100000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150000</v>
      </c>
      <c r="D93" s="2">
        <f t="shared" si="9"/>
        <v>150000</v>
      </c>
      <c r="E93" s="2">
        <f t="shared" si="9"/>
        <v>150000</v>
      </c>
      <c r="H93" s="41">
        <f t="shared" si="7"/>
        <v>150000</v>
      </c>
    </row>
    <row r="94" spans="1:8" ht="15" hidden="1" customHeight="1" outlineLevel="1">
      <c r="A94" s="3">
        <v>5301</v>
      </c>
      <c r="B94" s="2" t="s">
        <v>109</v>
      </c>
      <c r="C94" s="2">
        <v>1200000</v>
      </c>
      <c r="D94" s="2">
        <f t="shared" si="9"/>
        <v>1200000</v>
      </c>
      <c r="E94" s="2">
        <f t="shared" si="9"/>
        <v>1200000</v>
      </c>
      <c r="H94" s="41">
        <f t="shared" si="7"/>
        <v>1200000</v>
      </c>
    </row>
    <row r="95" spans="1:8" ht="13.5" hidden="1" customHeight="1" outlineLevel="1">
      <c r="A95" s="3">
        <v>5302</v>
      </c>
      <c r="B95" s="2" t="s">
        <v>24</v>
      </c>
      <c r="C95" s="2">
        <v>150000</v>
      </c>
      <c r="D95" s="2">
        <f t="shared" si="9"/>
        <v>150000</v>
      </c>
      <c r="E95" s="2">
        <f t="shared" si="9"/>
        <v>150000</v>
      </c>
      <c r="H95" s="41">
        <f t="shared" si="7"/>
        <v>150000</v>
      </c>
    </row>
    <row r="96" spans="1:8" ht="13.5" hidden="1" customHeight="1" outlineLevel="1">
      <c r="A96" s="3">
        <v>5399</v>
      </c>
      <c r="B96" s="2" t="s">
        <v>183</v>
      </c>
      <c r="C96" s="2">
        <v>150000</v>
      </c>
      <c r="D96" s="2">
        <f t="shared" si="9"/>
        <v>150000</v>
      </c>
      <c r="E96" s="2">
        <f t="shared" si="9"/>
        <v>150000</v>
      </c>
      <c r="H96" s="41">
        <f t="shared" si="7"/>
        <v>150000</v>
      </c>
    </row>
    <row r="97" spans="1:10" collapsed="1">
      <c r="A97" s="19" t="s">
        <v>184</v>
      </c>
      <c r="B97" s="24"/>
      <c r="C97" s="21">
        <f>SUM(C98:C113)</f>
        <v>33792000</v>
      </c>
      <c r="D97" s="21">
        <f>SUM(D98:D113)</f>
        <v>33792000</v>
      </c>
      <c r="E97" s="21">
        <f>SUM(E98:E113)</f>
        <v>33792000</v>
      </c>
      <c r="G97" s="39" t="s">
        <v>58</v>
      </c>
      <c r="H97" s="41">
        <f t="shared" si="7"/>
        <v>33792000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19100000</v>
      </c>
      <c r="D98" s="2">
        <f>C98</f>
        <v>19100000</v>
      </c>
      <c r="E98" s="2">
        <f>D98</f>
        <v>19100000</v>
      </c>
      <c r="H98" s="41">
        <f t="shared" si="7"/>
        <v>19100000</v>
      </c>
    </row>
    <row r="99" spans="1:10" ht="15" hidden="1" customHeight="1" outlineLevel="1">
      <c r="A99" s="3">
        <v>6002</v>
      </c>
      <c r="B99" s="1" t="s">
        <v>185</v>
      </c>
      <c r="C99" s="2">
        <v>5340000</v>
      </c>
      <c r="D99" s="2">
        <f t="shared" ref="D99:E113" si="10">C99</f>
        <v>5340000</v>
      </c>
      <c r="E99" s="2">
        <f t="shared" si="10"/>
        <v>5340000</v>
      </c>
      <c r="H99" s="41">
        <f t="shared" si="7"/>
        <v>5340000</v>
      </c>
    </row>
    <row r="100" spans="1:10" ht="15" hidden="1" customHeight="1" outlineLevel="1">
      <c r="A100" s="3">
        <v>6003</v>
      </c>
      <c r="B100" s="1" t="s">
        <v>186</v>
      </c>
      <c r="C100" s="2">
        <v>8342000</v>
      </c>
      <c r="D100" s="2">
        <f t="shared" si="10"/>
        <v>8342000</v>
      </c>
      <c r="E100" s="2">
        <f t="shared" si="10"/>
        <v>8342000</v>
      </c>
      <c r="H100" s="41">
        <f t="shared" si="7"/>
        <v>8342000</v>
      </c>
    </row>
    <row r="101" spans="1:10" ht="15" hidden="1" customHeight="1" outlineLevel="1">
      <c r="A101" s="3">
        <v>6004</v>
      </c>
      <c r="B101" s="1" t="s">
        <v>187</v>
      </c>
      <c r="C101" s="2">
        <v>350000</v>
      </c>
      <c r="D101" s="2">
        <f t="shared" si="10"/>
        <v>350000</v>
      </c>
      <c r="E101" s="2">
        <f t="shared" si="10"/>
        <v>350000</v>
      </c>
      <c r="H101" s="41">
        <f t="shared" si="7"/>
        <v>350000</v>
      </c>
    </row>
    <row r="102" spans="1:10" ht="15" hidden="1" customHeight="1" outlineLevel="1">
      <c r="A102" s="3">
        <v>6005</v>
      </c>
      <c r="B102" s="1" t="s">
        <v>188</v>
      </c>
      <c r="C102" s="2">
        <v>300000</v>
      </c>
      <c r="D102" s="2">
        <f t="shared" si="10"/>
        <v>300000</v>
      </c>
      <c r="E102" s="2">
        <f t="shared" si="10"/>
        <v>300000</v>
      </c>
      <c r="H102" s="41">
        <f t="shared" si="7"/>
        <v>300000</v>
      </c>
    </row>
    <row r="103" spans="1:10" hidden="1" outlineLevel="1">
      <c r="A103" s="3">
        <v>6006</v>
      </c>
      <c r="B103" s="1" t="s">
        <v>26</v>
      </c>
      <c r="C103" s="2">
        <v>50000</v>
      </c>
      <c r="D103" s="2">
        <f t="shared" si="10"/>
        <v>50000</v>
      </c>
      <c r="E103" s="2">
        <f t="shared" si="10"/>
        <v>50000</v>
      </c>
      <c r="H103" s="41">
        <f t="shared" si="7"/>
        <v>50000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100000</v>
      </c>
      <c r="D105" s="2">
        <f t="shared" si="10"/>
        <v>100000</v>
      </c>
      <c r="E105" s="2">
        <f t="shared" si="10"/>
        <v>100000</v>
      </c>
      <c r="H105" s="41">
        <f t="shared" si="7"/>
        <v>100000</v>
      </c>
    </row>
    <row r="106" spans="1:10" hidden="1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hidden="1" outlineLevel="1">
      <c r="A107" s="3">
        <v>6010</v>
      </c>
      <c r="B107" s="1" t="s">
        <v>189</v>
      </c>
      <c r="C107" s="2">
        <v>60000</v>
      </c>
      <c r="D107" s="2">
        <f t="shared" si="10"/>
        <v>60000</v>
      </c>
      <c r="E107" s="2">
        <f t="shared" si="10"/>
        <v>60000</v>
      </c>
      <c r="H107" s="41">
        <f t="shared" si="7"/>
        <v>60000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60000</v>
      </c>
      <c r="D111" s="2">
        <f t="shared" si="10"/>
        <v>60000</v>
      </c>
      <c r="E111" s="2">
        <f t="shared" si="10"/>
        <v>60000</v>
      </c>
      <c r="H111" s="41">
        <f t="shared" si="7"/>
        <v>60000</v>
      </c>
    </row>
    <row r="112" spans="1:10" hidden="1" outlineLevel="1">
      <c r="A112" s="3">
        <v>6099</v>
      </c>
      <c r="B112" s="1" t="s">
        <v>194</v>
      </c>
      <c r="C112" s="2">
        <v>30000</v>
      </c>
      <c r="D112" s="2">
        <f t="shared" si="10"/>
        <v>30000</v>
      </c>
      <c r="E112" s="2">
        <f t="shared" si="10"/>
        <v>30000</v>
      </c>
      <c r="H112" s="41">
        <f t="shared" si="7"/>
        <v>30000</v>
      </c>
    </row>
    <row r="113" spans="1:10" hidden="1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 collapsed="1">
      <c r="A114" s="172" t="s">
        <v>62</v>
      </c>
      <c r="B114" s="173"/>
      <c r="C114" s="26">
        <f>C115+C152+C177</f>
        <v>19601806</v>
      </c>
      <c r="D114" s="26">
        <f>D115+D152+D177</f>
        <v>19601806</v>
      </c>
      <c r="E114" s="26">
        <f>E115+E152+E177</f>
        <v>19601806</v>
      </c>
      <c r="G114" s="39" t="s">
        <v>62</v>
      </c>
      <c r="H114" s="41">
        <f t="shared" si="7"/>
        <v>19601806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17713820</v>
      </c>
      <c r="D115" s="23">
        <f>D116+D135</f>
        <v>17713820</v>
      </c>
      <c r="E115" s="23">
        <f>E116+E135</f>
        <v>17713820</v>
      </c>
      <c r="G115" s="39" t="s">
        <v>61</v>
      </c>
      <c r="H115" s="41">
        <f t="shared" si="7"/>
        <v>17713820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4262787</v>
      </c>
      <c r="D116" s="21">
        <f>D117+D120+D123+D126+D129+D132</f>
        <v>4262787</v>
      </c>
      <c r="E116" s="21">
        <f>E117+E120+E123+E126+E129+E132</f>
        <v>4262787</v>
      </c>
      <c r="G116" s="39" t="s">
        <v>583</v>
      </c>
      <c r="H116" s="41">
        <f t="shared" si="7"/>
        <v>4262787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2775608</v>
      </c>
      <c r="D117" s="2">
        <f>D118+D119</f>
        <v>2775608</v>
      </c>
      <c r="E117" s="2">
        <f>E118+E119</f>
        <v>2775608</v>
      </c>
      <c r="H117" s="41">
        <f t="shared" si="7"/>
        <v>2775608</v>
      </c>
    </row>
    <row r="118" spans="1:10" ht="15" hidden="1" customHeight="1" outlineLevel="2">
      <c r="A118" s="131"/>
      <c r="B118" s="130" t="s">
        <v>855</v>
      </c>
      <c r="C118" s="129">
        <v>23526</v>
      </c>
      <c r="D118" s="129">
        <f>C118</f>
        <v>23526</v>
      </c>
      <c r="E118" s="129">
        <f>D118</f>
        <v>23526</v>
      </c>
      <c r="H118" s="41">
        <f t="shared" si="7"/>
        <v>23526</v>
      </c>
    </row>
    <row r="119" spans="1:10" ht="15" hidden="1" customHeight="1" outlineLevel="2">
      <c r="A119" s="131"/>
      <c r="B119" s="130" t="s">
        <v>860</v>
      </c>
      <c r="C119" s="129">
        <v>2752082</v>
      </c>
      <c r="D119" s="129">
        <f>C119</f>
        <v>2752082</v>
      </c>
      <c r="E119" s="129">
        <f>D119</f>
        <v>2752082</v>
      </c>
      <c r="H119" s="41">
        <f t="shared" si="7"/>
        <v>2752082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901000</v>
      </c>
      <c r="D123" s="2">
        <f>D124+D125</f>
        <v>901000</v>
      </c>
      <c r="E123" s="2">
        <f>E124+E125</f>
        <v>901000</v>
      </c>
      <c r="H123" s="41">
        <f t="shared" si="7"/>
        <v>901000</v>
      </c>
    </row>
    <row r="124" spans="1:10" ht="15" hidden="1" customHeight="1" outlineLevel="2">
      <c r="A124" s="131"/>
      <c r="B124" s="130" t="s">
        <v>855</v>
      </c>
      <c r="C124" s="129">
        <v>156000</v>
      </c>
      <c r="D124" s="129">
        <f>C124</f>
        <v>156000</v>
      </c>
      <c r="E124" s="129">
        <f>D124</f>
        <v>156000</v>
      </c>
      <c r="H124" s="41">
        <f t="shared" si="7"/>
        <v>156000</v>
      </c>
    </row>
    <row r="125" spans="1:10" ht="15" hidden="1" customHeight="1" outlineLevel="2">
      <c r="A125" s="131"/>
      <c r="B125" s="130" t="s">
        <v>860</v>
      </c>
      <c r="C125" s="129">
        <v>745000</v>
      </c>
      <c r="D125" s="129">
        <f>C125</f>
        <v>745000</v>
      </c>
      <c r="E125" s="129">
        <f>D125</f>
        <v>745000</v>
      </c>
      <c r="H125" s="41">
        <f t="shared" si="7"/>
        <v>745000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523179</v>
      </c>
      <c r="D126" s="2">
        <f>D127+D128</f>
        <v>523179</v>
      </c>
      <c r="E126" s="2">
        <f>E127+E128</f>
        <v>523179</v>
      </c>
      <c r="H126" s="41">
        <f t="shared" si="7"/>
        <v>523179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>
        <v>523179</v>
      </c>
      <c r="D128" s="129">
        <f>C128</f>
        <v>523179</v>
      </c>
      <c r="E128" s="129">
        <f>D128</f>
        <v>523179</v>
      </c>
      <c r="H128" s="41">
        <f t="shared" si="7"/>
        <v>523179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63000</v>
      </c>
      <c r="D132" s="2">
        <f>D133+D134</f>
        <v>63000</v>
      </c>
      <c r="E132" s="2">
        <f>E133+E134</f>
        <v>63000</v>
      </c>
      <c r="H132" s="41">
        <f t="shared" si="11"/>
        <v>63000</v>
      </c>
    </row>
    <row r="133" spans="1:10" ht="15" hidden="1" customHeight="1" outlineLevel="2">
      <c r="A133" s="131"/>
      <c r="B133" s="130" t="s">
        <v>855</v>
      </c>
      <c r="C133" s="129">
        <v>63000</v>
      </c>
      <c r="D133" s="129">
        <f>C133</f>
        <v>63000</v>
      </c>
      <c r="E133" s="129">
        <f>D133</f>
        <v>63000</v>
      </c>
      <c r="H133" s="41">
        <f t="shared" si="11"/>
        <v>63000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13451033</v>
      </c>
      <c r="D135" s="21">
        <f>D136+D140+D143+D146+D149</f>
        <v>13451033</v>
      </c>
      <c r="E135" s="21">
        <f>E136+E140+E143+E146+E149</f>
        <v>13451033</v>
      </c>
      <c r="G135" s="39" t="s">
        <v>584</v>
      </c>
      <c r="H135" s="41">
        <f t="shared" si="11"/>
        <v>13451033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751440</v>
      </c>
      <c r="D136" s="2">
        <f>D137+D138+D139</f>
        <v>751440</v>
      </c>
      <c r="E136" s="2">
        <f>E137+E138+E139</f>
        <v>751440</v>
      </c>
      <c r="H136" s="41">
        <f t="shared" si="11"/>
        <v>751440</v>
      </c>
    </row>
    <row r="137" spans="1:10" ht="15" hidden="1" customHeight="1" outlineLevel="2">
      <c r="A137" s="131"/>
      <c r="B137" s="130" t="s">
        <v>855</v>
      </c>
      <c r="C137" s="129">
        <v>586440</v>
      </c>
      <c r="D137" s="129">
        <f>C137</f>
        <v>586440</v>
      </c>
      <c r="E137" s="129">
        <f>D137</f>
        <v>586440</v>
      </c>
      <c r="H137" s="41">
        <f t="shared" si="11"/>
        <v>586440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165000</v>
      </c>
      <c r="D139" s="129">
        <f t="shared" si="12"/>
        <v>165000</v>
      </c>
      <c r="E139" s="129">
        <f t="shared" si="12"/>
        <v>165000</v>
      </c>
      <c r="H139" s="41">
        <f t="shared" si="11"/>
        <v>165000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11829668</v>
      </c>
      <c r="D140" s="2">
        <f>D141+D142</f>
        <v>11829668</v>
      </c>
      <c r="E140" s="2">
        <f>E141+E142</f>
        <v>11829668</v>
      </c>
      <c r="H140" s="41">
        <f t="shared" si="11"/>
        <v>11829668</v>
      </c>
    </row>
    <row r="141" spans="1:10" ht="15" hidden="1" customHeight="1" outlineLevel="2">
      <c r="A141" s="131"/>
      <c r="B141" s="130" t="s">
        <v>855</v>
      </c>
      <c r="C141" s="129">
        <v>451668</v>
      </c>
      <c r="D141" s="129">
        <f>C141</f>
        <v>451668</v>
      </c>
      <c r="E141" s="129">
        <f>D141</f>
        <v>451668</v>
      </c>
      <c r="H141" s="41">
        <f t="shared" si="11"/>
        <v>451668</v>
      </c>
    </row>
    <row r="142" spans="1:10" ht="15" hidden="1" customHeight="1" outlineLevel="2">
      <c r="A142" s="131"/>
      <c r="B142" s="130" t="s">
        <v>860</v>
      </c>
      <c r="C142" s="129">
        <v>11378000</v>
      </c>
      <c r="D142" s="129">
        <f>C142</f>
        <v>11378000</v>
      </c>
      <c r="E142" s="129">
        <f>D142</f>
        <v>11378000</v>
      </c>
      <c r="H142" s="41">
        <f t="shared" si="11"/>
        <v>11378000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853585</v>
      </c>
      <c r="D143" s="2">
        <f>D144+D145</f>
        <v>853585</v>
      </c>
      <c r="E143" s="2">
        <f>E144+E145</f>
        <v>853585</v>
      </c>
      <c r="H143" s="41">
        <f t="shared" si="11"/>
        <v>853585</v>
      </c>
    </row>
    <row r="144" spans="1:10" ht="15" hidden="1" customHeight="1" outlineLevel="2">
      <c r="A144" s="131"/>
      <c r="B144" s="130" t="s">
        <v>855</v>
      </c>
      <c r="C144" s="129">
        <v>253585</v>
      </c>
      <c r="D144" s="129">
        <f>C144</f>
        <v>253585</v>
      </c>
      <c r="E144" s="129">
        <f>D144</f>
        <v>253585</v>
      </c>
      <c r="H144" s="41">
        <f t="shared" si="11"/>
        <v>253585</v>
      </c>
    </row>
    <row r="145" spans="1:10" ht="15" hidden="1" customHeight="1" outlineLevel="2">
      <c r="A145" s="131"/>
      <c r="B145" s="130" t="s">
        <v>860</v>
      </c>
      <c r="C145" s="129">
        <v>600000</v>
      </c>
      <c r="D145" s="129">
        <f>C145</f>
        <v>600000</v>
      </c>
      <c r="E145" s="129">
        <f>D145</f>
        <v>600000</v>
      </c>
      <c r="H145" s="41">
        <f t="shared" si="11"/>
        <v>600000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16340</v>
      </c>
      <c r="D146" s="2">
        <f>D147+D148</f>
        <v>16340</v>
      </c>
      <c r="E146" s="2">
        <f>E147+E148</f>
        <v>16340</v>
      </c>
      <c r="H146" s="41">
        <f t="shared" si="11"/>
        <v>16340</v>
      </c>
    </row>
    <row r="147" spans="1:10" ht="15" hidden="1" customHeight="1" outlineLevel="2">
      <c r="A147" s="131"/>
      <c r="B147" s="130" t="s">
        <v>855</v>
      </c>
      <c r="C147" s="129">
        <v>16340</v>
      </c>
      <c r="D147" s="129">
        <f>C147</f>
        <v>16340</v>
      </c>
      <c r="E147" s="129">
        <f>D147</f>
        <v>16340</v>
      </c>
      <c r="H147" s="41">
        <f t="shared" si="11"/>
        <v>16340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1887986</v>
      </c>
      <c r="D152" s="23">
        <f>D153+D163+D170</f>
        <v>1887986</v>
      </c>
      <c r="E152" s="23">
        <f>E153+E163+E170</f>
        <v>1887986</v>
      </c>
      <c r="G152" s="39" t="s">
        <v>66</v>
      </c>
      <c r="H152" s="41">
        <f t="shared" si="11"/>
        <v>1887986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1887986</v>
      </c>
      <c r="D153" s="21">
        <f>D154+D157+D160</f>
        <v>1887986</v>
      </c>
      <c r="E153" s="21">
        <f>E154+E157+E160</f>
        <v>1887986</v>
      </c>
      <c r="G153" s="39" t="s">
        <v>585</v>
      </c>
      <c r="H153" s="41">
        <f t="shared" si="11"/>
        <v>1887986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1887986</v>
      </c>
      <c r="D154" s="2">
        <f>D155+D156</f>
        <v>1887986</v>
      </c>
      <c r="E154" s="2">
        <f>E155+E156</f>
        <v>1887986</v>
      </c>
      <c r="H154" s="41">
        <f t="shared" si="11"/>
        <v>1887986</v>
      </c>
    </row>
    <row r="155" spans="1:10" ht="15" hidden="1" customHeight="1" outlineLevel="2">
      <c r="A155" s="131"/>
      <c r="B155" s="130" t="s">
        <v>855</v>
      </c>
      <c r="C155" s="129">
        <v>157932</v>
      </c>
      <c r="D155" s="129">
        <f>C155</f>
        <v>157932</v>
      </c>
      <c r="E155" s="129">
        <f>D155</f>
        <v>157932</v>
      </c>
      <c r="H155" s="41">
        <f t="shared" si="11"/>
        <v>157932</v>
      </c>
    </row>
    <row r="156" spans="1:10" ht="15" hidden="1" customHeight="1" outlineLevel="2">
      <c r="A156" s="131"/>
      <c r="B156" s="130" t="s">
        <v>860</v>
      </c>
      <c r="C156" s="129">
        <v>1730054</v>
      </c>
      <c r="D156" s="129">
        <f>C156</f>
        <v>1730054</v>
      </c>
      <c r="E156" s="129">
        <f>D156</f>
        <v>1730054</v>
      </c>
      <c r="H156" s="41">
        <f t="shared" si="11"/>
        <v>1730054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>
        <v>0</v>
      </c>
      <c r="D183" s="128">
        <f>C183</f>
        <v>0</v>
      </c>
      <c r="E183" s="128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/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/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63" t="s">
        <v>853</v>
      </c>
      <c r="E256" s="163" t="s">
        <v>852</v>
      </c>
      <c r="G256" s="47" t="s">
        <v>589</v>
      </c>
      <c r="H256" s="48">
        <f>C257+C559</f>
        <v>108613806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 t="shared" ref="C257:D257" si="21">C258+C550</f>
        <v>80000000</v>
      </c>
      <c r="D257" s="37">
        <f t="shared" si="21"/>
        <v>80000000</v>
      </c>
      <c r="E257" s="37">
        <f>E258+E550</f>
        <v>80000000</v>
      </c>
      <c r="G257" s="39" t="s">
        <v>60</v>
      </c>
      <c r="H257" s="41">
        <f>C257</f>
        <v>80000000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 t="shared" ref="C258:D258" si="22">C259+C339+C483+C547</f>
        <v>76665000</v>
      </c>
      <c r="D258" s="36">
        <f t="shared" si="22"/>
        <v>76665000</v>
      </c>
      <c r="E258" s="36">
        <f>E259+E339+E483+E547</f>
        <v>76665000</v>
      </c>
      <c r="G258" s="39" t="s">
        <v>57</v>
      </c>
      <c r="H258" s="41">
        <f t="shared" ref="H258:H321" si="23">C258</f>
        <v>76665000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 t="shared" ref="C259:D259" si="24">C260+C263+C314</f>
        <v>53500000</v>
      </c>
      <c r="D259" s="33">
        <f t="shared" si="24"/>
        <v>53500000</v>
      </c>
      <c r="E259" s="33">
        <f>E260+E263+E314</f>
        <v>53500000</v>
      </c>
      <c r="G259" s="39" t="s">
        <v>590</v>
      </c>
      <c r="H259" s="41">
        <f t="shared" si="23"/>
        <v>53500000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100000</v>
      </c>
      <c r="D260" s="32">
        <f>SUM(D261:D262)</f>
        <v>100000</v>
      </c>
      <c r="E260" s="32">
        <f>SUM(E261:E262)</f>
        <v>100000</v>
      </c>
      <c r="H260" s="41">
        <f t="shared" si="23"/>
        <v>100000</v>
      </c>
    </row>
    <row r="261" spans="1:10" hidden="1" outlineLevel="2">
      <c r="A261" s="7">
        <v>1100</v>
      </c>
      <c r="B261" s="4" t="s">
        <v>32</v>
      </c>
      <c r="C261" s="5">
        <v>75000</v>
      </c>
      <c r="D261" s="5">
        <f>C261</f>
        <v>75000</v>
      </c>
      <c r="E261" s="5">
        <f>D261</f>
        <v>75000</v>
      </c>
      <c r="H261" s="41">
        <f t="shared" si="23"/>
        <v>75000</v>
      </c>
    </row>
    <row r="262" spans="1:10" hidden="1" outlineLevel="2">
      <c r="A262" s="6">
        <v>1100</v>
      </c>
      <c r="B262" s="4" t="s">
        <v>33</v>
      </c>
      <c r="C262" s="5">
        <v>25000</v>
      </c>
      <c r="D262" s="5">
        <f>C262</f>
        <v>25000</v>
      </c>
      <c r="E262" s="5">
        <f>D262</f>
        <v>25000</v>
      </c>
      <c r="H262" s="41">
        <f t="shared" si="23"/>
        <v>25000</v>
      </c>
    </row>
    <row r="263" spans="1:10" hidden="1" outlineLevel="1">
      <c r="A263" s="176" t="s">
        <v>269</v>
      </c>
      <c r="B263" s="177"/>
      <c r="C263" s="32">
        <f t="shared" ref="C263:D263" si="25">C264+C265+C289+C296+C298+C302+C305+C308+C313</f>
        <v>52550000</v>
      </c>
      <c r="D263" s="32">
        <f t="shared" si="25"/>
        <v>52550000</v>
      </c>
      <c r="E263" s="32">
        <f>E264+E265+E289+E296+E298+E302+E305+E308+E313</f>
        <v>52550000</v>
      </c>
      <c r="H263" s="41" t="e">
        <f>#REF!</f>
        <v>#REF!</v>
      </c>
    </row>
    <row r="264" spans="1:10" hidden="1" outlineLevel="2">
      <c r="A264" s="6">
        <v>1101</v>
      </c>
      <c r="B264" s="4" t="s">
        <v>34</v>
      </c>
      <c r="C264" s="5">
        <v>20398000</v>
      </c>
      <c r="D264" s="5">
        <f>C264</f>
        <v>20398000</v>
      </c>
      <c r="E264" s="5">
        <f>D264</f>
        <v>20398000</v>
      </c>
      <c r="H264" s="41">
        <f t="shared" si="23"/>
        <v>20398000</v>
      </c>
    </row>
    <row r="265" spans="1:10" hidden="1" outlineLevel="2">
      <c r="A265" s="6">
        <v>1101</v>
      </c>
      <c r="B265" s="4" t="s">
        <v>35</v>
      </c>
      <c r="C265" s="5">
        <v>20782000</v>
      </c>
      <c r="D265" s="5">
        <v>20782000</v>
      </c>
      <c r="E265" s="5">
        <v>20782000</v>
      </c>
      <c r="H265" s="41">
        <f t="shared" si="23"/>
        <v>20782000</v>
      </c>
    </row>
    <row r="266" spans="1:10" hidden="1" outlineLevel="3">
      <c r="A266" s="29"/>
      <c r="B266" s="28" t="s">
        <v>218</v>
      </c>
      <c r="C266" s="30">
        <v>1400000</v>
      </c>
      <c r="D266" s="30">
        <f>C266</f>
        <v>1400000</v>
      </c>
      <c r="E266" s="30">
        <f>D266</f>
        <v>1400000</v>
      </c>
      <c r="H266" s="41">
        <f t="shared" si="23"/>
        <v>1400000</v>
      </c>
    </row>
    <row r="267" spans="1:10" hidden="1" outlineLevel="3">
      <c r="A267" s="29"/>
      <c r="B267" s="28" t="s">
        <v>219</v>
      </c>
      <c r="C267" s="30">
        <v>10000000</v>
      </c>
      <c r="D267" s="30">
        <f t="shared" ref="D267:E282" si="26">C267</f>
        <v>10000000</v>
      </c>
      <c r="E267" s="30">
        <f t="shared" si="26"/>
        <v>10000000</v>
      </c>
      <c r="H267" s="41">
        <f t="shared" si="23"/>
        <v>10000000</v>
      </c>
    </row>
    <row r="268" spans="1:10" hidden="1" outlineLevel="3">
      <c r="A268" s="29"/>
      <c r="B268" s="28" t="s">
        <v>220</v>
      </c>
      <c r="C268" s="30">
        <v>300000</v>
      </c>
      <c r="D268" s="30">
        <f t="shared" si="26"/>
        <v>300000</v>
      </c>
      <c r="E268" s="30">
        <f t="shared" si="26"/>
        <v>300000</v>
      </c>
      <c r="H268" s="41">
        <f t="shared" si="23"/>
        <v>300000</v>
      </c>
    </row>
    <row r="269" spans="1:10" hidden="1" outlineLevel="3">
      <c r="A269" s="29"/>
      <c r="B269" s="28" t="s">
        <v>221</v>
      </c>
      <c r="C269" s="30">
        <v>70000</v>
      </c>
      <c r="D269" s="30">
        <f t="shared" si="26"/>
        <v>70000</v>
      </c>
      <c r="E269" s="30">
        <f t="shared" si="26"/>
        <v>70000</v>
      </c>
      <c r="H269" s="41">
        <f t="shared" si="23"/>
        <v>70000</v>
      </c>
    </row>
    <row r="270" spans="1:10" hidden="1" outlineLevel="3">
      <c r="A270" s="29"/>
      <c r="B270" s="28" t="s">
        <v>222</v>
      </c>
      <c r="C270" s="30">
        <v>550000</v>
      </c>
      <c r="D270" s="30">
        <f t="shared" si="26"/>
        <v>550000</v>
      </c>
      <c r="E270" s="30">
        <f t="shared" si="26"/>
        <v>550000</v>
      </c>
      <c r="H270" s="41">
        <f t="shared" si="23"/>
        <v>550000</v>
      </c>
    </row>
    <row r="271" spans="1:10" hidden="1" outlineLevel="3">
      <c r="A271" s="29"/>
      <c r="B271" s="28" t="s">
        <v>223</v>
      </c>
      <c r="C271" s="30">
        <v>955000</v>
      </c>
      <c r="D271" s="30">
        <f t="shared" si="26"/>
        <v>955000</v>
      </c>
      <c r="E271" s="30">
        <f t="shared" si="26"/>
        <v>955000</v>
      </c>
      <c r="H271" s="41">
        <f t="shared" si="23"/>
        <v>955000</v>
      </c>
    </row>
    <row r="272" spans="1:10" hidden="1" outlineLevel="3">
      <c r="A272" s="29"/>
      <c r="B272" s="28" t="s">
        <v>224</v>
      </c>
      <c r="C272" s="30">
        <v>100000</v>
      </c>
      <c r="D272" s="30">
        <f t="shared" si="26"/>
        <v>100000</v>
      </c>
      <c r="E272" s="30">
        <f t="shared" si="26"/>
        <v>100000</v>
      </c>
      <c r="H272" s="41">
        <f t="shared" si="23"/>
        <v>100000</v>
      </c>
    </row>
    <row r="273" spans="1:8" hidden="1" outlineLevel="3">
      <c r="A273" s="29"/>
      <c r="B273" s="28" t="s">
        <v>225</v>
      </c>
      <c r="C273" s="30">
        <v>22000</v>
      </c>
      <c r="D273" s="30">
        <f t="shared" si="26"/>
        <v>22000</v>
      </c>
      <c r="E273" s="30">
        <f t="shared" si="26"/>
        <v>22000</v>
      </c>
      <c r="H273" s="41">
        <f t="shared" si="23"/>
        <v>22000</v>
      </c>
    </row>
    <row r="274" spans="1:8" hidden="1" outlineLevel="3">
      <c r="A274" s="29"/>
      <c r="B274" s="28" t="s">
        <v>226</v>
      </c>
      <c r="C274" s="30">
        <v>175000</v>
      </c>
      <c r="D274" s="30">
        <f t="shared" si="26"/>
        <v>175000</v>
      </c>
      <c r="E274" s="30">
        <f t="shared" si="26"/>
        <v>175000</v>
      </c>
      <c r="H274" s="41">
        <f t="shared" si="23"/>
        <v>175000</v>
      </c>
    </row>
    <row r="275" spans="1:8" hidden="1" outlineLevel="3">
      <c r="A275" s="29"/>
      <c r="B275" s="28" t="s">
        <v>227</v>
      </c>
      <c r="C275" s="30">
        <v>220000</v>
      </c>
      <c r="D275" s="30">
        <f t="shared" si="26"/>
        <v>220000</v>
      </c>
      <c r="E275" s="30">
        <f t="shared" si="26"/>
        <v>220000</v>
      </c>
      <c r="H275" s="41">
        <f t="shared" si="23"/>
        <v>220000</v>
      </c>
    </row>
    <row r="276" spans="1:8" hidden="1" outlineLevel="3">
      <c r="A276" s="29"/>
      <c r="B276" s="28" t="s">
        <v>228</v>
      </c>
      <c r="C276" s="30">
        <v>410000</v>
      </c>
      <c r="D276" s="30">
        <f t="shared" si="26"/>
        <v>410000</v>
      </c>
      <c r="E276" s="30">
        <f t="shared" si="26"/>
        <v>410000</v>
      </c>
      <c r="H276" s="41">
        <f t="shared" si="23"/>
        <v>410000</v>
      </c>
    </row>
    <row r="277" spans="1:8" hidden="1" outlineLevel="3">
      <c r="A277" s="29"/>
      <c r="B277" s="28" t="s">
        <v>229</v>
      </c>
      <c r="C277" s="30">
        <v>400000</v>
      </c>
      <c r="D277" s="30">
        <f t="shared" si="26"/>
        <v>400000</v>
      </c>
      <c r="E277" s="30">
        <f t="shared" si="26"/>
        <v>400000</v>
      </c>
      <c r="H277" s="41">
        <f t="shared" si="23"/>
        <v>400000</v>
      </c>
    </row>
    <row r="278" spans="1:8" hidden="1" outlineLevel="3">
      <c r="A278" s="29"/>
      <c r="B278" s="28" t="s">
        <v>230</v>
      </c>
      <c r="C278" s="30">
        <v>45000</v>
      </c>
      <c r="D278" s="30">
        <f t="shared" si="26"/>
        <v>45000</v>
      </c>
      <c r="E278" s="30">
        <f t="shared" si="26"/>
        <v>45000</v>
      </c>
      <c r="H278" s="41">
        <f t="shared" si="23"/>
        <v>45000</v>
      </c>
    </row>
    <row r="279" spans="1:8" hidden="1" outlineLevel="3">
      <c r="A279" s="29"/>
      <c r="B279" s="28" t="s">
        <v>231</v>
      </c>
      <c r="C279" s="30">
        <v>9000</v>
      </c>
      <c r="D279" s="30">
        <f t="shared" si="26"/>
        <v>9000</v>
      </c>
      <c r="E279" s="30">
        <f t="shared" si="26"/>
        <v>9000</v>
      </c>
      <c r="H279" s="41">
        <f t="shared" si="23"/>
        <v>9000</v>
      </c>
    </row>
    <row r="280" spans="1:8" hidden="1" outlineLevel="3">
      <c r="A280" s="29"/>
      <c r="B280" s="28" t="s">
        <v>232</v>
      </c>
      <c r="C280" s="30">
        <v>70000</v>
      </c>
      <c r="D280" s="30">
        <f t="shared" si="26"/>
        <v>70000</v>
      </c>
      <c r="E280" s="30">
        <f t="shared" si="26"/>
        <v>70000</v>
      </c>
      <c r="H280" s="41">
        <f t="shared" si="23"/>
        <v>70000</v>
      </c>
    </row>
    <row r="281" spans="1:8" hidden="1" outlineLevel="3">
      <c r="A281" s="29"/>
      <c r="B281" s="28" t="s">
        <v>233</v>
      </c>
      <c r="C281" s="30">
        <v>25000</v>
      </c>
      <c r="D281" s="30">
        <f t="shared" si="26"/>
        <v>25000</v>
      </c>
      <c r="E281" s="30">
        <f t="shared" si="26"/>
        <v>25000</v>
      </c>
      <c r="H281" s="41">
        <f t="shared" si="23"/>
        <v>25000</v>
      </c>
    </row>
    <row r="282" spans="1:8" hidden="1" outlineLevel="3">
      <c r="A282" s="29"/>
      <c r="B282" s="28" t="s">
        <v>234</v>
      </c>
      <c r="C282" s="30"/>
      <c r="D282" s="30">
        <f t="shared" si="26"/>
        <v>0</v>
      </c>
      <c r="E282" s="30">
        <f t="shared" si="26"/>
        <v>0</v>
      </c>
      <c r="H282" s="41">
        <f t="shared" si="23"/>
        <v>0</v>
      </c>
    </row>
    <row r="283" spans="1:8" hidden="1" outlineLevel="3">
      <c r="A283" s="29"/>
      <c r="B283" s="28" t="s">
        <v>235</v>
      </c>
      <c r="C283" s="30">
        <v>4000</v>
      </c>
      <c r="D283" s="30">
        <f t="shared" ref="D283:E289" si="27">C283</f>
        <v>4000</v>
      </c>
      <c r="E283" s="30">
        <f t="shared" si="27"/>
        <v>4000</v>
      </c>
      <c r="H283" s="41">
        <f t="shared" si="23"/>
        <v>4000</v>
      </c>
    </row>
    <row r="284" spans="1:8" hidden="1" outlineLevel="3">
      <c r="A284" s="29"/>
      <c r="B284" s="28" t="s">
        <v>236</v>
      </c>
      <c r="C284" s="30">
        <v>5000</v>
      </c>
      <c r="D284" s="30">
        <f t="shared" si="27"/>
        <v>5000</v>
      </c>
      <c r="E284" s="30">
        <f t="shared" si="27"/>
        <v>5000</v>
      </c>
      <c r="H284" s="41">
        <f t="shared" si="23"/>
        <v>5000</v>
      </c>
    </row>
    <row r="285" spans="1:8" hidden="1" outlineLevel="3">
      <c r="A285" s="29"/>
      <c r="B285" s="28" t="s">
        <v>237</v>
      </c>
      <c r="C285" s="30"/>
      <c r="D285" s="30">
        <f t="shared" si="27"/>
        <v>0</v>
      </c>
      <c r="E285" s="30">
        <f t="shared" si="27"/>
        <v>0</v>
      </c>
      <c r="H285" s="41">
        <f t="shared" si="23"/>
        <v>0</v>
      </c>
    </row>
    <row r="286" spans="1:8" hidden="1" outlineLevel="3">
      <c r="A286" s="29"/>
      <c r="B286" s="28" t="s">
        <v>238</v>
      </c>
      <c r="C286" s="30">
        <v>5500000</v>
      </c>
      <c r="D286" s="30">
        <f t="shared" si="27"/>
        <v>5500000</v>
      </c>
      <c r="E286" s="30">
        <f t="shared" si="27"/>
        <v>5500000</v>
      </c>
      <c r="H286" s="41">
        <f t="shared" si="23"/>
        <v>5500000</v>
      </c>
    </row>
    <row r="287" spans="1:8" hidden="1" outlineLevel="3">
      <c r="A287" s="29"/>
      <c r="B287" s="28" t="s">
        <v>239</v>
      </c>
      <c r="C287" s="30">
        <v>500000</v>
      </c>
      <c r="D287" s="30">
        <f t="shared" si="27"/>
        <v>500000</v>
      </c>
      <c r="E287" s="30">
        <f t="shared" si="27"/>
        <v>500000</v>
      </c>
      <c r="H287" s="41">
        <f t="shared" si="23"/>
        <v>500000</v>
      </c>
    </row>
    <row r="288" spans="1:8" hidden="1" outlineLevel="3">
      <c r="A288" s="29"/>
      <c r="B288" s="28" t="s">
        <v>240</v>
      </c>
      <c r="C288" s="30">
        <v>13000</v>
      </c>
      <c r="D288" s="30">
        <f t="shared" si="27"/>
        <v>13000</v>
      </c>
      <c r="E288" s="30">
        <f t="shared" si="27"/>
        <v>13000</v>
      </c>
      <c r="H288" s="41">
        <f t="shared" si="23"/>
        <v>13000</v>
      </c>
    </row>
    <row r="289" spans="1:8" hidden="1" outlineLevel="2">
      <c r="A289" s="6">
        <v>1101</v>
      </c>
      <c r="B289" s="4" t="s">
        <v>36</v>
      </c>
      <c r="C289" s="5">
        <v>400000</v>
      </c>
      <c r="D289" s="5">
        <f>C289</f>
        <v>400000</v>
      </c>
      <c r="E289" s="5">
        <f t="shared" si="27"/>
        <v>400000</v>
      </c>
      <c r="H289" s="41">
        <f t="shared" si="23"/>
        <v>400000</v>
      </c>
    </row>
    <row r="290" spans="1:8" hidden="1" outlineLevel="3">
      <c r="A290" s="29"/>
      <c r="B290" s="28" t="s">
        <v>241</v>
      </c>
      <c r="C290" s="30">
        <v>250000</v>
      </c>
      <c r="D290" s="30">
        <f>C290</f>
        <v>250000</v>
      </c>
      <c r="E290" s="30">
        <f>D290</f>
        <v>250000</v>
      </c>
      <c r="H290" s="41">
        <f t="shared" si="23"/>
        <v>250000</v>
      </c>
    </row>
    <row r="291" spans="1:8" hidden="1" outlineLevel="3">
      <c r="A291" s="29"/>
      <c r="B291" s="28" t="s">
        <v>242</v>
      </c>
      <c r="C291" s="30"/>
      <c r="D291" s="30">
        <f t="shared" ref="D291:E295" si="28">C291</f>
        <v>0</v>
      </c>
      <c r="E291" s="30">
        <f t="shared" si="28"/>
        <v>0</v>
      </c>
      <c r="H291" s="41">
        <f t="shared" si="23"/>
        <v>0</v>
      </c>
    </row>
    <row r="292" spans="1:8" hidden="1" outlineLevel="3">
      <c r="A292" s="29"/>
      <c r="B292" s="28" t="s">
        <v>243</v>
      </c>
      <c r="C292" s="30">
        <v>50000</v>
      </c>
      <c r="D292" s="30">
        <f t="shared" si="28"/>
        <v>50000</v>
      </c>
      <c r="E292" s="30">
        <f t="shared" si="28"/>
        <v>50000</v>
      </c>
      <c r="H292" s="41">
        <f t="shared" si="23"/>
        <v>50000</v>
      </c>
    </row>
    <row r="293" spans="1:8" hidden="1" outlineLevel="3">
      <c r="A293" s="29"/>
      <c r="B293" s="28" t="s">
        <v>244</v>
      </c>
      <c r="C293" s="30">
        <v>20000</v>
      </c>
      <c r="D293" s="30">
        <f t="shared" si="28"/>
        <v>20000</v>
      </c>
      <c r="E293" s="30">
        <f t="shared" si="28"/>
        <v>20000</v>
      </c>
      <c r="H293" s="41">
        <f t="shared" si="23"/>
        <v>20000</v>
      </c>
    </row>
    <row r="294" spans="1:8" hidden="1" outlineLevel="3">
      <c r="A294" s="29"/>
      <c r="B294" s="28" t="s">
        <v>245</v>
      </c>
      <c r="C294" s="30">
        <v>8000</v>
      </c>
      <c r="D294" s="30">
        <f t="shared" si="28"/>
        <v>8000</v>
      </c>
      <c r="E294" s="30">
        <f t="shared" si="28"/>
        <v>8000</v>
      </c>
      <c r="H294" s="41">
        <f t="shared" si="23"/>
        <v>8000</v>
      </c>
    </row>
    <row r="295" spans="1:8" hidden="1" outlineLevel="3">
      <c r="A295" s="29"/>
      <c r="B295" s="28" t="s">
        <v>246</v>
      </c>
      <c r="C295" s="30">
        <v>60000</v>
      </c>
      <c r="D295" s="30">
        <f t="shared" si="28"/>
        <v>60000</v>
      </c>
      <c r="E295" s="30">
        <f t="shared" si="28"/>
        <v>60000</v>
      </c>
      <c r="H295" s="41">
        <f t="shared" si="23"/>
        <v>60000</v>
      </c>
    </row>
    <row r="296" spans="1:8" hidden="1" outlineLevel="2">
      <c r="A296" s="6">
        <v>1101</v>
      </c>
      <c r="B296" s="4" t="s">
        <v>247</v>
      </c>
      <c r="C296" s="5">
        <f t="shared" ref="C296:D296" si="29">SUM(C297)</f>
        <v>20000</v>
      </c>
      <c r="D296" s="5">
        <f t="shared" si="29"/>
        <v>20000</v>
      </c>
      <c r="E296" s="5">
        <f>SUM(E297)</f>
        <v>20000</v>
      </c>
      <c r="H296" s="41">
        <f t="shared" si="23"/>
        <v>20000</v>
      </c>
    </row>
    <row r="297" spans="1:8" hidden="1" outlineLevel="3">
      <c r="A297" s="29"/>
      <c r="B297" s="28" t="s">
        <v>111</v>
      </c>
      <c r="C297" s="30">
        <v>20000</v>
      </c>
      <c r="D297" s="30">
        <f>C297</f>
        <v>20000</v>
      </c>
      <c r="E297" s="30">
        <f>D297</f>
        <v>20000</v>
      </c>
      <c r="H297" s="41">
        <f t="shared" si="23"/>
        <v>20000</v>
      </c>
    </row>
    <row r="298" spans="1:8" hidden="1" outlineLevel="2">
      <c r="A298" s="6">
        <v>1101</v>
      </c>
      <c r="B298" s="4" t="s">
        <v>37</v>
      </c>
      <c r="C298" s="5">
        <f>SUM(C299:C301)</f>
        <v>1400000</v>
      </c>
      <c r="D298" s="5">
        <f>SUM(D299:D301)</f>
        <v>1400000</v>
      </c>
      <c r="E298" s="5">
        <f>SUM(E299:E301)</f>
        <v>1400000</v>
      </c>
      <c r="H298" s="41">
        <f t="shared" si="23"/>
        <v>1400000</v>
      </c>
    </row>
    <row r="299" spans="1:8" hidden="1" outlineLevel="3">
      <c r="A299" s="29"/>
      <c r="B299" s="28" t="s">
        <v>248</v>
      </c>
      <c r="C299" s="30">
        <v>600000</v>
      </c>
      <c r="D299" s="30">
        <f>C299</f>
        <v>600000</v>
      </c>
      <c r="E299" s="30">
        <f>D299</f>
        <v>600000</v>
      </c>
      <c r="H299" s="41">
        <f t="shared" si="23"/>
        <v>600000</v>
      </c>
    </row>
    <row r="300" spans="1:8" hidden="1" outlineLevel="3">
      <c r="A300" s="29"/>
      <c r="B300" s="28" t="s">
        <v>249</v>
      </c>
      <c r="C300" s="30">
        <v>800000</v>
      </c>
      <c r="D300" s="30">
        <f t="shared" ref="D300:E301" si="30">C300</f>
        <v>800000</v>
      </c>
      <c r="E300" s="30">
        <f t="shared" si="30"/>
        <v>800000</v>
      </c>
      <c r="H300" s="41">
        <f t="shared" si="23"/>
        <v>800000</v>
      </c>
    </row>
    <row r="301" spans="1:8" hidden="1" outlineLevel="3">
      <c r="A301" s="29"/>
      <c r="B301" s="28" t="s">
        <v>250</v>
      </c>
      <c r="C301" s="30"/>
      <c r="D301" s="30">
        <f t="shared" si="30"/>
        <v>0</v>
      </c>
      <c r="E301" s="30">
        <f t="shared" si="30"/>
        <v>0</v>
      </c>
      <c r="H301" s="41">
        <f t="shared" si="23"/>
        <v>0</v>
      </c>
    </row>
    <row r="302" spans="1:8" hidden="1" outlineLevel="2">
      <c r="A302" s="6">
        <v>1101</v>
      </c>
      <c r="B302" s="4" t="s">
        <v>251</v>
      </c>
      <c r="C302" s="5">
        <f t="shared" ref="C302:D302" si="31">SUM(C303:C304)</f>
        <v>800000</v>
      </c>
      <c r="D302" s="5">
        <f t="shared" si="31"/>
        <v>800000</v>
      </c>
      <c r="E302" s="5">
        <f>SUM(E303:E304)</f>
        <v>800000</v>
      </c>
      <c r="H302" s="41">
        <f t="shared" si="23"/>
        <v>800000</v>
      </c>
    </row>
    <row r="303" spans="1:8" hidden="1" outlineLevel="3">
      <c r="A303" s="29"/>
      <c r="B303" s="28" t="s">
        <v>252</v>
      </c>
      <c r="C303" s="30">
        <v>300000</v>
      </c>
      <c r="D303" s="30">
        <f>C303</f>
        <v>300000</v>
      </c>
      <c r="E303" s="30">
        <f>D303</f>
        <v>300000</v>
      </c>
      <c r="H303" s="41">
        <f t="shared" si="23"/>
        <v>300000</v>
      </c>
    </row>
    <row r="304" spans="1:8" hidden="1" outlineLevel="3">
      <c r="A304" s="29"/>
      <c r="B304" s="28" t="s">
        <v>253</v>
      </c>
      <c r="C304" s="30">
        <v>500000</v>
      </c>
      <c r="D304" s="30">
        <f>C304</f>
        <v>500000</v>
      </c>
      <c r="E304" s="30">
        <f>D304</f>
        <v>500000</v>
      </c>
      <c r="H304" s="41">
        <f t="shared" si="23"/>
        <v>500000</v>
      </c>
    </row>
    <row r="305" spans="1:8" hidden="1" outlineLevel="2">
      <c r="A305" s="6">
        <v>1101</v>
      </c>
      <c r="B305" s="4" t="s">
        <v>38</v>
      </c>
      <c r="C305" s="5">
        <f t="shared" ref="C305:D305" si="32">SUM(C306:C307)</f>
        <v>700000</v>
      </c>
      <c r="D305" s="5">
        <f t="shared" si="32"/>
        <v>700000</v>
      </c>
      <c r="E305" s="5">
        <f>SUM(E306:E307)</f>
        <v>700000</v>
      </c>
      <c r="H305" s="41">
        <f t="shared" si="23"/>
        <v>700000</v>
      </c>
    </row>
    <row r="306" spans="1:8" hidden="1" outlineLevel="3">
      <c r="A306" s="29"/>
      <c r="B306" s="28" t="s">
        <v>254</v>
      </c>
      <c r="C306" s="30">
        <v>450000</v>
      </c>
      <c r="D306" s="30">
        <f>C306</f>
        <v>450000</v>
      </c>
      <c r="E306" s="30">
        <f>D306</f>
        <v>450000</v>
      </c>
      <c r="H306" s="41">
        <f t="shared" si="23"/>
        <v>450000</v>
      </c>
    </row>
    <row r="307" spans="1:8" hidden="1" outlineLevel="3">
      <c r="A307" s="29"/>
      <c r="B307" s="28" t="s">
        <v>255</v>
      </c>
      <c r="C307" s="30">
        <v>250000</v>
      </c>
      <c r="D307" s="30">
        <f>C307</f>
        <v>250000</v>
      </c>
      <c r="E307" s="30">
        <f>D307</f>
        <v>250000</v>
      </c>
      <c r="H307" s="41">
        <f t="shared" si="23"/>
        <v>250000</v>
      </c>
    </row>
    <row r="308" spans="1:8" hidden="1" outlineLevel="2">
      <c r="A308" s="6">
        <v>1101</v>
      </c>
      <c r="B308" s="4" t="s">
        <v>39</v>
      </c>
      <c r="C308" s="5">
        <f>SUM(C309:C312)</f>
        <v>8035000</v>
      </c>
      <c r="D308" s="5">
        <f>SUM(D309:D312)</f>
        <v>8035000</v>
      </c>
      <c r="E308" s="5">
        <f>SUM(E309:E312)</f>
        <v>8035000</v>
      </c>
      <c r="H308" s="41">
        <f t="shared" si="23"/>
        <v>8035000</v>
      </c>
    </row>
    <row r="309" spans="1:8" hidden="1" outlineLevel="3">
      <c r="A309" s="29"/>
      <c r="B309" s="28" t="s">
        <v>256</v>
      </c>
      <c r="C309" s="30">
        <v>5725000</v>
      </c>
      <c r="D309" s="30">
        <f>C309</f>
        <v>5725000</v>
      </c>
      <c r="E309" s="30">
        <f>D309</f>
        <v>5725000</v>
      </c>
      <c r="H309" s="41">
        <f t="shared" si="23"/>
        <v>5725000</v>
      </c>
    </row>
    <row r="310" spans="1:8" hidden="1" outlineLevel="3">
      <c r="A310" s="29"/>
      <c r="B310" s="28" t="s">
        <v>257</v>
      </c>
      <c r="C310" s="30">
        <v>1850000</v>
      </c>
      <c r="D310" s="30">
        <f t="shared" ref="D310:E312" si="33">C310</f>
        <v>1850000</v>
      </c>
      <c r="E310" s="30">
        <f t="shared" si="33"/>
        <v>1850000</v>
      </c>
      <c r="H310" s="41">
        <f t="shared" si="23"/>
        <v>1850000</v>
      </c>
    </row>
    <row r="311" spans="1:8" hidden="1" outlineLevel="3">
      <c r="A311" s="29"/>
      <c r="B311" s="28" t="s">
        <v>258</v>
      </c>
      <c r="C311" s="30"/>
      <c r="D311" s="30">
        <f t="shared" si="33"/>
        <v>0</v>
      </c>
      <c r="E311" s="30">
        <f t="shared" si="33"/>
        <v>0</v>
      </c>
      <c r="H311" s="41">
        <f t="shared" si="23"/>
        <v>0</v>
      </c>
    </row>
    <row r="312" spans="1:8" hidden="1" outlineLevel="3">
      <c r="A312" s="29"/>
      <c r="B312" s="28" t="s">
        <v>259</v>
      </c>
      <c r="C312" s="30">
        <v>460000</v>
      </c>
      <c r="D312" s="30">
        <f t="shared" si="33"/>
        <v>460000</v>
      </c>
      <c r="E312" s="30">
        <f t="shared" si="33"/>
        <v>460000</v>
      </c>
      <c r="H312" s="41">
        <f t="shared" si="23"/>
        <v>460000</v>
      </c>
    </row>
    <row r="313" spans="1:8" hidden="1" outlineLevel="2">
      <c r="A313" s="6">
        <v>1101</v>
      </c>
      <c r="B313" s="4" t="s">
        <v>112</v>
      </c>
      <c r="C313" s="5">
        <v>15000</v>
      </c>
      <c r="D313" s="5">
        <f>C313</f>
        <v>15000</v>
      </c>
      <c r="E313" s="5">
        <f>D313</f>
        <v>15000</v>
      </c>
      <c r="H313" s="41">
        <f t="shared" si="23"/>
        <v>15000</v>
      </c>
    </row>
    <row r="314" spans="1:8" hidden="1" outlineLevel="1">
      <c r="A314" s="176" t="s">
        <v>601</v>
      </c>
      <c r="B314" s="177"/>
      <c r="C314" s="32">
        <f>C315+C325+C331+C336+C337+C338+C328</f>
        <v>850000</v>
      </c>
      <c r="D314" s="32">
        <f>D315+D325+D331+D336+D337+D338+D328</f>
        <v>850000</v>
      </c>
      <c r="E314" s="32">
        <f>E315+E325+E331+E336+E337+E338+E328</f>
        <v>850000</v>
      </c>
      <c r="H314" s="41">
        <f t="shared" si="23"/>
        <v>850000</v>
      </c>
    </row>
    <row r="315" spans="1:8" hidden="1" outlineLevel="2">
      <c r="A315" s="6">
        <v>1102</v>
      </c>
      <c r="B315" s="4" t="s">
        <v>65</v>
      </c>
      <c r="C315" s="5">
        <f>SUM(C316:C324)</f>
        <v>163000</v>
      </c>
      <c r="D315" s="5">
        <f>SUM(D316:D324)</f>
        <v>163000</v>
      </c>
      <c r="E315" s="5">
        <f>SUM(E316:E324)</f>
        <v>163000</v>
      </c>
      <c r="H315" s="41">
        <f t="shared" si="23"/>
        <v>163000</v>
      </c>
    </row>
    <row r="316" spans="1:8" hidden="1" outlineLevel="3">
      <c r="A316" s="29"/>
      <c r="B316" s="28" t="s">
        <v>260</v>
      </c>
      <c r="C316" s="30">
        <v>80000</v>
      </c>
      <c r="D316" s="30">
        <f>C316</f>
        <v>80000</v>
      </c>
      <c r="E316" s="30">
        <f>D316</f>
        <v>80000</v>
      </c>
      <c r="H316" s="41">
        <f t="shared" si="23"/>
        <v>80000</v>
      </c>
    </row>
    <row r="317" spans="1:8" hidden="1" outlineLevel="3">
      <c r="A317" s="29"/>
      <c r="B317" s="28" t="s">
        <v>218</v>
      </c>
      <c r="C317" s="30">
        <v>5000</v>
      </c>
      <c r="D317" s="30">
        <f t="shared" ref="D317:E324" si="34">C317</f>
        <v>5000</v>
      </c>
      <c r="E317" s="30">
        <f t="shared" si="34"/>
        <v>5000</v>
      </c>
      <c r="H317" s="41">
        <f t="shared" si="23"/>
        <v>5000</v>
      </c>
    </row>
    <row r="318" spans="1:8" hidden="1" outlineLevel="3">
      <c r="A318" s="29"/>
      <c r="B318" s="28" t="s">
        <v>261</v>
      </c>
      <c r="C318" s="30">
        <v>70000</v>
      </c>
      <c r="D318" s="30">
        <f t="shared" si="34"/>
        <v>70000</v>
      </c>
      <c r="E318" s="30">
        <f t="shared" si="34"/>
        <v>70000</v>
      </c>
      <c r="H318" s="41">
        <f t="shared" si="23"/>
        <v>70000</v>
      </c>
    </row>
    <row r="319" spans="1:8" hidden="1" outlineLevel="3">
      <c r="A319" s="29"/>
      <c r="B319" s="28" t="s">
        <v>248</v>
      </c>
      <c r="C319" s="30"/>
      <c r="D319" s="30">
        <f t="shared" si="34"/>
        <v>0</v>
      </c>
      <c r="E319" s="30">
        <f t="shared" si="34"/>
        <v>0</v>
      </c>
      <c r="H319" s="41">
        <f t="shared" si="23"/>
        <v>0</v>
      </c>
    </row>
    <row r="320" spans="1:8" hidden="1" outlineLevel="3">
      <c r="A320" s="29"/>
      <c r="B320" s="28" t="s">
        <v>262</v>
      </c>
      <c r="C320" s="30">
        <v>8000</v>
      </c>
      <c r="D320" s="30">
        <f t="shared" si="34"/>
        <v>8000</v>
      </c>
      <c r="E320" s="30">
        <f t="shared" si="34"/>
        <v>8000</v>
      </c>
      <c r="H320" s="41">
        <f t="shared" si="23"/>
        <v>8000</v>
      </c>
    </row>
    <row r="321" spans="1:8" hidden="1" outlineLevel="3">
      <c r="A321" s="29"/>
      <c r="B321" s="28" t="s">
        <v>252</v>
      </c>
      <c r="C321" s="30"/>
      <c r="D321" s="30">
        <f t="shared" si="34"/>
        <v>0</v>
      </c>
      <c r="E321" s="30">
        <f t="shared" si="34"/>
        <v>0</v>
      </c>
      <c r="H321" s="41">
        <f t="shared" si="23"/>
        <v>0</v>
      </c>
    </row>
    <row r="322" spans="1:8" hidden="1" outlineLevel="3">
      <c r="A322" s="29"/>
      <c r="B322" s="28" t="s">
        <v>253</v>
      </c>
      <c r="C322" s="30"/>
      <c r="D322" s="30">
        <f t="shared" si="34"/>
        <v>0</v>
      </c>
      <c r="E322" s="30">
        <f t="shared" si="34"/>
        <v>0</v>
      </c>
      <c r="H322" s="41">
        <f t="shared" ref="H322:H385" si="35">C322</f>
        <v>0</v>
      </c>
    </row>
    <row r="323" spans="1:8" hidden="1" outlineLevel="3">
      <c r="A323" s="29"/>
      <c r="B323" s="28" t="s">
        <v>238</v>
      </c>
      <c r="C323" s="30"/>
      <c r="D323" s="30">
        <f t="shared" si="34"/>
        <v>0</v>
      </c>
      <c r="E323" s="30">
        <f t="shared" si="34"/>
        <v>0</v>
      </c>
      <c r="H323" s="41">
        <f t="shared" si="35"/>
        <v>0</v>
      </c>
    </row>
    <row r="324" spans="1:8" hidden="1" outlineLevel="3">
      <c r="A324" s="29"/>
      <c r="B324" s="28" t="s">
        <v>239</v>
      </c>
      <c r="C324" s="30"/>
      <c r="D324" s="30">
        <f t="shared" si="34"/>
        <v>0</v>
      </c>
      <c r="E324" s="30">
        <f t="shared" si="34"/>
        <v>0</v>
      </c>
      <c r="H324" s="41">
        <f t="shared" si="35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612000</v>
      </c>
      <c r="D325" s="5">
        <f>SUM(D326:D327)</f>
        <v>612000</v>
      </c>
      <c r="E325" s="5">
        <f>SUM(E326:E327)</f>
        <v>612000</v>
      </c>
      <c r="H325" s="41">
        <f t="shared" si="35"/>
        <v>612000</v>
      </c>
    </row>
    <row r="326" spans="1:8" hidden="1" outlineLevel="3">
      <c r="A326" s="29"/>
      <c r="B326" s="28" t="s">
        <v>264</v>
      </c>
      <c r="C326" s="30">
        <v>612000</v>
      </c>
      <c r="D326" s="30">
        <f>C326</f>
        <v>612000</v>
      </c>
      <c r="E326" s="30">
        <f>D326</f>
        <v>612000</v>
      </c>
      <c r="H326" s="41">
        <f t="shared" si="35"/>
        <v>612000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5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5000</v>
      </c>
      <c r="D328" s="5">
        <f>SUM(D329:D330)</f>
        <v>5000</v>
      </c>
      <c r="E328" s="5">
        <f>SUM(E329:E330)</f>
        <v>5000</v>
      </c>
      <c r="H328" s="41">
        <f t="shared" si="35"/>
        <v>5000</v>
      </c>
    </row>
    <row r="329" spans="1:8" hidden="1" outlineLevel="3">
      <c r="A329" s="29"/>
      <c r="B329" s="28" t="s">
        <v>254</v>
      </c>
      <c r="C329" s="30">
        <v>3500</v>
      </c>
      <c r="D329" s="30">
        <f>C329</f>
        <v>3500</v>
      </c>
      <c r="E329" s="30">
        <f>D329</f>
        <v>3500</v>
      </c>
      <c r="H329" s="41">
        <f t="shared" si="35"/>
        <v>3500</v>
      </c>
    </row>
    <row r="330" spans="1:8" hidden="1" outlineLevel="3">
      <c r="A330" s="29"/>
      <c r="B330" s="28" t="s">
        <v>255</v>
      </c>
      <c r="C330" s="30">
        <v>1500</v>
      </c>
      <c r="D330" s="30">
        <f>C330</f>
        <v>1500</v>
      </c>
      <c r="E330" s="30">
        <f>D330</f>
        <v>1500</v>
      </c>
      <c r="H330" s="41">
        <f t="shared" si="35"/>
        <v>1500</v>
      </c>
    </row>
    <row r="331" spans="1:8" hidden="1" outlineLevel="2">
      <c r="A331" s="6">
        <v>1102</v>
      </c>
      <c r="B331" s="4" t="s">
        <v>39</v>
      </c>
      <c r="C331" s="5">
        <f>SUM(C332:C335)</f>
        <v>50000</v>
      </c>
      <c r="D331" s="5">
        <f>SUM(D332:D335)</f>
        <v>50000</v>
      </c>
      <c r="E331" s="5">
        <f>SUM(E332:E335)</f>
        <v>50000</v>
      </c>
      <c r="H331" s="41">
        <f t="shared" si="35"/>
        <v>50000</v>
      </c>
    </row>
    <row r="332" spans="1:8" hidden="1" outlineLevel="3">
      <c r="A332" s="29"/>
      <c r="B332" s="28" t="s">
        <v>256</v>
      </c>
      <c r="C332" s="30">
        <v>30000</v>
      </c>
      <c r="D332" s="30">
        <f>C332</f>
        <v>30000</v>
      </c>
      <c r="E332" s="30">
        <f>D332</f>
        <v>30000</v>
      </c>
      <c r="H332" s="41">
        <f t="shared" si="35"/>
        <v>30000</v>
      </c>
    </row>
    <row r="333" spans="1:8" hidden="1" outlineLevel="3">
      <c r="A333" s="29"/>
      <c r="B333" s="28" t="s">
        <v>257</v>
      </c>
      <c r="C333" s="30">
        <v>14000</v>
      </c>
      <c r="D333" s="30">
        <f t="shared" ref="D333:E335" si="36">C333</f>
        <v>14000</v>
      </c>
      <c r="E333" s="30">
        <f t="shared" si="36"/>
        <v>14000</v>
      </c>
      <c r="H333" s="41">
        <f t="shared" si="35"/>
        <v>14000</v>
      </c>
    </row>
    <row r="334" spans="1:8" hidden="1" outlineLevel="3">
      <c r="A334" s="29"/>
      <c r="B334" s="28" t="s">
        <v>258</v>
      </c>
      <c r="C334" s="30"/>
      <c r="D334" s="30">
        <f t="shared" si="36"/>
        <v>0</v>
      </c>
      <c r="E334" s="30">
        <f t="shared" si="36"/>
        <v>0</v>
      </c>
      <c r="H334" s="41">
        <f t="shared" si="35"/>
        <v>0</v>
      </c>
    </row>
    <row r="335" spans="1:8" hidden="1" outlineLevel="3">
      <c r="A335" s="29"/>
      <c r="B335" s="28" t="s">
        <v>259</v>
      </c>
      <c r="C335" s="30">
        <v>6000</v>
      </c>
      <c r="D335" s="30">
        <f t="shared" si="36"/>
        <v>6000</v>
      </c>
      <c r="E335" s="30">
        <f t="shared" si="36"/>
        <v>6000</v>
      </c>
      <c r="H335" s="41">
        <f t="shared" si="35"/>
        <v>6000</v>
      </c>
    </row>
    <row r="336" spans="1:8" hidden="1" outlineLevel="2">
      <c r="A336" s="6">
        <v>1102</v>
      </c>
      <c r="B336" s="4" t="s">
        <v>453</v>
      </c>
      <c r="C336" s="5">
        <v>15000</v>
      </c>
      <c r="D336" s="5">
        <f>C336</f>
        <v>15000</v>
      </c>
      <c r="E336" s="5">
        <f>D336</f>
        <v>15000</v>
      </c>
      <c r="H336" s="41">
        <f t="shared" si="35"/>
        <v>15000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7">C337</f>
        <v>0</v>
      </c>
      <c r="E337" s="5">
        <f t="shared" si="37"/>
        <v>0</v>
      </c>
      <c r="H337" s="41">
        <f t="shared" si="35"/>
        <v>0</v>
      </c>
    </row>
    <row r="338" spans="1:10" hidden="1" outlineLevel="2">
      <c r="A338" s="6">
        <v>1102</v>
      </c>
      <c r="B338" s="4" t="s">
        <v>454</v>
      </c>
      <c r="C338" s="5">
        <v>5000</v>
      </c>
      <c r="D338" s="5">
        <f t="shared" si="37"/>
        <v>5000</v>
      </c>
      <c r="E338" s="5">
        <f t="shared" si="37"/>
        <v>5000</v>
      </c>
      <c r="H338" s="41">
        <f t="shared" si="35"/>
        <v>5000</v>
      </c>
    </row>
    <row r="339" spans="1:10" collapsed="1">
      <c r="A339" s="178" t="s">
        <v>270</v>
      </c>
      <c r="B339" s="179"/>
      <c r="C339" s="33">
        <f>C340+C444+C482</f>
        <v>19570000</v>
      </c>
      <c r="D339" s="33">
        <f t="shared" ref="D339" si="38">D340+D444+D482</f>
        <v>19570000</v>
      </c>
      <c r="E339" s="33">
        <f>E340+E444+E482</f>
        <v>19570000</v>
      </c>
      <c r="G339" s="39" t="s">
        <v>591</v>
      </c>
      <c r="H339" s="41">
        <f t="shared" si="35"/>
        <v>19570000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17170000</v>
      </c>
      <c r="D340" s="32">
        <f>D341+D342+D343+D344+D347+D348+D353+D356+D357+D362+D367+BH290668+D371+D372+D373+D376+D377+D378+D382+D388+D391+D392+D395+D398+D399+D404+D407+D408+D409+D412+D415+D416+D419+D420+D421+D422+D429+D443</f>
        <v>17170000</v>
      </c>
      <c r="E340" s="32">
        <f>E341+E342+E343+E344+E347+E348+E353+E356+E357+E362+E367+BI290668+E371+E372+E373+E376+E377+E378+E382+E388+E391+E392+E395+E398+E399+E404+E407+E408+E409+E412+E415+E416+E419+E420+E421+E422+E429+E443</f>
        <v>17170000</v>
      </c>
      <c r="H340" s="41">
        <f t="shared" si="35"/>
        <v>17170000</v>
      </c>
    </row>
    <row r="341" spans="1:10" hidden="1" outlineLevel="2">
      <c r="A341" s="6">
        <v>2201</v>
      </c>
      <c r="B341" s="34" t="s">
        <v>272</v>
      </c>
      <c r="C341" s="5">
        <v>110000</v>
      </c>
      <c r="D341" s="5">
        <f>C341</f>
        <v>110000</v>
      </c>
      <c r="E341" s="5">
        <f>D341</f>
        <v>110000</v>
      </c>
      <c r="H341" s="41">
        <f t="shared" si="35"/>
        <v>110000</v>
      </c>
    </row>
    <row r="342" spans="1:10" hidden="1" outlineLevel="2">
      <c r="A342" s="6">
        <v>2201</v>
      </c>
      <c r="B342" s="4" t="s">
        <v>40</v>
      </c>
      <c r="C342" s="5">
        <v>700000</v>
      </c>
      <c r="D342" s="5">
        <f t="shared" ref="D342:E343" si="39">C342</f>
        <v>700000</v>
      </c>
      <c r="E342" s="5">
        <f t="shared" si="39"/>
        <v>700000</v>
      </c>
      <c r="H342" s="41">
        <f t="shared" si="35"/>
        <v>700000</v>
      </c>
    </row>
    <row r="343" spans="1:10" hidden="1" outlineLevel="2">
      <c r="A343" s="6">
        <v>2201</v>
      </c>
      <c r="B343" s="4" t="s">
        <v>41</v>
      </c>
      <c r="C343" s="5">
        <v>3638000</v>
      </c>
      <c r="D343" s="5">
        <f t="shared" si="39"/>
        <v>3638000</v>
      </c>
      <c r="E343" s="5">
        <f t="shared" si="39"/>
        <v>3638000</v>
      </c>
      <c r="H343" s="41">
        <f t="shared" si="35"/>
        <v>3638000</v>
      </c>
    </row>
    <row r="344" spans="1:10" hidden="1" outlineLevel="2">
      <c r="A344" s="6">
        <v>2201</v>
      </c>
      <c r="B344" s="4" t="s">
        <v>273</v>
      </c>
      <c r="C344" s="5">
        <v>300000</v>
      </c>
      <c r="D344" s="5">
        <f>SUM(D345:D346)</f>
        <v>300000</v>
      </c>
      <c r="E344" s="5">
        <f>SUM(E345:E346)</f>
        <v>300000</v>
      </c>
      <c r="H344" s="41">
        <f t="shared" si="35"/>
        <v>300000</v>
      </c>
    </row>
    <row r="345" spans="1:10" hidden="1" outlineLevel="3">
      <c r="A345" s="29"/>
      <c r="B345" s="28" t="s">
        <v>274</v>
      </c>
      <c r="C345" s="30">
        <v>250000</v>
      </c>
      <c r="D345" s="30">
        <f t="shared" ref="D345:E347" si="40">C345</f>
        <v>250000</v>
      </c>
      <c r="E345" s="30">
        <f t="shared" si="40"/>
        <v>250000</v>
      </c>
      <c r="H345" s="41">
        <f t="shared" si="35"/>
        <v>250000</v>
      </c>
    </row>
    <row r="346" spans="1:10" hidden="1" outlineLevel="3">
      <c r="A346" s="29"/>
      <c r="B346" s="28" t="s">
        <v>275</v>
      </c>
      <c r="C346" s="30">
        <v>50000</v>
      </c>
      <c r="D346" s="30">
        <f t="shared" si="40"/>
        <v>50000</v>
      </c>
      <c r="E346" s="30">
        <f t="shared" si="40"/>
        <v>50000</v>
      </c>
      <c r="H346" s="41">
        <f t="shared" si="35"/>
        <v>50000</v>
      </c>
    </row>
    <row r="347" spans="1:10" hidden="1" outlineLevel="2">
      <c r="A347" s="6">
        <v>2201</v>
      </c>
      <c r="B347" s="4" t="s">
        <v>276</v>
      </c>
      <c r="C347" s="5">
        <v>100000</v>
      </c>
      <c r="D347" s="5">
        <f t="shared" si="40"/>
        <v>100000</v>
      </c>
      <c r="E347" s="5">
        <f t="shared" si="40"/>
        <v>100000</v>
      </c>
      <c r="H347" s="41">
        <f t="shared" si="35"/>
        <v>100000</v>
      </c>
    </row>
    <row r="348" spans="1:10" hidden="1" outlineLevel="2">
      <c r="A348" s="6">
        <v>2201</v>
      </c>
      <c r="B348" s="4" t="s">
        <v>277</v>
      </c>
      <c r="C348" s="5">
        <f>SUM(C349:C352)</f>
        <v>2630000</v>
      </c>
      <c r="D348" s="5">
        <f>SUM(D349:D352)</f>
        <v>2630000</v>
      </c>
      <c r="E348" s="5">
        <f>SUM(E349:E352)</f>
        <v>2630000</v>
      </c>
      <c r="H348" s="41">
        <f t="shared" si="35"/>
        <v>2630000</v>
      </c>
    </row>
    <row r="349" spans="1:10" hidden="1" outlineLevel="3">
      <c r="A349" s="29"/>
      <c r="B349" s="28" t="s">
        <v>278</v>
      </c>
      <c r="C349" s="30">
        <v>2500000</v>
      </c>
      <c r="D349" s="30">
        <f>C349</f>
        <v>2500000</v>
      </c>
      <c r="E349" s="30">
        <f>D349</f>
        <v>2500000</v>
      </c>
      <c r="H349" s="41">
        <f t="shared" si="35"/>
        <v>2500000</v>
      </c>
    </row>
    <row r="350" spans="1:10" hidden="1" outlineLevel="3">
      <c r="A350" s="29"/>
      <c r="B350" s="28" t="s">
        <v>279</v>
      </c>
      <c r="C350" s="30">
        <v>70000</v>
      </c>
      <c r="D350" s="30">
        <f t="shared" ref="D350:E352" si="41">C350</f>
        <v>70000</v>
      </c>
      <c r="E350" s="30">
        <f t="shared" si="41"/>
        <v>70000</v>
      </c>
      <c r="H350" s="41">
        <f t="shared" si="35"/>
        <v>70000</v>
      </c>
    </row>
    <row r="351" spans="1:10" hidden="1" outlineLevel="3">
      <c r="A351" s="29"/>
      <c r="B351" s="28" t="s">
        <v>280</v>
      </c>
      <c r="C351" s="30">
        <v>60000</v>
      </c>
      <c r="D351" s="30">
        <f t="shared" si="41"/>
        <v>60000</v>
      </c>
      <c r="E351" s="30">
        <f t="shared" si="41"/>
        <v>60000</v>
      </c>
      <c r="H351" s="41">
        <f t="shared" si="35"/>
        <v>60000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41"/>
        <v>0</v>
      </c>
      <c r="E352" s="30">
        <f t="shared" si="41"/>
        <v>0</v>
      </c>
      <c r="H352" s="41">
        <f t="shared" si="35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132000</v>
      </c>
      <c r="D353" s="5">
        <f>SUM(D354:D355)</f>
        <v>132000</v>
      </c>
      <c r="E353" s="5">
        <f>SUM(E354:E355)</f>
        <v>132000</v>
      </c>
      <c r="H353" s="41">
        <f t="shared" si="35"/>
        <v>132000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42">C354</f>
        <v>2000</v>
      </c>
      <c r="E354" s="30">
        <f t="shared" si="42"/>
        <v>2000</v>
      </c>
      <c r="H354" s="41">
        <f t="shared" si="35"/>
        <v>2000</v>
      </c>
    </row>
    <row r="355" spans="1:8" hidden="1" outlineLevel="3">
      <c r="A355" s="29"/>
      <c r="B355" s="28" t="s">
        <v>283</v>
      </c>
      <c r="C355" s="30">
        <v>130000</v>
      </c>
      <c r="D355" s="30">
        <f t="shared" si="42"/>
        <v>130000</v>
      </c>
      <c r="E355" s="30">
        <f t="shared" si="42"/>
        <v>130000</v>
      </c>
      <c r="H355" s="41">
        <f t="shared" si="35"/>
        <v>130000</v>
      </c>
    </row>
    <row r="356" spans="1:8" hidden="1" outlineLevel="2">
      <c r="A356" s="6">
        <v>2201</v>
      </c>
      <c r="B356" s="4" t="s">
        <v>284</v>
      </c>
      <c r="C356" s="5">
        <v>70000</v>
      </c>
      <c r="D356" s="5">
        <f t="shared" si="42"/>
        <v>70000</v>
      </c>
      <c r="E356" s="5">
        <f t="shared" si="42"/>
        <v>70000</v>
      </c>
      <c r="H356" s="41">
        <f t="shared" si="35"/>
        <v>70000</v>
      </c>
    </row>
    <row r="357" spans="1:8" hidden="1" outlineLevel="2">
      <c r="A357" s="6">
        <v>2201</v>
      </c>
      <c r="B357" s="4" t="s">
        <v>285</v>
      </c>
      <c r="C357" s="5">
        <f>SUM(C358:C361)</f>
        <v>326000</v>
      </c>
      <c r="D357" s="5">
        <f>SUM(D358:D361)</f>
        <v>326000</v>
      </c>
      <c r="E357" s="5">
        <f>SUM(E358:E361)</f>
        <v>326000</v>
      </c>
      <c r="H357" s="41">
        <f t="shared" si="35"/>
        <v>326000</v>
      </c>
    </row>
    <row r="358" spans="1:8" hidden="1" outlineLevel="3">
      <c r="A358" s="29"/>
      <c r="B358" s="28" t="s">
        <v>286</v>
      </c>
      <c r="C358" s="30">
        <v>240000</v>
      </c>
      <c r="D358" s="30">
        <f>C358</f>
        <v>240000</v>
      </c>
      <c r="E358" s="30">
        <f>D358</f>
        <v>240000</v>
      </c>
      <c r="H358" s="41">
        <f t="shared" si="35"/>
        <v>240000</v>
      </c>
    </row>
    <row r="359" spans="1:8" hidden="1" outlineLevel="3">
      <c r="A359" s="29"/>
      <c r="B359" s="28" t="s">
        <v>287</v>
      </c>
      <c r="C359" s="30"/>
      <c r="D359" s="30">
        <f t="shared" ref="D359:E361" si="43">C359</f>
        <v>0</v>
      </c>
      <c r="E359" s="30">
        <f t="shared" si="43"/>
        <v>0</v>
      </c>
      <c r="H359" s="41">
        <f t="shared" si="35"/>
        <v>0</v>
      </c>
    </row>
    <row r="360" spans="1:8" hidden="1" outlineLevel="3">
      <c r="A360" s="29"/>
      <c r="B360" s="28" t="s">
        <v>288</v>
      </c>
      <c r="C360" s="30">
        <v>80000</v>
      </c>
      <c r="D360" s="30">
        <f t="shared" si="43"/>
        <v>80000</v>
      </c>
      <c r="E360" s="30">
        <f t="shared" si="43"/>
        <v>80000</v>
      </c>
      <c r="H360" s="41">
        <f t="shared" si="35"/>
        <v>80000</v>
      </c>
    </row>
    <row r="361" spans="1:8" hidden="1" outlineLevel="3">
      <c r="A361" s="29"/>
      <c r="B361" s="28" t="s">
        <v>289</v>
      </c>
      <c r="C361" s="30">
        <v>6000</v>
      </c>
      <c r="D361" s="30">
        <f t="shared" si="43"/>
        <v>6000</v>
      </c>
      <c r="E361" s="30">
        <f t="shared" si="43"/>
        <v>6000</v>
      </c>
      <c r="H361" s="41">
        <f t="shared" si="35"/>
        <v>6000</v>
      </c>
    </row>
    <row r="362" spans="1:8" hidden="1" outlineLevel="2">
      <c r="A362" s="6">
        <v>2201</v>
      </c>
      <c r="B362" s="4" t="s">
        <v>290</v>
      </c>
      <c r="C362" s="5">
        <f>SUM(C363:C366)</f>
        <v>2750000</v>
      </c>
      <c r="D362" s="5">
        <f>SUM(D363:D366)</f>
        <v>2750000</v>
      </c>
      <c r="E362" s="5">
        <f>SUM(E363:E366)</f>
        <v>2750000</v>
      </c>
      <c r="H362" s="41">
        <f t="shared" si="35"/>
        <v>2750000</v>
      </c>
    </row>
    <row r="363" spans="1:8" hidden="1" outlineLevel="3">
      <c r="A363" s="29"/>
      <c r="B363" s="28" t="s">
        <v>291</v>
      </c>
      <c r="C363" s="30">
        <v>400000</v>
      </c>
      <c r="D363" s="30">
        <f>C363</f>
        <v>400000</v>
      </c>
      <c r="E363" s="30">
        <f>D363</f>
        <v>400000</v>
      </c>
      <c r="H363" s="41">
        <f t="shared" si="35"/>
        <v>400000</v>
      </c>
    </row>
    <row r="364" spans="1:8" hidden="1" outlineLevel="3">
      <c r="A364" s="29"/>
      <c r="B364" s="28" t="s">
        <v>292</v>
      </c>
      <c r="C364" s="30">
        <v>2200000</v>
      </c>
      <c r="D364" s="30">
        <f t="shared" ref="D364:E366" si="44">C364</f>
        <v>2200000</v>
      </c>
      <c r="E364" s="30">
        <f t="shared" si="44"/>
        <v>2200000</v>
      </c>
      <c r="H364" s="41">
        <f t="shared" si="35"/>
        <v>2200000</v>
      </c>
    </row>
    <row r="365" spans="1:8" hidden="1" outlineLevel="3">
      <c r="A365" s="29"/>
      <c r="B365" s="28" t="s">
        <v>293</v>
      </c>
      <c r="C365" s="30">
        <v>50000</v>
      </c>
      <c r="D365" s="30">
        <f t="shared" si="44"/>
        <v>50000</v>
      </c>
      <c r="E365" s="30">
        <f t="shared" si="44"/>
        <v>50000</v>
      </c>
      <c r="H365" s="41">
        <f t="shared" si="35"/>
        <v>50000</v>
      </c>
    </row>
    <row r="366" spans="1:8" hidden="1" outlineLevel="3">
      <c r="A366" s="29"/>
      <c r="B366" s="28" t="s">
        <v>294</v>
      </c>
      <c r="C366" s="30">
        <v>100000</v>
      </c>
      <c r="D366" s="30">
        <f t="shared" si="44"/>
        <v>100000</v>
      </c>
      <c r="E366" s="30">
        <f t="shared" si="44"/>
        <v>100000</v>
      </c>
      <c r="H366" s="41">
        <f t="shared" si="35"/>
        <v>100000</v>
      </c>
    </row>
    <row r="367" spans="1:8" hidden="1" outlineLevel="2">
      <c r="A367" s="6">
        <v>2201</v>
      </c>
      <c r="B367" s="4" t="s">
        <v>43</v>
      </c>
      <c r="C367" s="5">
        <v>50000</v>
      </c>
      <c r="D367" s="5">
        <f>C367</f>
        <v>50000</v>
      </c>
      <c r="E367" s="5">
        <f>D367</f>
        <v>50000</v>
      </c>
      <c r="H367" s="41">
        <f t="shared" si="35"/>
        <v>50000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5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7" si="45">C369</f>
        <v>0</v>
      </c>
      <c r="E369" s="30">
        <f t="shared" si="45"/>
        <v>0</v>
      </c>
      <c r="H369" s="41">
        <f t="shared" si="35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45"/>
        <v>0</v>
      </c>
      <c r="E370" s="30">
        <f t="shared" si="45"/>
        <v>0</v>
      </c>
      <c r="H370" s="41">
        <f t="shared" si="35"/>
        <v>0</v>
      </c>
    </row>
    <row r="371" spans="1:8" hidden="1" outlineLevel="2">
      <c r="A371" s="6">
        <v>2201</v>
      </c>
      <c r="B371" s="4" t="s">
        <v>44</v>
      </c>
      <c r="C371" s="5">
        <v>140000</v>
      </c>
      <c r="D371" s="5">
        <f t="shared" si="45"/>
        <v>140000</v>
      </c>
      <c r="E371" s="5">
        <f t="shared" si="45"/>
        <v>140000</v>
      </c>
      <c r="H371" s="41">
        <f t="shared" si="35"/>
        <v>140000</v>
      </c>
    </row>
    <row r="372" spans="1:8" hidden="1" outlineLevel="2">
      <c r="A372" s="6">
        <v>2201</v>
      </c>
      <c r="B372" s="4" t="s">
        <v>45</v>
      </c>
      <c r="C372" s="5">
        <v>120000</v>
      </c>
      <c r="D372" s="5">
        <f t="shared" si="45"/>
        <v>120000</v>
      </c>
      <c r="E372" s="5">
        <f t="shared" si="45"/>
        <v>120000</v>
      </c>
      <c r="H372" s="41">
        <f t="shared" si="35"/>
        <v>120000</v>
      </c>
    </row>
    <row r="373" spans="1:8" hidden="1" outlineLevel="2" collapsed="1">
      <c r="A373" s="6">
        <v>2201</v>
      </c>
      <c r="B373" s="4" t="s">
        <v>298</v>
      </c>
      <c r="C373" s="5">
        <v>15000</v>
      </c>
      <c r="D373" s="5">
        <f t="shared" si="45"/>
        <v>15000</v>
      </c>
      <c r="E373" s="5">
        <f t="shared" si="45"/>
        <v>15000</v>
      </c>
      <c r="H373" s="41">
        <f t="shared" si="35"/>
        <v>15000</v>
      </c>
    </row>
    <row r="374" spans="1:8" hidden="1" outlineLevel="3">
      <c r="A374" s="29"/>
      <c r="B374" s="28" t="s">
        <v>299</v>
      </c>
      <c r="C374" s="30">
        <v>10000</v>
      </c>
      <c r="D374" s="30">
        <f t="shared" si="45"/>
        <v>10000</v>
      </c>
      <c r="E374" s="30">
        <f t="shared" si="45"/>
        <v>10000</v>
      </c>
      <c r="H374" s="41">
        <f t="shared" si="35"/>
        <v>10000</v>
      </c>
    </row>
    <row r="375" spans="1:8" hidden="1" outlineLevel="3">
      <c r="A375" s="29"/>
      <c r="B375" s="28" t="s">
        <v>300</v>
      </c>
      <c r="C375" s="30">
        <v>5000</v>
      </c>
      <c r="D375" s="30">
        <f t="shared" si="45"/>
        <v>5000</v>
      </c>
      <c r="E375" s="30">
        <f t="shared" si="45"/>
        <v>5000</v>
      </c>
      <c r="H375" s="41">
        <f t="shared" si="35"/>
        <v>5000</v>
      </c>
    </row>
    <row r="376" spans="1:8" hidden="1" outlineLevel="2">
      <c r="A376" s="6">
        <v>2201</v>
      </c>
      <c r="B376" s="4" t="s">
        <v>301</v>
      </c>
      <c r="C376" s="5">
        <v>35000</v>
      </c>
      <c r="D376" s="5">
        <f t="shared" si="45"/>
        <v>35000</v>
      </c>
      <c r="E376" s="5">
        <f t="shared" si="45"/>
        <v>35000</v>
      </c>
      <c r="H376" s="41">
        <f t="shared" si="35"/>
        <v>35000</v>
      </c>
    </row>
    <row r="377" spans="1:8" hidden="1" outlineLevel="2" collapsed="1">
      <c r="A377" s="6">
        <v>2201</v>
      </c>
      <c r="B377" s="4" t="s">
        <v>302</v>
      </c>
      <c r="C377" s="5">
        <v>80000</v>
      </c>
      <c r="D377" s="5">
        <f t="shared" si="45"/>
        <v>80000</v>
      </c>
      <c r="E377" s="5">
        <f t="shared" si="45"/>
        <v>80000</v>
      </c>
      <c r="H377" s="41">
        <f t="shared" si="35"/>
        <v>80000</v>
      </c>
    </row>
    <row r="378" spans="1:8" hidden="1" outlineLevel="2">
      <c r="A378" s="6">
        <v>2201</v>
      </c>
      <c r="B378" s="4" t="s">
        <v>303</v>
      </c>
      <c r="C378" s="5">
        <f>SUM(C379:C381)</f>
        <v>180000</v>
      </c>
      <c r="D378" s="5">
        <f>SUM(D379:D381)</f>
        <v>180000</v>
      </c>
      <c r="E378" s="5">
        <f>SUM(E379:E381)</f>
        <v>180000</v>
      </c>
      <c r="H378" s="41">
        <f t="shared" si="35"/>
        <v>180000</v>
      </c>
    </row>
    <row r="379" spans="1:8" hidden="1" outlineLevel="3">
      <c r="A379" s="29"/>
      <c r="B379" s="28" t="s">
        <v>46</v>
      </c>
      <c r="C379" s="30">
        <v>140000</v>
      </c>
      <c r="D379" s="30">
        <f>C379</f>
        <v>140000</v>
      </c>
      <c r="E379" s="30">
        <f>D379</f>
        <v>140000</v>
      </c>
      <c r="H379" s="41">
        <f t="shared" si="35"/>
        <v>140000</v>
      </c>
    </row>
    <row r="380" spans="1:8" hidden="1" outlineLevel="3">
      <c r="A380" s="29"/>
      <c r="B380" s="28" t="s">
        <v>113</v>
      </c>
      <c r="C380" s="30">
        <v>20000</v>
      </c>
      <c r="D380" s="30">
        <f t="shared" ref="D380:E381" si="46">C380</f>
        <v>20000</v>
      </c>
      <c r="E380" s="30">
        <f t="shared" si="46"/>
        <v>20000</v>
      </c>
      <c r="H380" s="41">
        <f t="shared" si="35"/>
        <v>20000</v>
      </c>
    </row>
    <row r="381" spans="1:8" hidden="1" outlineLevel="3">
      <c r="A381" s="29"/>
      <c r="B381" s="28" t="s">
        <v>47</v>
      </c>
      <c r="C381" s="30">
        <v>20000</v>
      </c>
      <c r="D381" s="30">
        <f t="shared" si="46"/>
        <v>20000</v>
      </c>
      <c r="E381" s="30">
        <f t="shared" si="46"/>
        <v>20000</v>
      </c>
      <c r="H381" s="41">
        <f t="shared" si="35"/>
        <v>20000</v>
      </c>
    </row>
    <row r="382" spans="1:8" hidden="1" outlineLevel="2">
      <c r="A382" s="6">
        <v>2201</v>
      </c>
      <c r="B382" s="4" t="s">
        <v>114</v>
      </c>
      <c r="C382" s="5">
        <f>SUM(C383:C387)</f>
        <v>120000</v>
      </c>
      <c r="D382" s="5">
        <f>SUM(D383:D387)</f>
        <v>120000</v>
      </c>
      <c r="E382" s="5">
        <f>SUM(E383:E387)</f>
        <v>120000</v>
      </c>
      <c r="H382" s="41">
        <f t="shared" si="35"/>
        <v>120000</v>
      </c>
    </row>
    <row r="383" spans="1:8" hidden="1" outlineLevel="3">
      <c r="A383" s="29"/>
      <c r="B383" s="28" t="s">
        <v>304</v>
      </c>
      <c r="C383" s="30">
        <v>20000</v>
      </c>
      <c r="D383" s="30">
        <f>C383</f>
        <v>20000</v>
      </c>
      <c r="E383" s="30">
        <f>D383</f>
        <v>20000</v>
      </c>
      <c r="H383" s="41">
        <f t="shared" si="35"/>
        <v>20000</v>
      </c>
    </row>
    <row r="384" spans="1:8" hidden="1" outlineLevel="3">
      <c r="A384" s="29"/>
      <c r="B384" s="28" t="s">
        <v>305</v>
      </c>
      <c r="C384" s="30">
        <v>56000</v>
      </c>
      <c r="D384" s="30">
        <f t="shared" ref="D384:E387" si="47">C384</f>
        <v>56000</v>
      </c>
      <c r="E384" s="30">
        <f t="shared" si="47"/>
        <v>56000</v>
      </c>
      <c r="H384" s="41">
        <f t="shared" si="35"/>
        <v>56000</v>
      </c>
    </row>
    <row r="385" spans="1:8" hidden="1" outlineLevel="3">
      <c r="A385" s="29"/>
      <c r="B385" s="28" t="s">
        <v>306</v>
      </c>
      <c r="C385" s="30"/>
      <c r="D385" s="30">
        <f t="shared" si="47"/>
        <v>0</v>
      </c>
      <c r="E385" s="30">
        <f t="shared" si="47"/>
        <v>0</v>
      </c>
      <c r="H385" s="41">
        <f t="shared" si="35"/>
        <v>0</v>
      </c>
    </row>
    <row r="386" spans="1:8" hidden="1" outlineLevel="3">
      <c r="A386" s="29"/>
      <c r="B386" s="28" t="s">
        <v>307</v>
      </c>
      <c r="C386" s="30">
        <v>24000</v>
      </c>
      <c r="D386" s="30">
        <f t="shared" si="47"/>
        <v>24000</v>
      </c>
      <c r="E386" s="30">
        <f t="shared" si="47"/>
        <v>24000</v>
      </c>
      <c r="H386" s="41">
        <f t="shared" ref="H386:H449" si="48">C386</f>
        <v>24000</v>
      </c>
    </row>
    <row r="387" spans="1:8" hidden="1" outlineLevel="3">
      <c r="A387" s="29"/>
      <c r="B387" s="28" t="s">
        <v>308</v>
      </c>
      <c r="C387" s="30">
        <v>20000</v>
      </c>
      <c r="D387" s="30">
        <f t="shared" si="47"/>
        <v>20000</v>
      </c>
      <c r="E387" s="30">
        <f t="shared" si="47"/>
        <v>20000</v>
      </c>
      <c r="H387" s="41">
        <f t="shared" si="48"/>
        <v>20000</v>
      </c>
    </row>
    <row r="388" spans="1:8" hidden="1" outlineLevel="2">
      <c r="A388" s="6">
        <v>2201</v>
      </c>
      <c r="B388" s="4" t="s">
        <v>309</v>
      </c>
      <c r="C388" s="5">
        <f>SUM(C389:C390)</f>
        <v>30000</v>
      </c>
      <c r="D388" s="5">
        <f>SUM(D389:D390)</f>
        <v>30000</v>
      </c>
      <c r="E388" s="5">
        <f>SUM(E389:E390)</f>
        <v>30000</v>
      </c>
      <c r="H388" s="41">
        <f t="shared" si="48"/>
        <v>30000</v>
      </c>
    </row>
    <row r="389" spans="1:8" hidden="1" outlineLevel="3">
      <c r="A389" s="29"/>
      <c r="B389" s="28" t="s">
        <v>48</v>
      </c>
      <c r="C389" s="30">
        <v>30000</v>
      </c>
      <c r="D389" s="30">
        <f t="shared" ref="D389:E391" si="49">C389</f>
        <v>30000</v>
      </c>
      <c r="E389" s="30">
        <f t="shared" si="49"/>
        <v>30000</v>
      </c>
      <c r="H389" s="41">
        <f t="shared" si="48"/>
        <v>30000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9"/>
        <v>0</v>
      </c>
      <c r="E390" s="30">
        <f t="shared" si="49"/>
        <v>0</v>
      </c>
      <c r="H390" s="41">
        <f t="shared" si="48"/>
        <v>0</v>
      </c>
    </row>
    <row r="391" spans="1:8" hidden="1" outlineLevel="2">
      <c r="A391" s="6">
        <v>2201</v>
      </c>
      <c r="B391" s="4" t="s">
        <v>311</v>
      </c>
      <c r="C391" s="5">
        <v>10000</v>
      </c>
      <c r="D391" s="5">
        <f t="shared" si="49"/>
        <v>10000</v>
      </c>
      <c r="E391" s="5">
        <f t="shared" si="49"/>
        <v>10000</v>
      </c>
      <c r="H391" s="41">
        <f t="shared" si="48"/>
        <v>10000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1200000</v>
      </c>
      <c r="D392" s="5">
        <f>SUM(D393:D394)</f>
        <v>1200000</v>
      </c>
      <c r="E392" s="5">
        <f>SUM(E393:E394)</f>
        <v>1200000</v>
      </c>
      <c r="H392" s="41">
        <f t="shared" si="48"/>
        <v>1200000</v>
      </c>
    </row>
    <row r="393" spans="1:8" hidden="1" outlineLevel="3">
      <c r="A393" s="29"/>
      <c r="B393" s="28" t="s">
        <v>313</v>
      </c>
      <c r="C393" s="30">
        <v>50000</v>
      </c>
      <c r="D393" s="30">
        <f>C393</f>
        <v>50000</v>
      </c>
      <c r="E393" s="30">
        <f>D393</f>
        <v>50000</v>
      </c>
      <c r="H393" s="41">
        <f t="shared" si="48"/>
        <v>50000</v>
      </c>
    </row>
    <row r="394" spans="1:8" hidden="1" outlineLevel="3">
      <c r="A394" s="29"/>
      <c r="B394" s="28" t="s">
        <v>314</v>
      </c>
      <c r="C394" s="30">
        <v>1150000</v>
      </c>
      <c r="D394" s="30">
        <f>C394</f>
        <v>1150000</v>
      </c>
      <c r="E394" s="30">
        <f>D394</f>
        <v>1150000</v>
      </c>
      <c r="H394" s="41">
        <f t="shared" si="48"/>
        <v>1150000</v>
      </c>
    </row>
    <row r="395" spans="1:8" hidden="1" outlineLevel="2">
      <c r="A395" s="6">
        <v>2201</v>
      </c>
      <c r="B395" s="4" t="s">
        <v>115</v>
      </c>
      <c r="C395" s="5">
        <f>SUM(C396:C397)</f>
        <v>6000</v>
      </c>
      <c r="D395" s="5">
        <f>SUM(D396:D397)</f>
        <v>6000</v>
      </c>
      <c r="E395" s="5">
        <f>SUM(E396:E397)</f>
        <v>6000</v>
      </c>
      <c r="H395" s="41">
        <f t="shared" si="48"/>
        <v>6000</v>
      </c>
    </row>
    <row r="396" spans="1:8" hidden="1" outlineLevel="3">
      <c r="A396" s="29"/>
      <c r="B396" s="28" t="s">
        <v>315</v>
      </c>
      <c r="C396" s="30">
        <v>6000</v>
      </c>
      <c r="D396" s="30">
        <f t="shared" ref="D396:E398" si="50">C396</f>
        <v>6000</v>
      </c>
      <c r="E396" s="30">
        <f t="shared" si="50"/>
        <v>6000</v>
      </c>
      <c r="H396" s="41">
        <f t="shared" si="48"/>
        <v>6000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50"/>
        <v>0</v>
      </c>
      <c r="E397" s="30">
        <f t="shared" si="50"/>
        <v>0</v>
      </c>
      <c r="H397" s="41">
        <f t="shared" si="48"/>
        <v>0</v>
      </c>
    </row>
    <row r="398" spans="1:8" hidden="1" outlineLevel="2">
      <c r="A398" s="6">
        <v>2201</v>
      </c>
      <c r="B398" s="4" t="s">
        <v>317</v>
      </c>
      <c r="C398" s="5">
        <v>3000</v>
      </c>
      <c r="D398" s="5">
        <f t="shared" si="50"/>
        <v>3000</v>
      </c>
      <c r="E398" s="5">
        <f t="shared" si="50"/>
        <v>3000</v>
      </c>
      <c r="H398" s="41">
        <f t="shared" si="48"/>
        <v>3000</v>
      </c>
    </row>
    <row r="399" spans="1:8" hidden="1" outlineLevel="2" collapsed="1">
      <c r="A399" s="6">
        <v>2201</v>
      </c>
      <c r="B399" s="4" t="s">
        <v>116</v>
      </c>
      <c r="C399" s="5">
        <v>30000</v>
      </c>
      <c r="D399" s="5">
        <v>30000</v>
      </c>
      <c r="E399" s="5">
        <v>30000</v>
      </c>
      <c r="H399" s="41">
        <f t="shared" si="48"/>
        <v>30000</v>
      </c>
    </row>
    <row r="400" spans="1:8" hidden="1" outlineLevel="3">
      <c r="A400" s="29"/>
      <c r="B400" s="28" t="s">
        <v>318</v>
      </c>
      <c r="C400" s="30">
        <v>6000</v>
      </c>
      <c r="D400" s="30">
        <f>C400</f>
        <v>6000</v>
      </c>
      <c r="E400" s="30">
        <f>D400</f>
        <v>6000</v>
      </c>
      <c r="H400" s="41">
        <f t="shared" si="48"/>
        <v>6000</v>
      </c>
    </row>
    <row r="401" spans="1:8" hidden="1" outlineLevel="3">
      <c r="A401" s="29"/>
      <c r="B401" s="28" t="s">
        <v>319</v>
      </c>
      <c r="C401" s="30">
        <v>14000</v>
      </c>
      <c r="D401" s="30">
        <f t="shared" ref="D401:E403" si="51">C401</f>
        <v>14000</v>
      </c>
      <c r="E401" s="30">
        <f t="shared" si="51"/>
        <v>14000</v>
      </c>
      <c r="H401" s="41">
        <f t="shared" si="48"/>
        <v>14000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51"/>
        <v>0</v>
      </c>
      <c r="E402" s="30">
        <f t="shared" si="51"/>
        <v>0</v>
      </c>
      <c r="H402" s="41">
        <f t="shared" si="48"/>
        <v>0</v>
      </c>
    </row>
    <row r="403" spans="1:8" hidden="1" outlineLevel="3">
      <c r="A403" s="29"/>
      <c r="B403" s="28" t="s">
        <v>321</v>
      </c>
      <c r="C403" s="30">
        <v>10000</v>
      </c>
      <c r="D403" s="30">
        <f t="shared" si="51"/>
        <v>10000</v>
      </c>
      <c r="E403" s="30">
        <f t="shared" si="51"/>
        <v>10000</v>
      </c>
      <c r="H403" s="41">
        <f t="shared" si="48"/>
        <v>10000</v>
      </c>
    </row>
    <row r="404" spans="1:8" hidden="1" outlineLevel="2">
      <c r="A404" s="6">
        <v>2201</v>
      </c>
      <c r="B404" s="4" t="s">
        <v>322</v>
      </c>
      <c r="C404" s="5">
        <f>SUM(C405:C406)</f>
        <v>48000</v>
      </c>
      <c r="D404" s="5">
        <f>SUM(D405:D406)</f>
        <v>48000</v>
      </c>
      <c r="E404" s="5">
        <f>SUM(E405:E406)</f>
        <v>48000</v>
      </c>
      <c r="H404" s="41">
        <f t="shared" si="48"/>
        <v>48000</v>
      </c>
    </row>
    <row r="405" spans="1:8" hidden="1" outlineLevel="3">
      <c r="A405" s="29"/>
      <c r="B405" s="28" t="s">
        <v>323</v>
      </c>
      <c r="C405" s="30">
        <v>18000</v>
      </c>
      <c r="D405" s="30">
        <f t="shared" ref="D405:E408" si="52">C405</f>
        <v>18000</v>
      </c>
      <c r="E405" s="30">
        <f t="shared" si="52"/>
        <v>18000</v>
      </c>
      <c r="H405" s="41">
        <f t="shared" si="48"/>
        <v>18000</v>
      </c>
    </row>
    <row r="406" spans="1:8" hidden="1" outlineLevel="3">
      <c r="A406" s="29"/>
      <c r="B406" s="28" t="s">
        <v>324</v>
      </c>
      <c r="C406" s="30">
        <v>30000</v>
      </c>
      <c r="D406" s="30">
        <f t="shared" si="52"/>
        <v>30000</v>
      </c>
      <c r="E406" s="30">
        <f t="shared" si="52"/>
        <v>30000</v>
      </c>
      <c r="H406" s="41">
        <f t="shared" si="48"/>
        <v>30000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52"/>
        <v>0</v>
      </c>
      <c r="E407" s="5">
        <f t="shared" si="52"/>
        <v>0</v>
      </c>
      <c r="H407" s="41">
        <f t="shared" si="48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52"/>
        <v>0</v>
      </c>
      <c r="E408" s="5">
        <f t="shared" si="52"/>
        <v>0</v>
      </c>
      <c r="H408" s="41">
        <f t="shared" si="48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8"/>
        <v>20000</v>
      </c>
    </row>
    <row r="410" spans="1:8" hidden="1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8"/>
        <v>20000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8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80000</v>
      </c>
      <c r="D412" s="5">
        <f>SUM(D413:D414)</f>
        <v>80000</v>
      </c>
      <c r="E412" s="5">
        <f>SUM(E413:E414)</f>
        <v>80000</v>
      </c>
      <c r="H412" s="41">
        <f t="shared" si="48"/>
        <v>80000</v>
      </c>
    </row>
    <row r="413" spans="1:8" hidden="1" outlineLevel="3" collapsed="1">
      <c r="A413" s="29"/>
      <c r="B413" s="28" t="s">
        <v>328</v>
      </c>
      <c r="C413" s="30">
        <v>40000</v>
      </c>
      <c r="D413" s="30">
        <f t="shared" ref="D413:E415" si="53">C413</f>
        <v>40000</v>
      </c>
      <c r="E413" s="30">
        <f t="shared" si="53"/>
        <v>40000</v>
      </c>
      <c r="H413" s="41">
        <f t="shared" si="48"/>
        <v>40000</v>
      </c>
    </row>
    <row r="414" spans="1:8" hidden="1" outlineLevel="3">
      <c r="A414" s="29"/>
      <c r="B414" s="28" t="s">
        <v>329</v>
      </c>
      <c r="C414" s="30">
        <v>40000</v>
      </c>
      <c r="D414" s="30">
        <f t="shared" si="53"/>
        <v>40000</v>
      </c>
      <c r="E414" s="30">
        <f t="shared" si="53"/>
        <v>40000</v>
      </c>
      <c r="H414" s="41">
        <f t="shared" si="48"/>
        <v>40000</v>
      </c>
    </row>
    <row r="415" spans="1:8" hidden="1" outlineLevel="2">
      <c r="A415" s="6">
        <v>2201</v>
      </c>
      <c r="B415" s="4" t="s">
        <v>118</v>
      </c>
      <c r="C415" s="5">
        <v>50000</v>
      </c>
      <c r="D415" s="5">
        <f t="shared" si="53"/>
        <v>50000</v>
      </c>
      <c r="E415" s="5">
        <f t="shared" si="53"/>
        <v>50000</v>
      </c>
      <c r="H415" s="41">
        <f t="shared" si="48"/>
        <v>50000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18000</v>
      </c>
      <c r="D416" s="5">
        <f>SUM(D417:D418)</f>
        <v>18000</v>
      </c>
      <c r="E416" s="5">
        <f>SUM(E417:E418)</f>
        <v>18000</v>
      </c>
      <c r="H416" s="41">
        <f t="shared" si="48"/>
        <v>18000</v>
      </c>
    </row>
    <row r="417" spans="1:8" hidden="1" outlineLevel="3" collapsed="1">
      <c r="A417" s="29"/>
      <c r="B417" s="28" t="s">
        <v>330</v>
      </c>
      <c r="C417" s="30">
        <v>17000</v>
      </c>
      <c r="D417" s="30">
        <f t="shared" ref="D417:E421" si="54">C417</f>
        <v>17000</v>
      </c>
      <c r="E417" s="30">
        <f t="shared" si="54"/>
        <v>17000</v>
      </c>
      <c r="H417" s="41">
        <f t="shared" si="48"/>
        <v>17000</v>
      </c>
    </row>
    <row r="418" spans="1:8" hidden="1" outlineLevel="3">
      <c r="A418" s="29"/>
      <c r="B418" s="28" t="s">
        <v>331</v>
      </c>
      <c r="C418" s="30">
        <v>1000</v>
      </c>
      <c r="D418" s="30">
        <f t="shared" si="54"/>
        <v>1000</v>
      </c>
      <c r="E418" s="30">
        <f t="shared" si="54"/>
        <v>1000</v>
      </c>
      <c r="H418" s="41">
        <f t="shared" si="48"/>
        <v>1000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54"/>
        <v>0</v>
      </c>
      <c r="E419" s="5">
        <f t="shared" si="54"/>
        <v>0</v>
      </c>
      <c r="H419" s="41">
        <f t="shared" si="48"/>
        <v>0</v>
      </c>
    </row>
    <row r="420" spans="1:8" hidden="1" outlineLevel="2">
      <c r="A420" s="6">
        <v>2201</v>
      </c>
      <c r="B420" s="4" t="s">
        <v>334</v>
      </c>
      <c r="C420" s="5">
        <v>10000</v>
      </c>
      <c r="D420" s="5">
        <f t="shared" si="54"/>
        <v>10000</v>
      </c>
      <c r="E420" s="5">
        <f t="shared" si="54"/>
        <v>10000</v>
      </c>
      <c r="H420" s="41">
        <f t="shared" si="48"/>
        <v>10000</v>
      </c>
    </row>
    <row r="421" spans="1:8" hidden="1" outlineLevel="2" collapsed="1">
      <c r="A421" s="6">
        <v>2201</v>
      </c>
      <c r="B421" s="4" t="s">
        <v>335</v>
      </c>
      <c r="C421" s="5">
        <v>70000</v>
      </c>
      <c r="D421" s="5">
        <f t="shared" si="54"/>
        <v>70000</v>
      </c>
      <c r="E421" s="5">
        <f t="shared" si="54"/>
        <v>70000</v>
      </c>
      <c r="H421" s="41">
        <f t="shared" si="48"/>
        <v>70000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56000</v>
      </c>
      <c r="D422" s="5">
        <f>SUM(D423:D428)</f>
        <v>56000</v>
      </c>
      <c r="E422" s="5">
        <f>SUM(E423:E428)</f>
        <v>56000</v>
      </c>
      <c r="H422" s="41">
        <f t="shared" si="48"/>
        <v>56000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8"/>
        <v>0</v>
      </c>
    </row>
    <row r="424" spans="1:8" hidden="1" outlineLevel="3">
      <c r="A424" s="29"/>
      <c r="B424" s="28" t="s">
        <v>337</v>
      </c>
      <c r="C424" s="30">
        <v>20000</v>
      </c>
      <c r="D424" s="30">
        <f t="shared" ref="D424:E428" si="55">C424</f>
        <v>20000</v>
      </c>
      <c r="E424" s="30">
        <f t="shared" si="55"/>
        <v>20000</v>
      </c>
      <c r="H424" s="41">
        <f t="shared" si="48"/>
        <v>20000</v>
      </c>
    </row>
    <row r="425" spans="1:8" hidden="1" outlineLevel="3">
      <c r="A425" s="29"/>
      <c r="B425" s="28" t="s">
        <v>338</v>
      </c>
      <c r="C425" s="30">
        <v>36000</v>
      </c>
      <c r="D425" s="30">
        <f t="shared" si="55"/>
        <v>36000</v>
      </c>
      <c r="E425" s="30">
        <f t="shared" si="55"/>
        <v>36000</v>
      </c>
      <c r="H425" s="41">
        <f t="shared" si="48"/>
        <v>36000</v>
      </c>
    </row>
    <row r="426" spans="1:8" hidden="1" outlineLevel="3">
      <c r="A426" s="29"/>
      <c r="B426" s="28" t="s">
        <v>339</v>
      </c>
      <c r="C426" s="30"/>
      <c r="D426" s="30">
        <f t="shared" si="55"/>
        <v>0</v>
      </c>
      <c r="E426" s="30">
        <f t="shared" si="55"/>
        <v>0</v>
      </c>
      <c r="H426" s="41">
        <f t="shared" si="48"/>
        <v>0</v>
      </c>
    </row>
    <row r="427" spans="1:8" hidden="1" outlineLevel="3">
      <c r="A427" s="29"/>
      <c r="B427" s="28" t="s">
        <v>340</v>
      </c>
      <c r="C427" s="30"/>
      <c r="D427" s="30">
        <f t="shared" si="55"/>
        <v>0</v>
      </c>
      <c r="E427" s="30">
        <f t="shared" si="55"/>
        <v>0</v>
      </c>
      <c r="H427" s="41">
        <f t="shared" si="48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5"/>
        <v>0</v>
      </c>
      <c r="E428" s="30">
        <f t="shared" si="55"/>
        <v>0</v>
      </c>
      <c r="H428" s="41">
        <f t="shared" si="48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4033000</v>
      </c>
      <c r="D429" s="5">
        <f>SUM(D430:D442)</f>
        <v>4033000</v>
      </c>
      <c r="E429" s="5">
        <f>SUM(E430:E442)</f>
        <v>4033000</v>
      </c>
      <c r="H429" s="41">
        <f t="shared" si="48"/>
        <v>4033000</v>
      </c>
    </row>
    <row r="430" spans="1:8" hidden="1" outlineLevel="3">
      <c r="A430" s="29"/>
      <c r="B430" s="28" t="s">
        <v>343</v>
      </c>
      <c r="C430" s="30">
        <v>320000</v>
      </c>
      <c r="D430" s="30">
        <f>C430</f>
        <v>320000</v>
      </c>
      <c r="E430" s="30">
        <f>D430</f>
        <v>320000</v>
      </c>
      <c r="H430" s="41">
        <f t="shared" si="48"/>
        <v>320000</v>
      </c>
    </row>
    <row r="431" spans="1:8" hidden="1" outlineLevel="3">
      <c r="A431" s="29"/>
      <c r="B431" s="28" t="s">
        <v>344</v>
      </c>
      <c r="C431" s="30">
        <v>937000</v>
      </c>
      <c r="D431" s="30">
        <f t="shared" ref="D431:E442" si="56">C431</f>
        <v>937000</v>
      </c>
      <c r="E431" s="30">
        <f t="shared" si="56"/>
        <v>937000</v>
      </c>
      <c r="H431" s="41">
        <f t="shared" si="48"/>
        <v>937000</v>
      </c>
    </row>
    <row r="432" spans="1:8" hidden="1" outlineLevel="3">
      <c r="A432" s="29"/>
      <c r="B432" s="28" t="s">
        <v>345</v>
      </c>
      <c r="C432" s="30">
        <v>820000</v>
      </c>
      <c r="D432" s="30">
        <f t="shared" si="56"/>
        <v>820000</v>
      </c>
      <c r="E432" s="30">
        <f t="shared" si="56"/>
        <v>820000</v>
      </c>
      <c r="H432" s="41">
        <f t="shared" si="48"/>
        <v>820000</v>
      </c>
    </row>
    <row r="433" spans="1:8" hidden="1" outlineLevel="3">
      <c r="A433" s="29"/>
      <c r="B433" s="28" t="s">
        <v>346</v>
      </c>
      <c r="C433" s="30"/>
      <c r="D433" s="30">
        <f t="shared" si="56"/>
        <v>0</v>
      </c>
      <c r="E433" s="30">
        <f t="shared" si="56"/>
        <v>0</v>
      </c>
      <c r="H433" s="41">
        <f t="shared" si="48"/>
        <v>0</v>
      </c>
    </row>
    <row r="434" spans="1:8" hidden="1" outlineLevel="3">
      <c r="A434" s="29"/>
      <c r="B434" s="28" t="s">
        <v>347</v>
      </c>
      <c r="C434" s="30">
        <v>194000</v>
      </c>
      <c r="D434" s="30">
        <f t="shared" si="56"/>
        <v>194000</v>
      </c>
      <c r="E434" s="30">
        <f t="shared" si="56"/>
        <v>194000</v>
      </c>
      <c r="H434" s="41">
        <f t="shared" si="48"/>
        <v>194000</v>
      </c>
    </row>
    <row r="435" spans="1:8" hidden="1" outlineLevel="3">
      <c r="A435" s="29"/>
      <c r="B435" s="28" t="s">
        <v>348</v>
      </c>
      <c r="C435" s="30"/>
      <c r="D435" s="30">
        <f t="shared" si="56"/>
        <v>0</v>
      </c>
      <c r="E435" s="30">
        <f t="shared" si="56"/>
        <v>0</v>
      </c>
      <c r="H435" s="41">
        <f t="shared" si="48"/>
        <v>0</v>
      </c>
    </row>
    <row r="436" spans="1:8" hidden="1" outlineLevel="3">
      <c r="A436" s="29"/>
      <c r="B436" s="28" t="s">
        <v>349</v>
      </c>
      <c r="C436" s="30"/>
      <c r="D436" s="30">
        <f t="shared" si="56"/>
        <v>0</v>
      </c>
      <c r="E436" s="30">
        <f t="shared" si="56"/>
        <v>0</v>
      </c>
      <c r="H436" s="41">
        <f t="shared" si="48"/>
        <v>0</v>
      </c>
    </row>
    <row r="437" spans="1:8" hidden="1" outlineLevel="3">
      <c r="A437" s="29"/>
      <c r="B437" s="28" t="s">
        <v>350</v>
      </c>
      <c r="C437" s="30"/>
      <c r="D437" s="30">
        <f t="shared" si="56"/>
        <v>0</v>
      </c>
      <c r="E437" s="30">
        <f t="shared" si="56"/>
        <v>0</v>
      </c>
      <c r="H437" s="41">
        <f t="shared" si="48"/>
        <v>0</v>
      </c>
    </row>
    <row r="438" spans="1:8" hidden="1" outlineLevel="3">
      <c r="A438" s="29"/>
      <c r="B438" s="28" t="s">
        <v>351</v>
      </c>
      <c r="C438" s="30"/>
      <c r="D438" s="30">
        <f t="shared" si="56"/>
        <v>0</v>
      </c>
      <c r="E438" s="30">
        <f t="shared" si="56"/>
        <v>0</v>
      </c>
      <c r="H438" s="41">
        <f t="shared" si="48"/>
        <v>0</v>
      </c>
    </row>
    <row r="439" spans="1:8" hidden="1" outlineLevel="3">
      <c r="A439" s="29"/>
      <c r="B439" s="28" t="s">
        <v>352</v>
      </c>
      <c r="C439" s="30">
        <v>400000</v>
      </c>
      <c r="D439" s="30">
        <f t="shared" si="56"/>
        <v>400000</v>
      </c>
      <c r="E439" s="30">
        <f t="shared" si="56"/>
        <v>400000</v>
      </c>
      <c r="H439" s="41">
        <f t="shared" si="48"/>
        <v>400000</v>
      </c>
    </row>
    <row r="440" spans="1:8" hidden="1" outlineLevel="3">
      <c r="A440" s="29"/>
      <c r="B440" s="28" t="s">
        <v>353</v>
      </c>
      <c r="C440" s="30">
        <v>50000</v>
      </c>
      <c r="D440" s="30">
        <f t="shared" si="56"/>
        <v>50000</v>
      </c>
      <c r="E440" s="30">
        <f t="shared" si="56"/>
        <v>50000</v>
      </c>
      <c r="H440" s="41">
        <f t="shared" si="48"/>
        <v>50000</v>
      </c>
    </row>
    <row r="441" spans="1:8" hidden="1" outlineLevel="3">
      <c r="A441" s="29"/>
      <c r="B441" s="28" t="s">
        <v>354</v>
      </c>
      <c r="C441" s="30">
        <v>950000</v>
      </c>
      <c r="D441" s="30">
        <f t="shared" si="56"/>
        <v>950000</v>
      </c>
      <c r="E441" s="30">
        <f t="shared" si="56"/>
        <v>950000</v>
      </c>
      <c r="H441" s="41">
        <f t="shared" si="48"/>
        <v>950000</v>
      </c>
    </row>
    <row r="442" spans="1:8" hidden="1" outlineLevel="3">
      <c r="A442" s="29"/>
      <c r="B442" s="28" t="s">
        <v>355</v>
      </c>
      <c r="C442" s="30">
        <v>362000</v>
      </c>
      <c r="D442" s="30">
        <f t="shared" si="56"/>
        <v>362000</v>
      </c>
      <c r="E442" s="30">
        <f t="shared" si="56"/>
        <v>362000</v>
      </c>
      <c r="H442" s="41">
        <f t="shared" si="48"/>
        <v>362000</v>
      </c>
    </row>
    <row r="443" spans="1:8" ht="15" hidden="1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8"/>
        <v>10000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2400000</v>
      </c>
      <c r="D444" s="32">
        <f>D445+D454+D455+D459+D462+D463+D468+D474+D477+D480+D481+D450</f>
        <v>2400000</v>
      </c>
      <c r="E444" s="32">
        <f>E445+E454+E455+E459+E462+E463+E468+E474+E477+E480+E481+E450</f>
        <v>2400000</v>
      </c>
      <c r="H444" s="41">
        <f t="shared" si="48"/>
        <v>2400000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550000</v>
      </c>
      <c r="D445" s="5">
        <f>SUM(D446:D449)</f>
        <v>550000</v>
      </c>
      <c r="E445" s="5">
        <f>SUM(E446:E449)</f>
        <v>550000</v>
      </c>
      <c r="H445" s="41">
        <f t="shared" si="48"/>
        <v>550000</v>
      </c>
    </row>
    <row r="446" spans="1:8" ht="15" hidden="1" customHeight="1" outlineLevel="3">
      <c r="A446" s="28"/>
      <c r="B446" s="28" t="s">
        <v>359</v>
      </c>
      <c r="C446" s="30">
        <v>40000</v>
      </c>
      <c r="D446" s="30">
        <f>C446</f>
        <v>40000</v>
      </c>
      <c r="E446" s="30">
        <f>D446</f>
        <v>40000</v>
      </c>
      <c r="H446" s="41">
        <f t="shared" si="48"/>
        <v>40000</v>
      </c>
    </row>
    <row r="447" spans="1:8" ht="15" hidden="1" customHeight="1" outlineLevel="3">
      <c r="A447" s="28"/>
      <c r="B447" s="28" t="s">
        <v>360</v>
      </c>
      <c r="C447" s="30">
        <v>100000</v>
      </c>
      <c r="D447" s="30">
        <f t="shared" ref="D447:E449" si="57">C447</f>
        <v>100000</v>
      </c>
      <c r="E447" s="30">
        <f t="shared" si="57"/>
        <v>100000</v>
      </c>
      <c r="H447" s="41">
        <f t="shared" si="48"/>
        <v>100000</v>
      </c>
    </row>
    <row r="448" spans="1:8" ht="15" hidden="1" customHeight="1" outlineLevel="3">
      <c r="A448" s="28"/>
      <c r="B448" s="28" t="s">
        <v>361</v>
      </c>
      <c r="C448" s="30">
        <v>60000</v>
      </c>
      <c r="D448" s="30">
        <f t="shared" si="57"/>
        <v>60000</v>
      </c>
      <c r="E448" s="30">
        <f t="shared" si="57"/>
        <v>60000</v>
      </c>
      <c r="H448" s="41">
        <f t="shared" si="48"/>
        <v>60000</v>
      </c>
    </row>
    <row r="449" spans="1:8" ht="15" hidden="1" customHeight="1" outlineLevel="3">
      <c r="A449" s="28"/>
      <c r="B449" s="28" t="s">
        <v>362</v>
      </c>
      <c r="C449" s="30">
        <v>350000</v>
      </c>
      <c r="D449" s="30">
        <f t="shared" si="57"/>
        <v>350000</v>
      </c>
      <c r="E449" s="30">
        <f t="shared" si="57"/>
        <v>350000</v>
      </c>
      <c r="H449" s="41">
        <f t="shared" si="48"/>
        <v>350000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300000</v>
      </c>
      <c r="D450" s="5">
        <f>SUM(D451:D453)</f>
        <v>300000</v>
      </c>
      <c r="E450" s="5">
        <f>SUM(E451:E453)</f>
        <v>300000</v>
      </c>
      <c r="H450" s="41">
        <f t="shared" ref="H450:H513" si="58">C450</f>
        <v>300000</v>
      </c>
    </row>
    <row r="451" spans="1:8" ht="15" hidden="1" customHeight="1" outlineLevel="3">
      <c r="A451" s="28"/>
      <c r="B451" s="28" t="s">
        <v>364</v>
      </c>
      <c r="C451" s="30">
        <v>300000</v>
      </c>
      <c r="D451" s="30">
        <f>C451</f>
        <v>300000</v>
      </c>
      <c r="E451" s="30">
        <f>D451</f>
        <v>300000</v>
      </c>
      <c r="H451" s="41">
        <f t="shared" si="58"/>
        <v>300000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9">C452</f>
        <v>0</v>
      </c>
      <c r="E452" s="30">
        <f t="shared" si="59"/>
        <v>0</v>
      </c>
      <c r="H452" s="41">
        <f t="shared" si="58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9"/>
        <v>0</v>
      </c>
      <c r="E453" s="30">
        <f t="shared" si="59"/>
        <v>0</v>
      </c>
      <c r="H453" s="41">
        <f t="shared" si="58"/>
        <v>0</v>
      </c>
    </row>
    <row r="454" spans="1:8" ht="15" hidden="1" customHeight="1" outlineLevel="2">
      <c r="A454" s="6">
        <v>2202</v>
      </c>
      <c r="B454" s="4" t="s">
        <v>51</v>
      </c>
      <c r="C454" s="5">
        <v>550000</v>
      </c>
      <c r="D454" s="5">
        <f>C454</f>
        <v>550000</v>
      </c>
      <c r="E454" s="5">
        <f>D454</f>
        <v>550000</v>
      </c>
      <c r="H454" s="41">
        <f t="shared" si="58"/>
        <v>550000</v>
      </c>
    </row>
    <row r="455" spans="1:8" hidden="1" outlineLevel="2">
      <c r="A455" s="6">
        <v>2202</v>
      </c>
      <c r="B455" s="4" t="s">
        <v>120</v>
      </c>
      <c r="C455" s="5">
        <f>SUM(C456:C458)</f>
        <v>140000</v>
      </c>
      <c r="D455" s="5">
        <f>SUM(D456:D458)</f>
        <v>140000</v>
      </c>
      <c r="E455" s="5">
        <f>SUM(E456:E458)</f>
        <v>140000</v>
      </c>
      <c r="H455" s="41">
        <f t="shared" si="58"/>
        <v>140000</v>
      </c>
    </row>
    <row r="456" spans="1:8" ht="15" hidden="1" customHeight="1" outlineLevel="3">
      <c r="A456" s="28"/>
      <c r="B456" s="28" t="s">
        <v>367</v>
      </c>
      <c r="C456" s="30">
        <v>100000</v>
      </c>
      <c r="D456" s="30">
        <f>C456</f>
        <v>100000</v>
      </c>
      <c r="E456" s="30">
        <f>D456</f>
        <v>100000</v>
      </c>
      <c r="H456" s="41">
        <f t="shared" si="58"/>
        <v>100000</v>
      </c>
    </row>
    <row r="457" spans="1:8" ht="15" hidden="1" customHeight="1" outlineLevel="3">
      <c r="A457" s="28"/>
      <c r="B457" s="28" t="s">
        <v>368</v>
      </c>
      <c r="C457" s="30">
        <v>30000</v>
      </c>
      <c r="D457" s="30">
        <f t="shared" ref="D457:E458" si="60">C457</f>
        <v>30000</v>
      </c>
      <c r="E457" s="30">
        <f t="shared" si="60"/>
        <v>30000</v>
      </c>
      <c r="H457" s="41">
        <f t="shared" si="58"/>
        <v>30000</v>
      </c>
    </row>
    <row r="458" spans="1:8" ht="15" hidden="1" customHeight="1" outlineLevel="3">
      <c r="A458" s="28"/>
      <c r="B458" s="28" t="s">
        <v>361</v>
      </c>
      <c r="C458" s="30">
        <v>10000</v>
      </c>
      <c r="D458" s="30">
        <f t="shared" si="60"/>
        <v>10000</v>
      </c>
      <c r="E458" s="30">
        <f t="shared" si="60"/>
        <v>10000</v>
      </c>
      <c r="H458" s="41">
        <f t="shared" si="58"/>
        <v>10000</v>
      </c>
    </row>
    <row r="459" spans="1:8" hidden="1" outlineLevel="2">
      <c r="A459" s="6">
        <v>2202</v>
      </c>
      <c r="B459" s="4" t="s">
        <v>121</v>
      </c>
      <c r="C459" s="5">
        <f>SUM(C460:C461)</f>
        <v>150000</v>
      </c>
      <c r="D459" s="5">
        <f>SUM(D460:D461)</f>
        <v>150000</v>
      </c>
      <c r="E459" s="5">
        <f>SUM(E460:E461)</f>
        <v>150000</v>
      </c>
      <c r="H459" s="41">
        <f t="shared" si="58"/>
        <v>150000</v>
      </c>
    </row>
    <row r="460" spans="1:8" ht="15" hidden="1" customHeight="1" outlineLevel="3">
      <c r="A460" s="28"/>
      <c r="B460" s="28" t="s">
        <v>369</v>
      </c>
      <c r="C460" s="30">
        <v>135000</v>
      </c>
      <c r="D460" s="30">
        <f t="shared" ref="D460:E462" si="61">C460</f>
        <v>135000</v>
      </c>
      <c r="E460" s="30">
        <f t="shared" si="61"/>
        <v>135000</v>
      </c>
      <c r="H460" s="41">
        <f t="shared" si="58"/>
        <v>135000</v>
      </c>
    </row>
    <row r="461" spans="1:8" ht="15" hidden="1" customHeight="1" outlineLevel="3">
      <c r="A461" s="28"/>
      <c r="B461" s="28" t="s">
        <v>370</v>
      </c>
      <c r="C461" s="30">
        <v>15000</v>
      </c>
      <c r="D461" s="30">
        <f t="shared" si="61"/>
        <v>15000</v>
      </c>
      <c r="E461" s="30">
        <f t="shared" si="61"/>
        <v>15000</v>
      </c>
      <c r="H461" s="41">
        <f t="shared" si="58"/>
        <v>15000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61"/>
        <v>0</v>
      </c>
      <c r="E462" s="5">
        <f t="shared" si="61"/>
        <v>0</v>
      </c>
      <c r="H462" s="41">
        <f t="shared" si="58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60000</v>
      </c>
      <c r="D463" s="5">
        <f>SUM(D464:D467)</f>
        <v>60000</v>
      </c>
      <c r="E463" s="5">
        <f>SUM(E464:E467)</f>
        <v>60000</v>
      </c>
      <c r="H463" s="41">
        <f t="shared" si="58"/>
        <v>60000</v>
      </c>
    </row>
    <row r="464" spans="1:8" ht="15" hidden="1" customHeight="1" outlineLevel="3">
      <c r="A464" s="28"/>
      <c r="B464" s="28" t="s">
        <v>373</v>
      </c>
      <c r="C464" s="30">
        <v>40000</v>
      </c>
      <c r="D464" s="30">
        <f>C464</f>
        <v>40000</v>
      </c>
      <c r="E464" s="30">
        <f>D464</f>
        <v>40000</v>
      </c>
      <c r="H464" s="41">
        <f t="shared" si="58"/>
        <v>40000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62">C465</f>
        <v>0</v>
      </c>
      <c r="E465" s="30">
        <f t="shared" si="62"/>
        <v>0</v>
      </c>
      <c r="H465" s="41">
        <f t="shared" si="58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62"/>
        <v>0</v>
      </c>
      <c r="E466" s="30">
        <f t="shared" si="62"/>
        <v>0</v>
      </c>
      <c r="H466" s="41">
        <f t="shared" si="58"/>
        <v>0</v>
      </c>
    </row>
    <row r="467" spans="1:8" ht="15" hidden="1" customHeight="1" outlineLevel="3">
      <c r="A467" s="28"/>
      <c r="B467" s="28" t="s">
        <v>376</v>
      </c>
      <c r="C467" s="30">
        <v>20000</v>
      </c>
      <c r="D467" s="30">
        <f t="shared" si="62"/>
        <v>20000</v>
      </c>
      <c r="E467" s="30">
        <f t="shared" si="62"/>
        <v>20000</v>
      </c>
      <c r="H467" s="41">
        <f t="shared" si="58"/>
        <v>20000</v>
      </c>
    </row>
    <row r="468" spans="1:8" hidden="1" outlineLevel="2">
      <c r="A468" s="6">
        <v>2202</v>
      </c>
      <c r="B468" s="4" t="s">
        <v>377</v>
      </c>
      <c r="C468" s="5">
        <f>SUM(C469:C473)</f>
        <v>420000</v>
      </c>
      <c r="D468" s="5">
        <f>SUM(D469:D473)</f>
        <v>420000</v>
      </c>
      <c r="E468" s="5">
        <f>SUM(E469:E473)</f>
        <v>420000</v>
      </c>
      <c r="H468" s="41">
        <f t="shared" si="58"/>
        <v>420000</v>
      </c>
    </row>
    <row r="469" spans="1:8" ht="15" hidden="1" customHeight="1" outlineLevel="3">
      <c r="A469" s="28"/>
      <c r="B469" s="28" t="s">
        <v>378</v>
      </c>
      <c r="C469" s="30">
        <v>50000</v>
      </c>
      <c r="D469" s="30">
        <f>C469</f>
        <v>50000</v>
      </c>
      <c r="E469" s="30">
        <f>D469</f>
        <v>50000</v>
      </c>
      <c r="H469" s="41">
        <f t="shared" si="58"/>
        <v>50000</v>
      </c>
    </row>
    <row r="470" spans="1:8" ht="15" hidden="1" customHeight="1" outlineLevel="3">
      <c r="A470" s="28"/>
      <c r="B470" s="28" t="s">
        <v>379</v>
      </c>
      <c r="C470" s="30">
        <v>312000</v>
      </c>
      <c r="D470" s="30">
        <f t="shared" ref="D470:E473" si="63">C470</f>
        <v>312000</v>
      </c>
      <c r="E470" s="30">
        <f t="shared" si="63"/>
        <v>312000</v>
      </c>
      <c r="H470" s="41">
        <f t="shared" si="58"/>
        <v>312000</v>
      </c>
    </row>
    <row r="471" spans="1:8" ht="15" hidden="1" customHeight="1" outlineLevel="3">
      <c r="A471" s="28"/>
      <c r="B471" s="28" t="s">
        <v>380</v>
      </c>
      <c r="C471" s="30">
        <v>30000</v>
      </c>
      <c r="D471" s="30">
        <f t="shared" si="63"/>
        <v>30000</v>
      </c>
      <c r="E471" s="30">
        <f t="shared" si="63"/>
        <v>30000</v>
      </c>
      <c r="H471" s="41">
        <f t="shared" si="58"/>
        <v>30000</v>
      </c>
    </row>
    <row r="472" spans="1:8" ht="15" hidden="1" customHeight="1" outlineLevel="3">
      <c r="A472" s="28"/>
      <c r="B472" s="28" t="s">
        <v>381</v>
      </c>
      <c r="C472" s="30">
        <v>23000</v>
      </c>
      <c r="D472" s="30">
        <f t="shared" si="63"/>
        <v>23000</v>
      </c>
      <c r="E472" s="30">
        <f t="shared" si="63"/>
        <v>23000</v>
      </c>
      <c r="H472" s="41">
        <f t="shared" si="58"/>
        <v>23000</v>
      </c>
    </row>
    <row r="473" spans="1:8" ht="15" hidden="1" customHeight="1" outlineLevel="3">
      <c r="A473" s="28"/>
      <c r="B473" s="28" t="s">
        <v>382</v>
      </c>
      <c r="C473" s="30">
        <v>5000</v>
      </c>
      <c r="D473" s="30">
        <f t="shared" si="63"/>
        <v>5000</v>
      </c>
      <c r="E473" s="30">
        <f t="shared" si="63"/>
        <v>5000</v>
      </c>
      <c r="H473" s="41">
        <f t="shared" si="58"/>
        <v>5000</v>
      </c>
    </row>
    <row r="474" spans="1:8" hidden="1" outlineLevel="2">
      <c r="A474" s="6">
        <v>2202</v>
      </c>
      <c r="B474" s="4" t="s">
        <v>122</v>
      </c>
      <c r="C474" s="5">
        <f>SUM(C475:C476)</f>
        <v>80000</v>
      </c>
      <c r="D474" s="5">
        <f>SUM(D475:D476)</f>
        <v>80000</v>
      </c>
      <c r="E474" s="5">
        <f>SUM(E475:E476)</f>
        <v>80000</v>
      </c>
      <c r="H474" s="41">
        <f t="shared" si="58"/>
        <v>80000</v>
      </c>
    </row>
    <row r="475" spans="1:8" ht="15" hidden="1" customHeight="1" outlineLevel="3">
      <c r="A475" s="28"/>
      <c r="B475" s="28" t="s">
        <v>383</v>
      </c>
      <c r="C475" s="30">
        <v>80000</v>
      </c>
      <c r="D475" s="30">
        <f>C475</f>
        <v>80000</v>
      </c>
      <c r="E475" s="30">
        <f>D475</f>
        <v>80000</v>
      </c>
      <c r="H475" s="41">
        <f t="shared" si="58"/>
        <v>80000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8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8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64">C478</f>
        <v>0</v>
      </c>
      <c r="E478" s="30">
        <f t="shared" si="64"/>
        <v>0</v>
      </c>
      <c r="H478" s="41">
        <f t="shared" si="58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64"/>
        <v>0</v>
      </c>
      <c r="E479" s="30">
        <f t="shared" si="64"/>
        <v>0</v>
      </c>
      <c r="H479" s="41">
        <f t="shared" si="58"/>
        <v>0</v>
      </c>
    </row>
    <row r="480" spans="1:8" hidden="1" outlineLevel="2">
      <c r="A480" s="6">
        <v>2202</v>
      </c>
      <c r="B480" s="4" t="s">
        <v>386</v>
      </c>
      <c r="C480" s="5">
        <v>150000</v>
      </c>
      <c r="D480" s="5">
        <f t="shared" si="64"/>
        <v>150000</v>
      </c>
      <c r="E480" s="5">
        <f t="shared" si="64"/>
        <v>150000</v>
      </c>
      <c r="H480" s="41">
        <f t="shared" si="58"/>
        <v>150000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64"/>
        <v>0</v>
      </c>
      <c r="E481" s="5">
        <f t="shared" si="64"/>
        <v>0</v>
      </c>
      <c r="H481" s="41">
        <f t="shared" si="58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8"/>
        <v>0</v>
      </c>
    </row>
    <row r="483" spans="1:10" collapsed="1">
      <c r="A483" s="186" t="s">
        <v>389</v>
      </c>
      <c r="B483" s="187"/>
      <c r="C483" s="35">
        <f>C484+C504+C509+C522+C528+C538</f>
        <v>3345000</v>
      </c>
      <c r="D483" s="35">
        <f>D484+D504+D509+D522+D528+D538</f>
        <v>3345000</v>
      </c>
      <c r="E483" s="35">
        <f>E484+E504+E509+E522+E528+E538</f>
        <v>3345000</v>
      </c>
      <c r="G483" s="39" t="s">
        <v>592</v>
      </c>
      <c r="H483" s="41">
        <f t="shared" si="58"/>
        <v>3345000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2275000</v>
      </c>
      <c r="D484" s="32">
        <f>D485+D486+D490+D491+D494+D497+D500+D501+D502+D503</f>
        <v>2275000</v>
      </c>
      <c r="E484" s="32">
        <f>E485+E486+E490+E491+E494+E497+E500+E501+E502+E503</f>
        <v>2275000</v>
      </c>
      <c r="H484" s="41">
        <f t="shared" si="58"/>
        <v>2275000</v>
      </c>
    </row>
    <row r="485" spans="1:10" hidden="1" outlineLevel="2">
      <c r="A485" s="6">
        <v>3302</v>
      </c>
      <c r="B485" s="4" t="s">
        <v>391</v>
      </c>
      <c r="C485" s="5">
        <v>1100000</v>
      </c>
      <c r="D485" s="5">
        <f>C485</f>
        <v>1100000</v>
      </c>
      <c r="E485" s="5">
        <f>D485</f>
        <v>1100000</v>
      </c>
      <c r="H485" s="41">
        <f t="shared" si="58"/>
        <v>1100000</v>
      </c>
    </row>
    <row r="486" spans="1:10" hidden="1" outlineLevel="2">
      <c r="A486" s="6">
        <v>3302</v>
      </c>
      <c r="B486" s="4" t="s">
        <v>392</v>
      </c>
      <c r="C486" s="5">
        <f>SUM(C487:C489)</f>
        <v>340000</v>
      </c>
      <c r="D486" s="5">
        <f>SUM(D487:D489)</f>
        <v>340000</v>
      </c>
      <c r="E486" s="5">
        <f>SUM(E487:E489)</f>
        <v>340000</v>
      </c>
      <c r="H486" s="41">
        <f t="shared" si="58"/>
        <v>340000</v>
      </c>
    </row>
    <row r="487" spans="1:10" ht="15" hidden="1" customHeight="1" outlineLevel="3">
      <c r="A487" s="28"/>
      <c r="B487" s="28" t="s">
        <v>393</v>
      </c>
      <c r="C487" s="30">
        <v>340000</v>
      </c>
      <c r="D487" s="30">
        <f>C487</f>
        <v>340000</v>
      </c>
      <c r="E487" s="30">
        <f>D487</f>
        <v>340000</v>
      </c>
      <c r="H487" s="41">
        <f t="shared" si="58"/>
        <v>340000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65">C488</f>
        <v>0</v>
      </c>
      <c r="E488" s="30">
        <f t="shared" si="65"/>
        <v>0</v>
      </c>
      <c r="H488" s="41">
        <f t="shared" si="58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5"/>
        <v>0</v>
      </c>
      <c r="E489" s="30">
        <f t="shared" si="65"/>
        <v>0</v>
      </c>
      <c r="H489" s="41">
        <f t="shared" si="58"/>
        <v>0</v>
      </c>
    </row>
    <row r="490" spans="1:10" hidden="1" outlineLevel="2">
      <c r="A490" s="6">
        <v>3302</v>
      </c>
      <c r="B490" s="4" t="s">
        <v>396</v>
      </c>
      <c r="C490" s="5">
        <v>50000</v>
      </c>
      <c r="D490" s="5">
        <f>C490</f>
        <v>50000</v>
      </c>
      <c r="E490" s="5">
        <f>D490</f>
        <v>50000</v>
      </c>
      <c r="H490" s="41">
        <f t="shared" si="58"/>
        <v>50000</v>
      </c>
    </row>
    <row r="491" spans="1:10" hidden="1" outlineLevel="2">
      <c r="A491" s="6">
        <v>3302</v>
      </c>
      <c r="B491" s="4" t="s">
        <v>397</v>
      </c>
      <c r="C491" s="5">
        <f>SUM(C492:C493)</f>
        <v>185000</v>
      </c>
      <c r="D491" s="5">
        <f>SUM(D492:D493)</f>
        <v>185000</v>
      </c>
      <c r="E491" s="5">
        <f>SUM(E492:E493)</f>
        <v>185000</v>
      </c>
      <c r="H491" s="41">
        <f t="shared" si="58"/>
        <v>185000</v>
      </c>
    </row>
    <row r="492" spans="1:10" ht="15" hidden="1" customHeight="1" outlineLevel="3">
      <c r="A492" s="28"/>
      <c r="B492" s="28" t="s">
        <v>398</v>
      </c>
      <c r="C492" s="30">
        <v>5000</v>
      </c>
      <c r="D492" s="30">
        <f>C492</f>
        <v>5000</v>
      </c>
      <c r="E492" s="30">
        <f>D492</f>
        <v>5000</v>
      </c>
      <c r="H492" s="41">
        <f t="shared" si="58"/>
        <v>5000</v>
      </c>
    </row>
    <row r="493" spans="1:10" ht="15" hidden="1" customHeight="1" outlineLevel="3">
      <c r="A493" s="28"/>
      <c r="B493" s="28" t="s">
        <v>399</v>
      </c>
      <c r="C493" s="30">
        <v>180000</v>
      </c>
      <c r="D493" s="30">
        <f>C493</f>
        <v>180000</v>
      </c>
      <c r="E493" s="30">
        <f>D493</f>
        <v>180000</v>
      </c>
      <c r="H493" s="41">
        <f t="shared" si="58"/>
        <v>180000</v>
      </c>
    </row>
    <row r="494" spans="1:10" hidden="1" outlineLevel="2">
      <c r="A494" s="6">
        <v>3302</v>
      </c>
      <c r="B494" s="4" t="s">
        <v>400</v>
      </c>
      <c r="C494" s="5">
        <f>SUM(C495:C496)</f>
        <v>280000</v>
      </c>
      <c r="D494" s="5">
        <f>SUM(D495:D496)</f>
        <v>280000</v>
      </c>
      <c r="E494" s="5">
        <f>SUM(E495:E496)</f>
        <v>280000</v>
      </c>
      <c r="H494" s="41">
        <f t="shared" si="58"/>
        <v>280000</v>
      </c>
    </row>
    <row r="495" spans="1:10" ht="15" hidden="1" customHeight="1" outlineLevel="3">
      <c r="A495" s="28"/>
      <c r="B495" s="28" t="s">
        <v>401</v>
      </c>
      <c r="C495" s="30">
        <v>230000</v>
      </c>
      <c r="D495" s="30">
        <f>C495</f>
        <v>230000</v>
      </c>
      <c r="E495" s="30">
        <f>D495</f>
        <v>230000</v>
      </c>
      <c r="H495" s="41">
        <f t="shared" si="58"/>
        <v>230000</v>
      </c>
    </row>
    <row r="496" spans="1:10" ht="15" hidden="1" customHeight="1" outlineLevel="3">
      <c r="A496" s="28"/>
      <c r="B496" s="28" t="s">
        <v>402</v>
      </c>
      <c r="C496" s="30">
        <v>50000</v>
      </c>
      <c r="D496" s="30">
        <f>C496</f>
        <v>50000</v>
      </c>
      <c r="E496" s="30">
        <f>D496</f>
        <v>50000</v>
      </c>
      <c r="H496" s="41">
        <f t="shared" si="58"/>
        <v>50000</v>
      </c>
    </row>
    <row r="497" spans="1:12" hidden="1" outlineLevel="2">
      <c r="A497" s="6">
        <v>3302</v>
      </c>
      <c r="B497" s="4" t="s">
        <v>403</v>
      </c>
      <c r="C497" s="5">
        <f>SUM(C498:C499)</f>
        <v>60000</v>
      </c>
      <c r="D497" s="5">
        <f>SUM(D498:D499)</f>
        <v>60000</v>
      </c>
      <c r="E497" s="5">
        <f>SUM(E498:E499)</f>
        <v>60000</v>
      </c>
      <c r="H497" s="41">
        <f t="shared" si="58"/>
        <v>60000</v>
      </c>
    </row>
    <row r="498" spans="1:12" ht="15" hidden="1" customHeight="1" outlineLevel="3">
      <c r="A498" s="28"/>
      <c r="B498" s="28" t="s">
        <v>404</v>
      </c>
      <c r="C498" s="30">
        <v>30000</v>
      </c>
      <c r="D498" s="30">
        <f t="shared" ref="D498:E503" si="66">C498</f>
        <v>30000</v>
      </c>
      <c r="E498" s="30">
        <f t="shared" si="66"/>
        <v>30000</v>
      </c>
      <c r="H498" s="41">
        <f t="shared" si="58"/>
        <v>30000</v>
      </c>
    </row>
    <row r="499" spans="1:12" ht="15" hidden="1" customHeight="1" outlineLevel="3">
      <c r="A499" s="28"/>
      <c r="B499" s="28" t="s">
        <v>405</v>
      </c>
      <c r="C499" s="30">
        <v>30000</v>
      </c>
      <c r="D499" s="30">
        <f t="shared" si="66"/>
        <v>30000</v>
      </c>
      <c r="E499" s="30">
        <f t="shared" si="66"/>
        <v>30000</v>
      </c>
      <c r="H499" s="41">
        <f t="shared" si="58"/>
        <v>30000</v>
      </c>
    </row>
    <row r="500" spans="1:12" hidden="1" outlineLevel="2">
      <c r="A500" s="6">
        <v>3302</v>
      </c>
      <c r="B500" s="4" t="s">
        <v>406</v>
      </c>
      <c r="C500" s="5">
        <v>30000</v>
      </c>
      <c r="D500" s="5">
        <f t="shared" si="66"/>
        <v>30000</v>
      </c>
      <c r="E500" s="5">
        <f t="shared" si="66"/>
        <v>30000</v>
      </c>
      <c r="H500" s="41">
        <f t="shared" si="58"/>
        <v>30000</v>
      </c>
    </row>
    <row r="501" spans="1:12" hidden="1" outlineLevel="2">
      <c r="A501" s="6">
        <v>3302</v>
      </c>
      <c r="B501" s="4" t="s">
        <v>407</v>
      </c>
      <c r="C501" s="5">
        <v>10000</v>
      </c>
      <c r="D501" s="5">
        <f t="shared" si="66"/>
        <v>10000</v>
      </c>
      <c r="E501" s="5">
        <f t="shared" si="66"/>
        <v>10000</v>
      </c>
      <c r="H501" s="41">
        <f t="shared" si="58"/>
        <v>10000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6"/>
        <v>0</v>
      </c>
      <c r="E502" s="5">
        <f t="shared" si="66"/>
        <v>0</v>
      </c>
      <c r="H502" s="41">
        <f t="shared" si="58"/>
        <v>0</v>
      </c>
    </row>
    <row r="503" spans="1:12" hidden="1" outlineLevel="2">
      <c r="A503" s="6">
        <v>3302</v>
      </c>
      <c r="B503" s="4" t="s">
        <v>409</v>
      </c>
      <c r="C503" s="5">
        <v>220000</v>
      </c>
      <c r="D503" s="5">
        <f t="shared" si="66"/>
        <v>220000</v>
      </c>
      <c r="E503" s="5">
        <f t="shared" si="66"/>
        <v>220000</v>
      </c>
      <c r="H503" s="41">
        <f t="shared" si="58"/>
        <v>220000</v>
      </c>
    </row>
    <row r="504" spans="1:12" hidden="1" outlineLevel="1">
      <c r="A504" s="176" t="s">
        <v>410</v>
      </c>
      <c r="B504" s="177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8"/>
        <v>10000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8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7">C506</f>
        <v>0</v>
      </c>
      <c r="E506" s="5">
        <f t="shared" si="67"/>
        <v>0</v>
      </c>
      <c r="H506" s="41">
        <f t="shared" si="58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7"/>
        <v>0</v>
      </c>
      <c r="E507" s="5">
        <f t="shared" si="67"/>
        <v>0</v>
      </c>
      <c r="H507" s="41">
        <f t="shared" si="58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7"/>
        <v>0</v>
      </c>
      <c r="E508" s="5">
        <f t="shared" si="67"/>
        <v>0</v>
      </c>
      <c r="H508" s="41">
        <f t="shared" si="58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685000</v>
      </c>
      <c r="D509" s="32">
        <f>D510+D511+D512+D513+D517+D518+D519+D520+D521</f>
        <v>685000</v>
      </c>
      <c r="E509" s="32">
        <f>E510+E511+E512+E513+E517+E518+E519+E520+E521</f>
        <v>685000</v>
      </c>
      <c r="F509" s="51"/>
      <c r="H509" s="41">
        <f t="shared" si="58"/>
        <v>685000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10000</v>
      </c>
      <c r="D510" s="5">
        <f>C510</f>
        <v>10000</v>
      </c>
      <c r="E510" s="5">
        <f>D510</f>
        <v>10000</v>
      </c>
      <c r="H510" s="41">
        <f t="shared" si="58"/>
        <v>10000</v>
      </c>
    </row>
    <row r="511" spans="1:12" hidden="1" outlineLevel="2">
      <c r="A511" s="6">
        <v>3305</v>
      </c>
      <c r="B511" s="4" t="s">
        <v>416</v>
      </c>
      <c r="C511" s="5">
        <v>80000</v>
      </c>
      <c r="D511" s="5">
        <f t="shared" ref="D511:E512" si="68">C511</f>
        <v>80000</v>
      </c>
      <c r="E511" s="5">
        <f t="shared" si="68"/>
        <v>80000</v>
      </c>
      <c r="H511" s="41">
        <f t="shared" si="58"/>
        <v>80000</v>
      </c>
    </row>
    <row r="512" spans="1:12" hidden="1" outlineLevel="2">
      <c r="A512" s="6">
        <v>3305</v>
      </c>
      <c r="B512" s="4" t="s">
        <v>417</v>
      </c>
      <c r="C512" s="5">
        <v>10000</v>
      </c>
      <c r="D512" s="5">
        <f t="shared" si="68"/>
        <v>10000</v>
      </c>
      <c r="E512" s="5">
        <f t="shared" si="68"/>
        <v>10000</v>
      </c>
      <c r="H512" s="41">
        <f t="shared" si="58"/>
        <v>10000</v>
      </c>
    </row>
    <row r="513" spans="1:8" hidden="1" outlineLevel="2">
      <c r="A513" s="6">
        <v>3305</v>
      </c>
      <c r="B513" s="4" t="s">
        <v>418</v>
      </c>
      <c r="C513" s="5">
        <f>SUM(C514:C516)</f>
        <v>130000</v>
      </c>
      <c r="D513" s="5">
        <f>SUM(D514:D516)</f>
        <v>130000</v>
      </c>
      <c r="E513" s="5">
        <f>SUM(E514:E516)</f>
        <v>130000</v>
      </c>
      <c r="H513" s="41">
        <f t="shared" si="58"/>
        <v>130000</v>
      </c>
    </row>
    <row r="514" spans="1:8" ht="15" hidden="1" customHeight="1" outlineLevel="3">
      <c r="A514" s="29"/>
      <c r="B514" s="28" t="s">
        <v>419</v>
      </c>
      <c r="C514" s="30">
        <v>100000</v>
      </c>
      <c r="D514" s="30">
        <f t="shared" ref="D514:E521" si="69">C514</f>
        <v>100000</v>
      </c>
      <c r="E514" s="30">
        <f t="shared" si="69"/>
        <v>100000</v>
      </c>
      <c r="H514" s="41">
        <f t="shared" ref="H514:H577" si="70">C514</f>
        <v>100000</v>
      </c>
    </row>
    <row r="515" spans="1:8" ht="15" hidden="1" customHeight="1" outlineLevel="3">
      <c r="A515" s="29"/>
      <c r="B515" s="28" t="s">
        <v>420</v>
      </c>
      <c r="C515" s="30">
        <v>20000</v>
      </c>
      <c r="D515" s="30">
        <f t="shared" si="69"/>
        <v>20000</v>
      </c>
      <c r="E515" s="30">
        <f t="shared" si="69"/>
        <v>20000</v>
      </c>
      <c r="H515" s="41">
        <f t="shared" si="70"/>
        <v>20000</v>
      </c>
    </row>
    <row r="516" spans="1:8" ht="15" hidden="1" customHeight="1" outlineLevel="3">
      <c r="A516" s="29"/>
      <c r="B516" s="28" t="s">
        <v>421</v>
      </c>
      <c r="C516" s="30">
        <v>10000</v>
      </c>
      <c r="D516" s="30">
        <f t="shared" si="69"/>
        <v>10000</v>
      </c>
      <c r="E516" s="30">
        <f t="shared" si="69"/>
        <v>10000</v>
      </c>
      <c r="H516" s="41">
        <f t="shared" si="70"/>
        <v>10000</v>
      </c>
    </row>
    <row r="517" spans="1:8" hidden="1" outlineLevel="2">
      <c r="A517" s="6">
        <v>3305</v>
      </c>
      <c r="B517" s="4" t="s">
        <v>422</v>
      </c>
      <c r="C517" s="5">
        <v>150000</v>
      </c>
      <c r="D517" s="5">
        <f t="shared" si="69"/>
        <v>150000</v>
      </c>
      <c r="E517" s="5">
        <f t="shared" si="69"/>
        <v>150000</v>
      </c>
      <c r="H517" s="41">
        <f t="shared" si="70"/>
        <v>150000</v>
      </c>
    </row>
    <row r="518" spans="1:8" hidden="1" outlineLevel="2">
      <c r="A518" s="6">
        <v>3305</v>
      </c>
      <c r="B518" s="4" t="s">
        <v>423</v>
      </c>
      <c r="C518" s="5">
        <v>10000</v>
      </c>
      <c r="D518" s="5">
        <f t="shared" si="69"/>
        <v>10000</v>
      </c>
      <c r="E518" s="5">
        <f t="shared" si="69"/>
        <v>10000</v>
      </c>
      <c r="H518" s="41">
        <f t="shared" si="70"/>
        <v>10000</v>
      </c>
    </row>
    <row r="519" spans="1:8" hidden="1" outlineLevel="2">
      <c r="A519" s="6">
        <v>3305</v>
      </c>
      <c r="B519" s="4" t="s">
        <v>424</v>
      </c>
      <c r="C519" s="5">
        <v>80000</v>
      </c>
      <c r="D519" s="5">
        <f t="shared" si="69"/>
        <v>80000</v>
      </c>
      <c r="E519" s="5">
        <f t="shared" si="69"/>
        <v>80000</v>
      </c>
      <c r="H519" s="41">
        <f t="shared" si="70"/>
        <v>80000</v>
      </c>
    </row>
    <row r="520" spans="1:8" hidden="1" outlineLevel="2">
      <c r="A520" s="6">
        <v>3305</v>
      </c>
      <c r="B520" s="4" t="s">
        <v>425</v>
      </c>
      <c r="C520" s="5">
        <v>200000</v>
      </c>
      <c r="D520" s="5">
        <f t="shared" si="69"/>
        <v>200000</v>
      </c>
      <c r="E520" s="5">
        <f t="shared" si="69"/>
        <v>200000</v>
      </c>
      <c r="H520" s="41">
        <f t="shared" si="70"/>
        <v>200000</v>
      </c>
    </row>
    <row r="521" spans="1:8" hidden="1" outlineLevel="2">
      <c r="A521" s="6">
        <v>3305</v>
      </c>
      <c r="B521" s="4" t="s">
        <v>409</v>
      </c>
      <c r="C521" s="5">
        <v>15000</v>
      </c>
      <c r="D521" s="5">
        <f t="shared" si="69"/>
        <v>15000</v>
      </c>
      <c r="E521" s="5">
        <f t="shared" si="69"/>
        <v>15000</v>
      </c>
      <c r="H521" s="41">
        <f t="shared" si="70"/>
        <v>15000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70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70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71">C524</f>
        <v>0</v>
      </c>
      <c r="E524" s="5">
        <f t="shared" si="71"/>
        <v>0</v>
      </c>
      <c r="H524" s="41">
        <f t="shared" si="70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71"/>
        <v>0</v>
      </c>
      <c r="E525" s="5">
        <f t="shared" si="71"/>
        <v>0</v>
      </c>
      <c r="H525" s="41">
        <f t="shared" si="70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71"/>
        <v>0</v>
      </c>
      <c r="E526" s="5">
        <f t="shared" si="71"/>
        <v>0</v>
      </c>
      <c r="H526" s="41">
        <f t="shared" si="70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71"/>
        <v>0</v>
      </c>
      <c r="E527" s="5">
        <f t="shared" si="71"/>
        <v>0</v>
      </c>
      <c r="H527" s="41">
        <f t="shared" si="70"/>
        <v>0</v>
      </c>
    </row>
    <row r="528" spans="1:8" hidden="1" outlineLevel="1">
      <c r="A528" s="176" t="s">
        <v>432</v>
      </c>
      <c r="B528" s="177"/>
      <c r="C528" s="32">
        <f>C529+C531+C537</f>
        <v>45000</v>
      </c>
      <c r="D528" s="32">
        <f>D529+D531+D537</f>
        <v>45000</v>
      </c>
      <c r="E528" s="32">
        <f>E529+E531+E537</f>
        <v>45000</v>
      </c>
      <c r="H528" s="41">
        <f t="shared" si="70"/>
        <v>45000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70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70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44000</v>
      </c>
      <c r="D531" s="5">
        <f>SUM(D532:D536)</f>
        <v>44000</v>
      </c>
      <c r="E531" s="5">
        <f>SUM(E532:E536)</f>
        <v>44000</v>
      </c>
      <c r="H531" s="41">
        <f t="shared" si="70"/>
        <v>44000</v>
      </c>
    </row>
    <row r="532" spans="1:8" ht="15" hidden="1" customHeight="1" outlineLevel="3">
      <c r="A532" s="29"/>
      <c r="B532" s="28" t="s">
        <v>435</v>
      </c>
      <c r="C532" s="30">
        <v>19000</v>
      </c>
      <c r="D532" s="30">
        <f>C532</f>
        <v>19000</v>
      </c>
      <c r="E532" s="30">
        <f>D532</f>
        <v>19000</v>
      </c>
      <c r="H532" s="41">
        <f t="shared" si="70"/>
        <v>19000</v>
      </c>
    </row>
    <row r="533" spans="1:8" ht="15" hidden="1" customHeight="1" outlineLevel="3">
      <c r="A533" s="29"/>
      <c r="B533" s="28" t="s">
        <v>436</v>
      </c>
      <c r="C533" s="30">
        <v>15000</v>
      </c>
      <c r="D533" s="30">
        <f t="shared" ref="D533:E536" si="72">C533</f>
        <v>15000</v>
      </c>
      <c r="E533" s="30">
        <f t="shared" si="72"/>
        <v>15000</v>
      </c>
      <c r="H533" s="41">
        <f t="shared" si="70"/>
        <v>15000</v>
      </c>
    </row>
    <row r="534" spans="1:8" ht="15" hidden="1" customHeight="1" outlineLevel="3">
      <c r="A534" s="29"/>
      <c r="B534" s="28" t="s">
        <v>437</v>
      </c>
      <c r="C534" s="30">
        <v>6000</v>
      </c>
      <c r="D534" s="30">
        <f t="shared" si="72"/>
        <v>6000</v>
      </c>
      <c r="E534" s="30">
        <f t="shared" si="72"/>
        <v>6000</v>
      </c>
      <c r="H534" s="41">
        <f t="shared" si="70"/>
        <v>6000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72"/>
        <v>0</v>
      </c>
      <c r="E535" s="30">
        <f t="shared" si="72"/>
        <v>0</v>
      </c>
      <c r="H535" s="41">
        <f t="shared" si="70"/>
        <v>0</v>
      </c>
    </row>
    <row r="536" spans="1:8" ht="15" hidden="1" customHeight="1" outlineLevel="3">
      <c r="A536" s="29"/>
      <c r="B536" s="28" t="s">
        <v>439</v>
      </c>
      <c r="C536" s="30">
        <v>4000</v>
      </c>
      <c r="D536" s="30">
        <f t="shared" si="72"/>
        <v>4000</v>
      </c>
      <c r="E536" s="30">
        <f t="shared" si="72"/>
        <v>4000</v>
      </c>
      <c r="H536" s="41">
        <f t="shared" si="70"/>
        <v>4000</v>
      </c>
    </row>
    <row r="537" spans="1:8" hidden="1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70"/>
        <v>1000</v>
      </c>
    </row>
    <row r="538" spans="1:8" hidden="1" outlineLevel="1">
      <c r="A538" s="176" t="s">
        <v>441</v>
      </c>
      <c r="B538" s="177"/>
      <c r="C538" s="32">
        <f>SUM(C539:C544)</f>
        <v>330000</v>
      </c>
      <c r="D538" s="32">
        <f>SUM(D539:D544)</f>
        <v>330000</v>
      </c>
      <c r="E538" s="32">
        <f>SUM(E539:E544)</f>
        <v>330000</v>
      </c>
      <c r="H538" s="41">
        <f t="shared" si="70"/>
        <v>330000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70"/>
        <v>0</v>
      </c>
    </row>
    <row r="540" spans="1:8" hidden="1" outlineLevel="2" collapsed="1">
      <c r="A540" s="6">
        <v>3310</v>
      </c>
      <c r="B540" s="4" t="s">
        <v>52</v>
      </c>
      <c r="C540" s="5">
        <v>30000</v>
      </c>
      <c r="D540" s="5">
        <f t="shared" ref="D540:E543" si="73">C540</f>
        <v>30000</v>
      </c>
      <c r="E540" s="5">
        <f t="shared" si="73"/>
        <v>30000</v>
      </c>
      <c r="H540" s="41">
        <f t="shared" si="70"/>
        <v>30000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73"/>
        <v>0</v>
      </c>
      <c r="E541" s="5">
        <f t="shared" si="73"/>
        <v>0</v>
      </c>
      <c r="H541" s="41">
        <f t="shared" si="70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73"/>
        <v>0</v>
      </c>
      <c r="E542" s="5">
        <f t="shared" si="73"/>
        <v>0</v>
      </c>
      <c r="H542" s="41">
        <f t="shared" si="70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73"/>
        <v>0</v>
      </c>
      <c r="E543" s="5">
        <f t="shared" si="73"/>
        <v>0</v>
      </c>
      <c r="H543" s="41">
        <f t="shared" si="70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300000</v>
      </c>
      <c r="D544" s="5">
        <f>SUM(D545:D546)</f>
        <v>300000</v>
      </c>
      <c r="E544" s="5">
        <f>SUM(E545:E546)</f>
        <v>300000</v>
      </c>
      <c r="H544" s="41">
        <f t="shared" si="70"/>
        <v>300000</v>
      </c>
    </row>
    <row r="545" spans="1:10" ht="15" hidden="1" customHeight="1" outlineLevel="2">
      <c r="A545" s="29"/>
      <c r="B545" s="28" t="s">
        <v>447</v>
      </c>
      <c r="C545" s="30">
        <v>300000</v>
      </c>
      <c r="D545" s="30">
        <f>C545</f>
        <v>300000</v>
      </c>
      <c r="E545" s="30">
        <f>D545</f>
        <v>300000</v>
      </c>
      <c r="H545" s="41">
        <f t="shared" si="70"/>
        <v>300000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70"/>
        <v>0</v>
      </c>
    </row>
    <row r="547" spans="1:10" collapsed="1">
      <c r="A547" s="184" t="s">
        <v>449</v>
      </c>
      <c r="B547" s="185"/>
      <c r="C547" s="35">
        <f>C548+C549</f>
        <v>250000</v>
      </c>
      <c r="D547" s="35">
        <f>D548+D549</f>
        <v>250000</v>
      </c>
      <c r="E547" s="35">
        <f>E548+E549</f>
        <v>250000</v>
      </c>
      <c r="G547" s="39" t="s">
        <v>593</v>
      </c>
      <c r="H547" s="41">
        <f t="shared" si="70"/>
        <v>250000</v>
      </c>
      <c r="I547" s="42"/>
      <c r="J547" s="40" t="b">
        <f>AND(H547=I547)</f>
        <v>0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70"/>
        <v>0</v>
      </c>
    </row>
    <row r="549" spans="1:10" hidden="1" outlineLevel="1">
      <c r="A549" s="176" t="s">
        <v>451</v>
      </c>
      <c r="B549" s="177"/>
      <c r="C549" s="32">
        <v>250000</v>
      </c>
      <c r="D549" s="32">
        <f>C549</f>
        <v>250000</v>
      </c>
      <c r="E549" s="32">
        <f>D549</f>
        <v>250000</v>
      </c>
      <c r="H549" s="41">
        <f t="shared" si="70"/>
        <v>250000</v>
      </c>
    </row>
    <row r="550" spans="1:10" collapsed="1">
      <c r="A550" s="182" t="s">
        <v>455</v>
      </c>
      <c r="B550" s="183"/>
      <c r="C550" s="36">
        <f>C551</f>
        <v>3335000</v>
      </c>
      <c r="D550" s="36">
        <f>D551</f>
        <v>3335000</v>
      </c>
      <c r="E550" s="36">
        <f>E551</f>
        <v>3335000</v>
      </c>
      <c r="G550" s="39" t="s">
        <v>59</v>
      </c>
      <c r="H550" s="41">
        <f t="shared" si="70"/>
        <v>3335000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3335000</v>
      </c>
      <c r="D551" s="33">
        <f>D552+D556</f>
        <v>3335000</v>
      </c>
      <c r="E551" s="33">
        <f>E552+E556</f>
        <v>3335000</v>
      </c>
      <c r="G551" s="39" t="s">
        <v>594</v>
      </c>
      <c r="H551" s="41">
        <f t="shared" si="70"/>
        <v>3335000</v>
      </c>
      <c r="I551" s="42"/>
      <c r="J551" s="40" t="b">
        <f>AND(H551=I551)</f>
        <v>0</v>
      </c>
    </row>
    <row r="552" spans="1:10" hidden="1" outlineLevel="1">
      <c r="A552" s="176" t="s">
        <v>457</v>
      </c>
      <c r="B552" s="177"/>
      <c r="C552" s="32">
        <f>SUM(C553:C555)</f>
        <v>2255000</v>
      </c>
      <c r="D552" s="32">
        <f>SUM(D553:D555)</f>
        <v>2255000</v>
      </c>
      <c r="E552" s="32">
        <f>SUM(E553:E555)</f>
        <v>2255000</v>
      </c>
      <c r="H552" s="41">
        <f t="shared" si="70"/>
        <v>2255000</v>
      </c>
    </row>
    <row r="553" spans="1:10" hidden="1" outlineLevel="2" collapsed="1">
      <c r="A553" s="6">
        <v>5500</v>
      </c>
      <c r="B553" s="4" t="s">
        <v>458</v>
      </c>
      <c r="C553" s="5">
        <v>1900000</v>
      </c>
      <c r="D553" s="5">
        <f t="shared" ref="D553:E555" si="74">C553</f>
        <v>1900000</v>
      </c>
      <c r="E553" s="5">
        <f t="shared" si="74"/>
        <v>1900000</v>
      </c>
      <c r="H553" s="41">
        <f t="shared" si="70"/>
        <v>1900000</v>
      </c>
    </row>
    <row r="554" spans="1:10" hidden="1" outlineLevel="2" collapsed="1">
      <c r="A554" s="6">
        <v>5500</v>
      </c>
      <c r="B554" s="4" t="s">
        <v>459</v>
      </c>
      <c r="C554" s="5">
        <v>100000</v>
      </c>
      <c r="D554" s="5">
        <f t="shared" si="74"/>
        <v>100000</v>
      </c>
      <c r="E554" s="5">
        <f t="shared" si="74"/>
        <v>100000</v>
      </c>
      <c r="H554" s="41">
        <f t="shared" si="70"/>
        <v>100000</v>
      </c>
    </row>
    <row r="555" spans="1:10" hidden="1" outlineLevel="2" collapsed="1">
      <c r="A555" s="6">
        <v>5500</v>
      </c>
      <c r="B555" s="4" t="s">
        <v>460</v>
      </c>
      <c r="C555" s="5">
        <v>255000</v>
      </c>
      <c r="D555" s="5">
        <f t="shared" si="74"/>
        <v>255000</v>
      </c>
      <c r="E555" s="5">
        <f t="shared" si="74"/>
        <v>255000</v>
      </c>
      <c r="H555" s="41">
        <f t="shared" si="70"/>
        <v>255000</v>
      </c>
    </row>
    <row r="556" spans="1:10" hidden="1" outlineLevel="1">
      <c r="A556" s="176" t="s">
        <v>461</v>
      </c>
      <c r="B556" s="177"/>
      <c r="C556" s="32">
        <f>SUM(C557:C558)</f>
        <v>1080000</v>
      </c>
      <c r="D556" s="32">
        <f>SUM(D557:D558)</f>
        <v>1080000</v>
      </c>
      <c r="E556" s="32">
        <f>SUM(E557:E558)</f>
        <v>1080000</v>
      </c>
      <c r="H556" s="41">
        <f t="shared" si="70"/>
        <v>1080000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70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1080000</v>
      </c>
      <c r="D558" s="5">
        <f>C558</f>
        <v>1080000</v>
      </c>
      <c r="E558" s="5">
        <f>D558</f>
        <v>1080000</v>
      </c>
      <c r="H558" s="41">
        <f t="shared" si="70"/>
        <v>1080000</v>
      </c>
    </row>
    <row r="559" spans="1:10" collapsed="1">
      <c r="A559" s="180" t="s">
        <v>62</v>
      </c>
      <c r="B559" s="181"/>
      <c r="C559" s="37">
        <f>C560+C716+C725</f>
        <v>28613806</v>
      </c>
      <c r="D559" s="37">
        <f>D560+D716+D725</f>
        <v>28481467.471000001</v>
      </c>
      <c r="E559" s="37">
        <f>E560+E716+E725</f>
        <v>28481467.471000001</v>
      </c>
      <c r="G559" s="39" t="s">
        <v>62</v>
      </c>
      <c r="H559" s="41">
        <f t="shared" si="70"/>
        <v>28613806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13646806</v>
      </c>
      <c r="D560" s="36">
        <f>D561+D638+D642+D645</f>
        <v>13514467.471000001</v>
      </c>
      <c r="E560" s="36">
        <f>E561+E638+E642+E645</f>
        <v>13514467.471000001</v>
      </c>
      <c r="G560" s="39" t="s">
        <v>61</v>
      </c>
      <c r="H560" s="41">
        <f t="shared" si="70"/>
        <v>13646806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13646806</v>
      </c>
      <c r="D561" s="38">
        <f>D562+D567+D568+D569+D576+D577+D581+D584+D585+D586+D587+D592+D595+D599+D603+D610+D616+D628</f>
        <v>13514467.471000001</v>
      </c>
      <c r="E561" s="38">
        <f>E562+E567+E568+E569+E576+E577+E581+E584+E585+E586+E587+E592+E595+E599+E603+E610+E616+E628</f>
        <v>13514467.471000001</v>
      </c>
      <c r="G561" s="39" t="s">
        <v>595</v>
      </c>
      <c r="H561" s="41">
        <f t="shared" si="70"/>
        <v>13646806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f>SUM(C563:C566)</f>
        <v>341388</v>
      </c>
      <c r="D562" s="32">
        <f>SUM(D563:D566)</f>
        <v>341388</v>
      </c>
      <c r="E562" s="32">
        <f>SUM(E563:E566)</f>
        <v>341388</v>
      </c>
      <c r="H562" s="41">
        <f t="shared" si="70"/>
        <v>341388</v>
      </c>
    </row>
    <row r="563" spans="1:10" hidden="1" outlineLevel="2">
      <c r="A563" s="7">
        <v>6600</v>
      </c>
      <c r="B563" s="4" t="s">
        <v>468</v>
      </c>
      <c r="C563" s="5">
        <v>200220</v>
      </c>
      <c r="D563" s="5">
        <f>C563</f>
        <v>200220</v>
      </c>
      <c r="E563" s="5">
        <f>D563</f>
        <v>200220</v>
      </c>
      <c r="H563" s="41">
        <f t="shared" si="70"/>
        <v>200220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5">C564</f>
        <v>0</v>
      </c>
      <c r="E564" s="5">
        <f t="shared" si="75"/>
        <v>0</v>
      </c>
      <c r="H564" s="41">
        <f t="shared" si="7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5"/>
        <v>0</v>
      </c>
      <c r="E565" s="5">
        <f t="shared" si="75"/>
        <v>0</v>
      </c>
      <c r="H565" s="41">
        <f t="shared" si="70"/>
        <v>0</v>
      </c>
    </row>
    <row r="566" spans="1:10" hidden="1" outlineLevel="2">
      <c r="A566" s="6">
        <v>6600</v>
      </c>
      <c r="B566" s="4" t="s">
        <v>471</v>
      </c>
      <c r="C566" s="5">
        <v>141168</v>
      </c>
      <c r="D566" s="5">
        <f t="shared" si="75"/>
        <v>141168</v>
      </c>
      <c r="E566" s="5">
        <f t="shared" si="75"/>
        <v>141168</v>
      </c>
      <c r="H566" s="41">
        <f t="shared" si="70"/>
        <v>141168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70"/>
        <v>0</v>
      </c>
    </row>
    <row r="568" spans="1:10" hidden="1" outlineLevel="1">
      <c r="A568" s="176" t="s">
        <v>472</v>
      </c>
      <c r="B568" s="177"/>
      <c r="C568" s="32">
        <v>193000</v>
      </c>
      <c r="D568" s="32">
        <f>C568</f>
        <v>193000</v>
      </c>
      <c r="E568" s="32">
        <f>D568</f>
        <v>193000</v>
      </c>
      <c r="H568" s="41">
        <f t="shared" si="70"/>
        <v>193000</v>
      </c>
    </row>
    <row r="569" spans="1:10" hidden="1" outlineLevel="1">
      <c r="A569" s="176" t="s">
        <v>473</v>
      </c>
      <c r="B569" s="177"/>
      <c r="C569" s="32">
        <f>SUM(C570:C575)</f>
        <v>825736</v>
      </c>
      <c r="D569" s="32">
        <f>SUM(D570:D575)</f>
        <v>825736</v>
      </c>
      <c r="E569" s="32">
        <f>SUM(E570:E575)</f>
        <v>825736</v>
      </c>
      <c r="H569" s="41">
        <f t="shared" si="70"/>
        <v>825736</v>
      </c>
    </row>
    <row r="570" spans="1:10" hidden="1" outlineLevel="2">
      <c r="A570" s="7">
        <v>6603</v>
      </c>
      <c r="B570" s="4" t="s">
        <v>474</v>
      </c>
      <c r="C570" s="5">
        <v>11723</v>
      </c>
      <c r="D570" s="5">
        <f>C570</f>
        <v>11723</v>
      </c>
      <c r="E570" s="5">
        <f>D570</f>
        <v>11723</v>
      </c>
      <c r="H570" s="41">
        <f t="shared" si="70"/>
        <v>11723</v>
      </c>
    </row>
    <row r="571" spans="1:10" hidden="1" outlineLevel="2">
      <c r="A571" s="7">
        <v>6603</v>
      </c>
      <c r="B571" s="4" t="s">
        <v>475</v>
      </c>
      <c r="C571" s="5">
        <v>100000</v>
      </c>
      <c r="D571" s="5">
        <f t="shared" ref="D571:E575" si="76">C571</f>
        <v>100000</v>
      </c>
      <c r="E571" s="5">
        <f t="shared" si="76"/>
        <v>100000</v>
      </c>
      <c r="H571" s="41">
        <f t="shared" si="70"/>
        <v>100000</v>
      </c>
    </row>
    <row r="572" spans="1:10" hidden="1" outlineLevel="2">
      <c r="A572" s="7">
        <v>6603</v>
      </c>
      <c r="B572" s="4" t="s">
        <v>476</v>
      </c>
      <c r="C572" s="5">
        <v>515850</v>
      </c>
      <c r="D572" s="5">
        <f t="shared" si="76"/>
        <v>515850</v>
      </c>
      <c r="E572" s="5">
        <f t="shared" si="76"/>
        <v>515850</v>
      </c>
      <c r="H572" s="41">
        <f t="shared" si="70"/>
        <v>515850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6"/>
        <v>0</v>
      </c>
      <c r="E573" s="5">
        <f t="shared" si="76"/>
        <v>0</v>
      </c>
      <c r="H573" s="41">
        <f t="shared" si="70"/>
        <v>0</v>
      </c>
    </row>
    <row r="574" spans="1:10" hidden="1" outlineLevel="2">
      <c r="A574" s="7">
        <v>6603</v>
      </c>
      <c r="B574" s="4" t="s">
        <v>478</v>
      </c>
      <c r="C574" s="5">
        <v>198163</v>
      </c>
      <c r="D574" s="5">
        <f t="shared" si="76"/>
        <v>198163</v>
      </c>
      <c r="E574" s="5">
        <f t="shared" si="76"/>
        <v>198163</v>
      </c>
      <c r="H574" s="41">
        <f t="shared" si="70"/>
        <v>198163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6"/>
        <v>0</v>
      </c>
      <c r="E575" s="5">
        <f t="shared" si="76"/>
        <v>0</v>
      </c>
      <c r="H575" s="41">
        <f t="shared" si="70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70"/>
        <v>0</v>
      </c>
    </row>
    <row r="577" spans="1:8" hidden="1" outlineLevel="1">
      <c r="A577" s="176" t="s">
        <v>481</v>
      </c>
      <c r="B577" s="177"/>
      <c r="C577" s="32">
        <v>132471</v>
      </c>
      <c r="D577" s="32">
        <v>132.471</v>
      </c>
      <c r="E577" s="32">
        <v>132.471</v>
      </c>
      <c r="H577" s="41">
        <f t="shared" si="70"/>
        <v>132471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7">C578</f>
        <v>0</v>
      </c>
      <c r="E578" s="5">
        <f t="shared" si="77"/>
        <v>0</v>
      </c>
      <c r="H578" s="41">
        <f t="shared" ref="H578:H641" si="78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7"/>
        <v>0</v>
      </c>
      <c r="E579" s="5">
        <f t="shared" si="77"/>
        <v>0</v>
      </c>
      <c r="H579" s="41">
        <f t="shared" si="78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7"/>
        <v>0</v>
      </c>
      <c r="E580" s="5">
        <f t="shared" si="77"/>
        <v>0</v>
      </c>
      <c r="H580" s="41">
        <f t="shared" si="78"/>
        <v>0</v>
      </c>
    </row>
    <row r="581" spans="1:8" hidden="1" outlineLevel="1">
      <c r="A581" s="176" t="s">
        <v>485</v>
      </c>
      <c r="B581" s="177"/>
      <c r="C581" s="32">
        <f>SUM(C582:C583)</f>
        <v>1250642</v>
      </c>
      <c r="D581" s="32">
        <f>SUM(D582:D583)</f>
        <v>1250642</v>
      </c>
      <c r="E581" s="32">
        <f>SUM(E582:E583)</f>
        <v>1250642</v>
      </c>
      <c r="H581" s="41">
        <f t="shared" si="78"/>
        <v>1250642</v>
      </c>
    </row>
    <row r="582" spans="1:8" hidden="1" outlineLevel="2">
      <c r="A582" s="7">
        <v>6606</v>
      </c>
      <c r="B582" s="4" t="s">
        <v>486</v>
      </c>
      <c r="C582" s="5">
        <v>1144442</v>
      </c>
      <c r="D582" s="5">
        <f t="shared" ref="D582:E586" si="79">C582</f>
        <v>1144442</v>
      </c>
      <c r="E582" s="5">
        <f t="shared" si="79"/>
        <v>1144442</v>
      </c>
      <c r="H582" s="41">
        <f t="shared" si="78"/>
        <v>1144442</v>
      </c>
    </row>
    <row r="583" spans="1:8" hidden="1" outlineLevel="2">
      <c r="A583" s="7">
        <v>6606</v>
      </c>
      <c r="B583" s="4" t="s">
        <v>487</v>
      </c>
      <c r="C583" s="5">
        <v>106200</v>
      </c>
      <c r="D583" s="5">
        <f t="shared" si="79"/>
        <v>106200</v>
      </c>
      <c r="E583" s="5">
        <f t="shared" si="79"/>
        <v>106200</v>
      </c>
      <c r="H583" s="41">
        <f t="shared" si="78"/>
        <v>106200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79"/>
        <v>0</v>
      </c>
      <c r="E584" s="32">
        <f t="shared" si="79"/>
        <v>0</v>
      </c>
      <c r="H584" s="41">
        <f t="shared" si="78"/>
        <v>0</v>
      </c>
    </row>
    <row r="585" spans="1:8" hidden="1" outlineLevel="1" collapsed="1">
      <c r="A585" s="176" t="s">
        <v>489</v>
      </c>
      <c r="B585" s="177"/>
      <c r="C585" s="32">
        <v>250000</v>
      </c>
      <c r="D585" s="32">
        <f t="shared" si="79"/>
        <v>250000</v>
      </c>
      <c r="E585" s="32">
        <f t="shared" si="79"/>
        <v>250000</v>
      </c>
      <c r="H585" s="41">
        <f t="shared" si="78"/>
        <v>250000</v>
      </c>
    </row>
    <row r="586" spans="1:8" hidden="1" outlineLevel="1" collapsed="1">
      <c r="A586" s="176" t="s">
        <v>490</v>
      </c>
      <c r="B586" s="177"/>
      <c r="C586" s="32">
        <v>728317</v>
      </c>
      <c r="D586" s="32">
        <f t="shared" si="79"/>
        <v>728317</v>
      </c>
      <c r="E586" s="32">
        <f t="shared" si="79"/>
        <v>728317</v>
      </c>
      <c r="H586" s="41">
        <f t="shared" si="78"/>
        <v>728317</v>
      </c>
    </row>
    <row r="587" spans="1:8" hidden="1" outlineLevel="1">
      <c r="A587" s="176" t="s">
        <v>491</v>
      </c>
      <c r="B587" s="177"/>
      <c r="C587" s="32">
        <f>SUM(C588:C591)</f>
        <v>3383227</v>
      </c>
      <c r="D587" s="32">
        <f>SUM(D588:D591)</f>
        <v>3383227</v>
      </c>
      <c r="E587" s="32">
        <f>SUM(E588:E591)</f>
        <v>3383227</v>
      </c>
      <c r="H587" s="41">
        <f t="shared" si="78"/>
        <v>3383227</v>
      </c>
    </row>
    <row r="588" spans="1:8" hidden="1" outlineLevel="2">
      <c r="A588" s="7">
        <v>6610</v>
      </c>
      <c r="B588" s="4" t="s">
        <v>492</v>
      </c>
      <c r="C588" s="5">
        <v>1608320</v>
      </c>
      <c r="D588" s="5">
        <f>C588</f>
        <v>1608320</v>
      </c>
      <c r="E588" s="5">
        <f>D588</f>
        <v>1608320</v>
      </c>
      <c r="H588" s="41">
        <f t="shared" si="78"/>
        <v>1608320</v>
      </c>
    </row>
    <row r="589" spans="1:8" hidden="1" outlineLevel="2">
      <c r="A589" s="7">
        <v>6610</v>
      </c>
      <c r="B589" s="4" t="s">
        <v>493</v>
      </c>
      <c r="C589" s="5">
        <v>281156</v>
      </c>
      <c r="D589" s="5">
        <f t="shared" ref="D589:E591" si="80">C589</f>
        <v>281156</v>
      </c>
      <c r="E589" s="5">
        <f t="shared" si="80"/>
        <v>281156</v>
      </c>
      <c r="H589" s="41">
        <f t="shared" si="78"/>
        <v>281156</v>
      </c>
    </row>
    <row r="590" spans="1:8" hidden="1" outlineLevel="2">
      <c r="A590" s="7">
        <v>6610</v>
      </c>
      <c r="B590" s="4" t="s">
        <v>494</v>
      </c>
      <c r="C590" s="5">
        <v>1410672</v>
      </c>
      <c r="D590" s="5">
        <f t="shared" si="80"/>
        <v>1410672</v>
      </c>
      <c r="E590" s="5">
        <f t="shared" si="80"/>
        <v>1410672</v>
      </c>
      <c r="H590" s="41">
        <f t="shared" si="78"/>
        <v>1410672</v>
      </c>
    </row>
    <row r="591" spans="1:8" hidden="1" outlineLevel="2">
      <c r="A591" s="7">
        <v>6610</v>
      </c>
      <c r="B591" s="4" t="s">
        <v>495</v>
      </c>
      <c r="C591" s="5">
        <v>83079</v>
      </c>
      <c r="D591" s="5">
        <f t="shared" si="80"/>
        <v>83079</v>
      </c>
      <c r="E591" s="5">
        <f t="shared" si="80"/>
        <v>83079</v>
      </c>
      <c r="H591" s="41">
        <f t="shared" si="78"/>
        <v>83079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8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8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8"/>
        <v>0</v>
      </c>
    </row>
    <row r="595" spans="1:8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8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8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81">C597</f>
        <v>0</v>
      </c>
      <c r="E597" s="5">
        <f t="shared" si="81"/>
        <v>0</v>
      </c>
      <c r="H597" s="41">
        <f t="shared" si="78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81"/>
        <v>0</v>
      </c>
      <c r="E598" s="5">
        <f t="shared" si="81"/>
        <v>0</v>
      </c>
      <c r="H598" s="41">
        <f t="shared" si="78"/>
        <v>0</v>
      </c>
    </row>
    <row r="599" spans="1:8" hidden="1" outlineLevel="1">
      <c r="A599" s="176" t="s">
        <v>503</v>
      </c>
      <c r="B599" s="177"/>
      <c r="C599" s="32">
        <f>SUM(C600:C602)</f>
        <v>2782325</v>
      </c>
      <c r="D599" s="32">
        <f>SUM(D600:D602)</f>
        <v>2782325</v>
      </c>
      <c r="E599" s="32">
        <f>SUM(E600:E602)</f>
        <v>2782325</v>
      </c>
      <c r="H599" s="41">
        <f t="shared" si="78"/>
        <v>2782325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82">C600</f>
        <v>0</v>
      </c>
      <c r="E600" s="5">
        <f t="shared" si="82"/>
        <v>0</v>
      </c>
      <c r="H600" s="41">
        <f t="shared" si="78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82"/>
        <v>0</v>
      </c>
      <c r="E601" s="5">
        <f t="shared" si="82"/>
        <v>0</v>
      </c>
      <c r="H601" s="41">
        <f t="shared" si="78"/>
        <v>0</v>
      </c>
    </row>
    <row r="602" spans="1:8" hidden="1" outlineLevel="2">
      <c r="A602" s="7">
        <v>6613</v>
      </c>
      <c r="B602" s="4" t="s">
        <v>501</v>
      </c>
      <c r="C602" s="5">
        <v>2782325</v>
      </c>
      <c r="D602" s="5">
        <f t="shared" si="82"/>
        <v>2782325</v>
      </c>
      <c r="E602" s="5">
        <f t="shared" si="82"/>
        <v>2782325</v>
      </c>
      <c r="H602" s="41">
        <f t="shared" si="78"/>
        <v>2782325</v>
      </c>
    </row>
    <row r="603" spans="1:8" hidden="1" outlineLevel="1">
      <c r="A603" s="176" t="s">
        <v>506</v>
      </c>
      <c r="B603" s="177"/>
      <c r="C603" s="32">
        <f>SUM(C604:C609)</f>
        <v>2192447</v>
      </c>
      <c r="D603" s="32">
        <f>SUM(D604:D609)</f>
        <v>2192447</v>
      </c>
      <c r="E603" s="32">
        <f>SUM(E604:E609)</f>
        <v>2192447</v>
      </c>
      <c r="H603" s="41">
        <f t="shared" si="78"/>
        <v>2192447</v>
      </c>
    </row>
    <row r="604" spans="1:8" hidden="1" outlineLevel="2">
      <c r="A604" s="7">
        <v>6614</v>
      </c>
      <c r="B604" s="4" t="s">
        <v>507</v>
      </c>
      <c r="C604" s="5">
        <v>406338</v>
      </c>
      <c r="D604" s="5">
        <f>C604</f>
        <v>406338</v>
      </c>
      <c r="E604" s="5">
        <f>D604</f>
        <v>406338</v>
      </c>
      <c r="H604" s="41">
        <f t="shared" si="78"/>
        <v>406338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83">C605</f>
        <v>0</v>
      </c>
      <c r="E605" s="5">
        <f t="shared" si="83"/>
        <v>0</v>
      </c>
      <c r="H605" s="41">
        <f t="shared" si="78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83"/>
        <v>0</v>
      </c>
      <c r="E606" s="5">
        <f t="shared" si="83"/>
        <v>0</v>
      </c>
      <c r="H606" s="41">
        <f t="shared" si="78"/>
        <v>0</v>
      </c>
    </row>
    <row r="607" spans="1:8" hidden="1" outlineLevel="2">
      <c r="A607" s="7">
        <v>6614</v>
      </c>
      <c r="B607" s="4" t="s">
        <v>510</v>
      </c>
      <c r="C607" s="5">
        <v>89000</v>
      </c>
      <c r="D607" s="5">
        <f t="shared" si="83"/>
        <v>89000</v>
      </c>
      <c r="E607" s="5">
        <f t="shared" si="83"/>
        <v>89000</v>
      </c>
      <c r="H607" s="41">
        <f t="shared" si="78"/>
        <v>89000</v>
      </c>
    </row>
    <row r="608" spans="1:8" hidden="1" outlineLevel="2">
      <c r="A608" s="7">
        <v>6614</v>
      </c>
      <c r="B608" s="4" t="s">
        <v>511</v>
      </c>
      <c r="C608" s="5">
        <v>857651</v>
      </c>
      <c r="D608" s="5">
        <f t="shared" si="83"/>
        <v>857651</v>
      </c>
      <c r="E608" s="5">
        <f t="shared" si="83"/>
        <v>857651</v>
      </c>
      <c r="H608" s="41">
        <f t="shared" si="78"/>
        <v>857651</v>
      </c>
    </row>
    <row r="609" spans="1:8" hidden="1" outlineLevel="2">
      <c r="A609" s="7">
        <v>6614</v>
      </c>
      <c r="B609" s="4" t="s">
        <v>512</v>
      </c>
      <c r="C609" s="5">
        <v>839458</v>
      </c>
      <c r="D609" s="5">
        <f t="shared" si="83"/>
        <v>839458</v>
      </c>
      <c r="E609" s="5">
        <f t="shared" si="83"/>
        <v>839458</v>
      </c>
      <c r="H609" s="41">
        <f t="shared" si="78"/>
        <v>839458</v>
      </c>
    </row>
    <row r="610" spans="1:8" hidden="1" outlineLevel="1">
      <c r="A610" s="176" t="s">
        <v>513</v>
      </c>
      <c r="B610" s="177"/>
      <c r="C610" s="32">
        <f>SUM(C611:C615)</f>
        <v>1052545</v>
      </c>
      <c r="D610" s="32">
        <f>SUM(D611:D615)</f>
        <v>1052545</v>
      </c>
      <c r="E610" s="32">
        <f>SUM(E611:E615)</f>
        <v>1052545</v>
      </c>
      <c r="H610" s="41">
        <f t="shared" si="78"/>
        <v>1052545</v>
      </c>
    </row>
    <row r="611" spans="1:8" hidden="1" outlineLevel="2">
      <c r="A611" s="7">
        <v>6615</v>
      </c>
      <c r="B611" s="4" t="s">
        <v>514</v>
      </c>
      <c r="C611" s="5">
        <v>1052545</v>
      </c>
      <c r="D611" s="5">
        <f>C611</f>
        <v>1052545</v>
      </c>
      <c r="E611" s="5">
        <f>D611</f>
        <v>1052545</v>
      </c>
      <c r="H611" s="41">
        <f t="shared" si="78"/>
        <v>1052545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84">C612</f>
        <v>0</v>
      </c>
      <c r="E612" s="5">
        <f t="shared" si="84"/>
        <v>0</v>
      </c>
      <c r="H612" s="41">
        <f t="shared" si="78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84"/>
        <v>0</v>
      </c>
      <c r="E613" s="5">
        <f t="shared" si="84"/>
        <v>0</v>
      </c>
      <c r="H613" s="41">
        <f t="shared" si="78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84"/>
        <v>0</v>
      </c>
      <c r="E614" s="5">
        <f t="shared" si="84"/>
        <v>0</v>
      </c>
      <c r="H614" s="41">
        <f t="shared" si="78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84"/>
        <v>0</v>
      </c>
      <c r="E615" s="5">
        <f t="shared" si="84"/>
        <v>0</v>
      </c>
      <c r="H615" s="41">
        <f t="shared" si="78"/>
        <v>0</v>
      </c>
    </row>
    <row r="616" spans="1:8" hidden="1" outlineLevel="1">
      <c r="A616" s="176" t="s">
        <v>519</v>
      </c>
      <c r="B616" s="177"/>
      <c r="C616" s="32">
        <f>SUM(C617:C627)</f>
        <v>237240</v>
      </c>
      <c r="D616" s="32">
        <f>SUM(D617:D627)</f>
        <v>237240</v>
      </c>
      <c r="E616" s="32">
        <f>SUM(E617:E627)</f>
        <v>237240</v>
      </c>
      <c r="H616" s="41">
        <f t="shared" si="78"/>
        <v>237240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8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5">C618</f>
        <v>0</v>
      </c>
      <c r="E618" s="5">
        <f t="shared" si="85"/>
        <v>0</v>
      </c>
      <c r="H618" s="41">
        <f t="shared" si="78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5"/>
        <v>0</v>
      </c>
      <c r="E619" s="5">
        <f t="shared" si="85"/>
        <v>0</v>
      </c>
      <c r="H619" s="41">
        <f t="shared" si="78"/>
        <v>0</v>
      </c>
    </row>
    <row r="620" spans="1:8" hidden="1" outlineLevel="2">
      <c r="A620" s="7">
        <v>6616</v>
      </c>
      <c r="B620" s="4" t="s">
        <v>523</v>
      </c>
      <c r="C620" s="5">
        <v>237240</v>
      </c>
      <c r="D620" s="5">
        <f t="shared" si="85"/>
        <v>237240</v>
      </c>
      <c r="E620" s="5">
        <f t="shared" si="85"/>
        <v>237240</v>
      </c>
      <c r="H620" s="41">
        <f t="shared" si="78"/>
        <v>237240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5"/>
        <v>0</v>
      </c>
      <c r="E621" s="5">
        <f t="shared" si="85"/>
        <v>0</v>
      </c>
      <c r="H621" s="41">
        <f t="shared" si="78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5"/>
        <v>0</v>
      </c>
      <c r="E622" s="5">
        <f t="shared" si="85"/>
        <v>0</v>
      </c>
      <c r="H622" s="41">
        <f t="shared" si="78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5"/>
        <v>0</v>
      </c>
      <c r="E623" s="5">
        <f t="shared" si="85"/>
        <v>0</v>
      </c>
      <c r="H623" s="41">
        <f t="shared" si="78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5"/>
        <v>0</v>
      </c>
      <c r="E624" s="5">
        <f t="shared" si="85"/>
        <v>0</v>
      </c>
      <c r="H624" s="41">
        <f t="shared" si="78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5"/>
        <v>0</v>
      </c>
      <c r="E625" s="5">
        <f t="shared" si="85"/>
        <v>0</v>
      </c>
      <c r="H625" s="41">
        <f t="shared" si="78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5"/>
        <v>0</v>
      </c>
      <c r="E626" s="5">
        <f t="shared" si="85"/>
        <v>0</v>
      </c>
      <c r="H626" s="41">
        <f t="shared" si="78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5"/>
        <v>0</v>
      </c>
      <c r="E627" s="5">
        <f t="shared" si="85"/>
        <v>0</v>
      </c>
      <c r="H627" s="41">
        <f t="shared" si="78"/>
        <v>0</v>
      </c>
    </row>
    <row r="628" spans="1:10" hidden="1" outlineLevel="1">
      <c r="A628" s="176" t="s">
        <v>531</v>
      </c>
      <c r="B628" s="177"/>
      <c r="C628" s="32">
        <f>SUM(C629:C637)</f>
        <v>277468</v>
      </c>
      <c r="D628" s="32">
        <f>SUM(D629:D637)</f>
        <v>277468</v>
      </c>
      <c r="E628" s="32">
        <f>SUM(E629:E637)</f>
        <v>277468</v>
      </c>
      <c r="H628" s="41">
        <f t="shared" si="78"/>
        <v>277468</v>
      </c>
    </row>
    <row r="629" spans="1:10" hidden="1" outlineLevel="2">
      <c r="A629" s="7">
        <v>6617</v>
      </c>
      <c r="B629" s="4" t="s">
        <v>532</v>
      </c>
      <c r="C629" s="5">
        <v>277468</v>
      </c>
      <c r="D629" s="5">
        <f>C629</f>
        <v>277468</v>
      </c>
      <c r="E629" s="5">
        <f>D629</f>
        <v>277468</v>
      </c>
      <c r="H629" s="41">
        <f t="shared" si="78"/>
        <v>277468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6">C630</f>
        <v>0</v>
      </c>
      <c r="E630" s="5">
        <f t="shared" si="86"/>
        <v>0</v>
      </c>
      <c r="H630" s="41">
        <f t="shared" si="78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6"/>
        <v>0</v>
      </c>
      <c r="E631" s="5">
        <f t="shared" si="86"/>
        <v>0</v>
      </c>
      <c r="H631" s="41">
        <f t="shared" si="78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6"/>
        <v>0</v>
      </c>
      <c r="E632" s="5">
        <f t="shared" si="86"/>
        <v>0</v>
      </c>
      <c r="H632" s="41">
        <f t="shared" si="78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6"/>
        <v>0</v>
      </c>
      <c r="E633" s="5">
        <f t="shared" si="86"/>
        <v>0</v>
      </c>
      <c r="H633" s="41">
        <f t="shared" si="78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6"/>
        <v>0</v>
      </c>
      <c r="E634" s="5">
        <f t="shared" si="86"/>
        <v>0</v>
      </c>
      <c r="H634" s="41">
        <f t="shared" si="78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6"/>
        <v>0</v>
      </c>
      <c r="E635" s="5">
        <f t="shared" si="86"/>
        <v>0</v>
      </c>
      <c r="H635" s="41">
        <f t="shared" si="78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6"/>
        <v>0</v>
      </c>
      <c r="E636" s="5">
        <f t="shared" si="86"/>
        <v>0</v>
      </c>
      <c r="H636" s="41">
        <f t="shared" si="78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6"/>
        <v>0</v>
      </c>
      <c r="E637" s="5">
        <f t="shared" si="86"/>
        <v>0</v>
      </c>
      <c r="H637" s="41">
        <f t="shared" si="78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8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87">C639</f>
        <v>0</v>
      </c>
      <c r="E639" s="32">
        <f t="shared" si="87"/>
        <v>0</v>
      </c>
      <c r="H639" s="41">
        <f t="shared" si="78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87"/>
        <v>0</v>
      </c>
      <c r="E640" s="32">
        <f t="shared" si="87"/>
        <v>0</v>
      </c>
      <c r="H640" s="41">
        <f t="shared" si="78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87"/>
        <v>0</v>
      </c>
      <c r="E641" s="32">
        <f t="shared" si="87"/>
        <v>0</v>
      </c>
      <c r="H641" s="41">
        <f t="shared" si="78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8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8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8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8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8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8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9">C648</f>
        <v>0</v>
      </c>
      <c r="E648" s="5">
        <f t="shared" si="89"/>
        <v>0</v>
      </c>
      <c r="H648" s="41">
        <f t="shared" si="88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9"/>
        <v>0</v>
      </c>
      <c r="E649" s="5">
        <f t="shared" si="89"/>
        <v>0</v>
      </c>
      <c r="H649" s="41">
        <f t="shared" si="88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9"/>
        <v>0</v>
      </c>
      <c r="E650" s="5">
        <f t="shared" si="89"/>
        <v>0</v>
      </c>
      <c r="H650" s="41">
        <f t="shared" si="88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8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8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8"/>
        <v>0</v>
      </c>
    </row>
    <row r="654" spans="1:10" hidden="1" outlineLevel="2">
      <c r="A654" s="7">
        <v>9603</v>
      </c>
      <c r="B654" s="4" t="s">
        <v>474</v>
      </c>
      <c r="C654" s="5"/>
      <c r="D654" s="5">
        <f>C654</f>
        <v>0</v>
      </c>
      <c r="E654" s="5">
        <f>D654</f>
        <v>0</v>
      </c>
      <c r="H654" s="41">
        <f t="shared" si="88"/>
        <v>0</v>
      </c>
    </row>
    <row r="655" spans="1:10" hidden="1" outlineLevel="2">
      <c r="A655" s="7">
        <v>9603</v>
      </c>
      <c r="B655" s="4" t="s">
        <v>475</v>
      </c>
      <c r="C655" s="5"/>
      <c r="D655" s="5">
        <f t="shared" ref="D655:E659" si="90">C655</f>
        <v>0</v>
      </c>
      <c r="E655" s="5">
        <f t="shared" si="90"/>
        <v>0</v>
      </c>
      <c r="H655" s="41">
        <f t="shared" si="88"/>
        <v>0</v>
      </c>
    </row>
    <row r="656" spans="1:10" hidden="1" outlineLevel="2">
      <c r="A656" s="7">
        <v>9603</v>
      </c>
      <c r="B656" s="4" t="s">
        <v>476</v>
      </c>
      <c r="C656" s="5"/>
      <c r="D656" s="5">
        <f t="shared" si="90"/>
        <v>0</v>
      </c>
      <c r="E656" s="5">
        <f t="shared" si="90"/>
        <v>0</v>
      </c>
      <c r="H656" s="41">
        <f t="shared" si="88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90"/>
        <v>0</v>
      </c>
      <c r="E657" s="5">
        <f t="shared" si="90"/>
        <v>0</v>
      </c>
      <c r="H657" s="41">
        <f t="shared" si="88"/>
        <v>0</v>
      </c>
    </row>
    <row r="658" spans="1:8" hidden="1" outlineLevel="2">
      <c r="A658" s="7">
        <v>9603</v>
      </c>
      <c r="B658" s="4" t="s">
        <v>478</v>
      </c>
      <c r="C658" s="5"/>
      <c r="D658" s="5">
        <f t="shared" si="90"/>
        <v>0</v>
      </c>
      <c r="E658" s="5">
        <f t="shared" si="90"/>
        <v>0</v>
      </c>
      <c r="H658" s="41">
        <f t="shared" si="88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90"/>
        <v>0</v>
      </c>
      <c r="E659" s="5">
        <f t="shared" si="90"/>
        <v>0</v>
      </c>
      <c r="H659" s="41">
        <f t="shared" si="88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8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8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91">C662</f>
        <v>0</v>
      </c>
      <c r="E662" s="5">
        <f t="shared" si="91"/>
        <v>0</v>
      </c>
      <c r="H662" s="41">
        <f t="shared" si="88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91"/>
        <v>0</v>
      </c>
      <c r="E663" s="5">
        <f t="shared" si="91"/>
        <v>0</v>
      </c>
      <c r="H663" s="41">
        <f t="shared" si="88"/>
        <v>0</v>
      </c>
    </row>
    <row r="664" spans="1:8" hidden="1" outlineLevel="2">
      <c r="A664" s="7">
        <v>9605</v>
      </c>
      <c r="B664" s="4" t="s">
        <v>484</v>
      </c>
      <c r="C664" s="5"/>
      <c r="D664" s="5">
        <f t="shared" si="91"/>
        <v>0</v>
      </c>
      <c r="E664" s="5">
        <f t="shared" si="91"/>
        <v>0</v>
      </c>
      <c r="H664" s="41">
        <f t="shared" si="88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8"/>
        <v>0</v>
      </c>
    </row>
    <row r="666" spans="1:8" hidden="1" outlineLevel="2">
      <c r="A666" s="7">
        <v>9606</v>
      </c>
      <c r="B666" s="4" t="s">
        <v>486</v>
      </c>
      <c r="C666" s="5"/>
      <c r="D666" s="5">
        <f t="shared" ref="D666:E670" si="92">C666</f>
        <v>0</v>
      </c>
      <c r="E666" s="5">
        <f t="shared" si="92"/>
        <v>0</v>
      </c>
      <c r="H666" s="41">
        <f t="shared" si="88"/>
        <v>0</v>
      </c>
    </row>
    <row r="667" spans="1:8" hidden="1" outlineLevel="2">
      <c r="A667" s="7">
        <v>9606</v>
      </c>
      <c r="B667" s="4" t="s">
        <v>487</v>
      </c>
      <c r="C667" s="5"/>
      <c r="D667" s="5">
        <f t="shared" si="92"/>
        <v>0</v>
      </c>
      <c r="E667" s="5">
        <f t="shared" si="92"/>
        <v>0</v>
      </c>
      <c r="H667" s="41">
        <f t="shared" si="88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92"/>
        <v>0</v>
      </c>
      <c r="E668" s="32">
        <f t="shared" si="92"/>
        <v>0</v>
      </c>
      <c r="H668" s="41">
        <f t="shared" si="88"/>
        <v>0</v>
      </c>
    </row>
    <row r="669" spans="1:8" hidden="1" outlineLevel="1" collapsed="1">
      <c r="A669" s="176" t="s">
        <v>557</v>
      </c>
      <c r="B669" s="177"/>
      <c r="C669" s="32"/>
      <c r="D669" s="32">
        <f t="shared" si="92"/>
        <v>0</v>
      </c>
      <c r="E669" s="32">
        <f t="shared" si="92"/>
        <v>0</v>
      </c>
      <c r="H669" s="41">
        <f t="shared" si="88"/>
        <v>0</v>
      </c>
    </row>
    <row r="670" spans="1:8" hidden="1" outlineLevel="1" collapsed="1">
      <c r="A670" s="176" t="s">
        <v>558</v>
      </c>
      <c r="B670" s="177"/>
      <c r="C670" s="32"/>
      <c r="D670" s="32">
        <f t="shared" si="92"/>
        <v>0</v>
      </c>
      <c r="E670" s="32">
        <f t="shared" si="92"/>
        <v>0</v>
      </c>
      <c r="H670" s="41">
        <f t="shared" si="88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8"/>
        <v>0</v>
      </c>
    </row>
    <row r="672" spans="1:8" hidden="1" outlineLevel="2">
      <c r="A672" s="7">
        <v>9610</v>
      </c>
      <c r="B672" s="4" t="s">
        <v>492</v>
      </c>
      <c r="C672" s="5"/>
      <c r="D672" s="5">
        <f>C672</f>
        <v>0</v>
      </c>
      <c r="E672" s="5">
        <f>D672</f>
        <v>0</v>
      </c>
      <c r="H672" s="41">
        <f t="shared" si="88"/>
        <v>0</v>
      </c>
    </row>
    <row r="673" spans="1:8" hidden="1" outlineLevel="2">
      <c r="A673" s="7">
        <v>9610</v>
      </c>
      <c r="B673" s="4" t="s">
        <v>493</v>
      </c>
      <c r="C673" s="5"/>
      <c r="D673" s="5">
        <f t="shared" ref="D673:E675" si="93">C673</f>
        <v>0</v>
      </c>
      <c r="E673" s="5">
        <f t="shared" si="93"/>
        <v>0</v>
      </c>
      <c r="H673" s="41">
        <f t="shared" si="88"/>
        <v>0</v>
      </c>
    </row>
    <row r="674" spans="1:8" hidden="1" outlineLevel="2">
      <c r="A674" s="7">
        <v>9610</v>
      </c>
      <c r="B674" s="4" t="s">
        <v>494</v>
      </c>
      <c r="C674" s="5"/>
      <c r="D674" s="5">
        <f t="shared" si="93"/>
        <v>0</v>
      </c>
      <c r="E674" s="5">
        <f t="shared" si="93"/>
        <v>0</v>
      </c>
      <c r="H674" s="41">
        <f t="shared" si="88"/>
        <v>0</v>
      </c>
    </row>
    <row r="675" spans="1:8" hidden="1" outlineLevel="2">
      <c r="A675" s="7">
        <v>9610</v>
      </c>
      <c r="B675" s="4" t="s">
        <v>495</v>
      </c>
      <c r="C675" s="5"/>
      <c r="D675" s="5">
        <f t="shared" si="93"/>
        <v>0</v>
      </c>
      <c r="E675" s="5">
        <f t="shared" si="93"/>
        <v>0</v>
      </c>
      <c r="H675" s="41">
        <f t="shared" si="88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8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8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8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8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8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94">C681</f>
        <v>0</v>
      </c>
      <c r="E681" s="5">
        <f t="shared" si="94"/>
        <v>0</v>
      </c>
      <c r="H681" s="41">
        <f t="shared" si="88"/>
        <v>0</v>
      </c>
    </row>
    <row r="682" spans="1:8" hidden="1" outlineLevel="2">
      <c r="A682" s="7">
        <v>9612</v>
      </c>
      <c r="B682" s="4" t="s">
        <v>501</v>
      </c>
      <c r="C682" s="5"/>
      <c r="D682" s="5">
        <f t="shared" si="94"/>
        <v>0</v>
      </c>
      <c r="E682" s="5">
        <f t="shared" si="94"/>
        <v>0</v>
      </c>
      <c r="H682" s="41">
        <f t="shared" si="88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8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5">C684</f>
        <v>0</v>
      </c>
      <c r="E684" s="5">
        <f t="shared" si="95"/>
        <v>0</v>
      </c>
      <c r="H684" s="41">
        <f t="shared" si="88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5"/>
        <v>0</v>
      </c>
      <c r="E685" s="5">
        <f t="shared" si="95"/>
        <v>0</v>
      </c>
      <c r="H685" s="41">
        <f t="shared" si="88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5"/>
        <v>0</v>
      </c>
      <c r="E686" s="5">
        <f t="shared" si="95"/>
        <v>0</v>
      </c>
      <c r="H686" s="41">
        <f t="shared" si="88"/>
        <v>0</v>
      </c>
    </row>
    <row r="687" spans="1:8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8"/>
        <v>0</v>
      </c>
    </row>
    <row r="688" spans="1:8" hidden="1" outlineLevel="2">
      <c r="A688" s="7">
        <v>9614</v>
      </c>
      <c r="B688" s="4" t="s">
        <v>507</v>
      </c>
      <c r="C688" s="5"/>
      <c r="D688" s="5">
        <f>C688</f>
        <v>0</v>
      </c>
      <c r="E688" s="5">
        <f>D688</f>
        <v>0</v>
      </c>
      <c r="H688" s="41">
        <f t="shared" si="88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6">C689</f>
        <v>0</v>
      </c>
      <c r="E689" s="5">
        <f t="shared" si="96"/>
        <v>0</v>
      </c>
      <c r="H689" s="41">
        <f t="shared" si="88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6"/>
        <v>0</v>
      </c>
      <c r="E690" s="5">
        <f t="shared" si="96"/>
        <v>0</v>
      </c>
      <c r="H690" s="41">
        <f t="shared" si="88"/>
        <v>0</v>
      </c>
    </row>
    <row r="691" spans="1:8" hidden="1" outlineLevel="2">
      <c r="A691" s="7">
        <v>9614</v>
      </c>
      <c r="B691" s="4" t="s">
        <v>510</v>
      </c>
      <c r="C691" s="5"/>
      <c r="D691" s="5">
        <f t="shared" si="96"/>
        <v>0</v>
      </c>
      <c r="E691" s="5">
        <f t="shared" si="96"/>
        <v>0</v>
      </c>
      <c r="H691" s="41">
        <f t="shared" si="88"/>
        <v>0</v>
      </c>
    </row>
    <row r="692" spans="1:8" hidden="1" outlineLevel="2">
      <c r="A692" s="7">
        <v>9614</v>
      </c>
      <c r="B692" s="4" t="s">
        <v>511</v>
      </c>
      <c r="C692" s="5"/>
      <c r="D692" s="5">
        <f t="shared" si="96"/>
        <v>0</v>
      </c>
      <c r="E692" s="5">
        <f t="shared" si="96"/>
        <v>0</v>
      </c>
      <c r="H692" s="41">
        <f t="shared" si="88"/>
        <v>0</v>
      </c>
    </row>
    <row r="693" spans="1:8" hidden="1" outlineLevel="2">
      <c r="A693" s="7">
        <v>9614</v>
      </c>
      <c r="B693" s="4" t="s">
        <v>512</v>
      </c>
      <c r="C693" s="5"/>
      <c r="D693" s="5">
        <f t="shared" si="96"/>
        <v>0</v>
      </c>
      <c r="E693" s="5">
        <f t="shared" si="96"/>
        <v>0</v>
      </c>
      <c r="H693" s="41">
        <f t="shared" si="88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8"/>
        <v>0</v>
      </c>
    </row>
    <row r="695" spans="1:8" hidden="1" outlineLevel="2">
      <c r="A695" s="7">
        <v>9615</v>
      </c>
      <c r="B695" s="4" t="s">
        <v>514</v>
      </c>
      <c r="C695" s="5"/>
      <c r="D695" s="5">
        <f>C695</f>
        <v>0</v>
      </c>
      <c r="E695" s="5">
        <f>D695</f>
        <v>0</v>
      </c>
      <c r="H695" s="41">
        <f t="shared" si="88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7">C696</f>
        <v>0</v>
      </c>
      <c r="E696" s="5">
        <f t="shared" si="97"/>
        <v>0</v>
      </c>
      <c r="H696" s="41">
        <f t="shared" si="88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7"/>
        <v>0</v>
      </c>
      <c r="E697" s="5">
        <f t="shared" si="97"/>
        <v>0</v>
      </c>
      <c r="H697" s="41">
        <f t="shared" si="88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7"/>
        <v>0</v>
      </c>
      <c r="E698" s="5">
        <f t="shared" si="97"/>
        <v>0</v>
      </c>
      <c r="H698" s="41">
        <f t="shared" si="88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7"/>
        <v>0</v>
      </c>
      <c r="E699" s="5">
        <f t="shared" si="97"/>
        <v>0</v>
      </c>
      <c r="H699" s="41">
        <f t="shared" si="88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8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8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8">C702</f>
        <v>0</v>
      </c>
      <c r="E702" s="5">
        <f t="shared" si="98"/>
        <v>0</v>
      </c>
      <c r="H702" s="41">
        <f t="shared" si="88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8"/>
        <v>0</v>
      </c>
      <c r="E703" s="5">
        <f t="shared" si="98"/>
        <v>0</v>
      </c>
      <c r="H703" s="41">
        <f t="shared" si="88"/>
        <v>0</v>
      </c>
    </row>
    <row r="704" spans="1:8" hidden="1" outlineLevel="2">
      <c r="A704" s="7">
        <v>9616</v>
      </c>
      <c r="B704" s="4" t="s">
        <v>523</v>
      </c>
      <c r="C704" s="5"/>
      <c r="D704" s="5">
        <f t="shared" si="98"/>
        <v>0</v>
      </c>
      <c r="E704" s="5">
        <f t="shared" si="98"/>
        <v>0</v>
      </c>
      <c r="H704" s="41">
        <f t="shared" si="88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8"/>
        <v>0</v>
      </c>
      <c r="E705" s="5">
        <f t="shared" si="98"/>
        <v>0</v>
      </c>
      <c r="H705" s="41">
        <f t="shared" si="88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8"/>
        <v>0</v>
      </c>
      <c r="E706" s="5">
        <f t="shared" si="98"/>
        <v>0</v>
      </c>
      <c r="H706" s="41">
        <f t="shared" ref="H706:H726" si="99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8"/>
        <v>0</v>
      </c>
      <c r="E707" s="5">
        <f t="shared" si="98"/>
        <v>0</v>
      </c>
      <c r="H707" s="41">
        <f t="shared" si="99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8"/>
        <v>0</v>
      </c>
      <c r="E708" s="5">
        <f t="shared" si="98"/>
        <v>0</v>
      </c>
      <c r="H708" s="41">
        <f t="shared" si="99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8"/>
        <v>0</v>
      </c>
      <c r="E709" s="5">
        <f t="shared" si="98"/>
        <v>0</v>
      </c>
      <c r="H709" s="41">
        <f t="shared" si="99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8"/>
        <v>0</v>
      </c>
      <c r="E710" s="5">
        <f t="shared" si="98"/>
        <v>0</v>
      </c>
      <c r="H710" s="41">
        <f t="shared" si="99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8"/>
        <v>0</v>
      </c>
      <c r="E711" s="5">
        <f t="shared" si="98"/>
        <v>0</v>
      </c>
      <c r="H711" s="41">
        <f t="shared" si="99"/>
        <v>0</v>
      </c>
    </row>
    <row r="712" spans="1:10" hidden="1" outlineLevel="1">
      <c r="A712" s="176" t="s">
        <v>566</v>
      </c>
      <c r="B712" s="177"/>
      <c r="C712" s="31"/>
      <c r="D712" s="31">
        <f>C712</f>
        <v>0</v>
      </c>
      <c r="E712" s="31">
        <f>D712</f>
        <v>0</v>
      </c>
      <c r="H712" s="41">
        <f t="shared" si="99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100">C713</f>
        <v>0</v>
      </c>
      <c r="E713" s="31">
        <f t="shared" si="100"/>
        <v>0</v>
      </c>
      <c r="H713" s="41">
        <f t="shared" si="99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100"/>
        <v>0</v>
      </c>
      <c r="E714" s="31">
        <f t="shared" si="100"/>
        <v>0</v>
      </c>
      <c r="H714" s="41">
        <f t="shared" si="99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100"/>
        <v>0</v>
      </c>
      <c r="E715" s="31">
        <f t="shared" si="100"/>
        <v>0</v>
      </c>
      <c r="H715" s="41">
        <f t="shared" si="99"/>
        <v>0</v>
      </c>
    </row>
    <row r="716" spans="1:10" collapsed="1">
      <c r="A716" s="182" t="s">
        <v>570</v>
      </c>
      <c r="B716" s="183"/>
      <c r="C716" s="36">
        <f>C717</f>
        <v>14967000</v>
      </c>
      <c r="D716" s="36">
        <f>D717</f>
        <v>14967000</v>
      </c>
      <c r="E716" s="36">
        <f>E717</f>
        <v>14967000</v>
      </c>
      <c r="G716" s="39" t="s">
        <v>66</v>
      </c>
      <c r="H716" s="41">
        <f t="shared" si="99"/>
        <v>14967000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14967000</v>
      </c>
      <c r="D717" s="33">
        <f>D718+D722</f>
        <v>14967000</v>
      </c>
      <c r="E717" s="33">
        <f>E718+E722</f>
        <v>14967000</v>
      </c>
      <c r="G717" s="39" t="s">
        <v>599</v>
      </c>
      <c r="H717" s="41">
        <f t="shared" si="99"/>
        <v>14967000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v>11547000</v>
      </c>
      <c r="D718" s="31">
        <v>11547000</v>
      </c>
      <c r="E718" s="31">
        <v>11547000</v>
      </c>
      <c r="H718" s="41">
        <f t="shared" si="99"/>
        <v>11547000</v>
      </c>
    </row>
    <row r="719" spans="1:10" ht="15" hidden="1" customHeight="1" outlineLevel="2">
      <c r="A719" s="6">
        <v>10950</v>
      </c>
      <c r="B719" s="4" t="s">
        <v>572</v>
      </c>
      <c r="C719" s="5">
        <v>0</v>
      </c>
      <c r="D719" s="5">
        <f>C719</f>
        <v>0</v>
      </c>
      <c r="E719" s="5">
        <f>D719</f>
        <v>0</v>
      </c>
      <c r="H719" s="41">
        <f t="shared" si="99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101">C720</f>
        <v>0</v>
      </c>
      <c r="E720" s="5">
        <f t="shared" si="101"/>
        <v>0</v>
      </c>
      <c r="H720" s="41">
        <f t="shared" si="99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101"/>
        <v>0</v>
      </c>
      <c r="E721" s="5">
        <f t="shared" si="101"/>
        <v>0</v>
      </c>
      <c r="H721" s="41">
        <f t="shared" si="99"/>
        <v>0</v>
      </c>
    </row>
    <row r="722" spans="1:10" hidden="1" outlineLevel="1">
      <c r="A722" s="188" t="s">
        <v>850</v>
      </c>
      <c r="B722" s="189"/>
      <c r="C722" s="31">
        <f>SUM(C723:C724)</f>
        <v>3420000</v>
      </c>
      <c r="D722" s="31">
        <f>SUM(D723:D724)</f>
        <v>3420000</v>
      </c>
      <c r="E722" s="31">
        <f>SUM(E723:E724)</f>
        <v>3420000</v>
      </c>
      <c r="H722" s="41">
        <f t="shared" si="99"/>
        <v>3420000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9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3420000</v>
      </c>
      <c r="D724" s="5">
        <f>C724</f>
        <v>3420000</v>
      </c>
      <c r="E724" s="5">
        <f>D724</f>
        <v>3420000</v>
      </c>
      <c r="H724" s="41">
        <f t="shared" si="99"/>
        <v>3420000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9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9"/>
        <v>0</v>
      </c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>
        <v>0</v>
      </c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102">C731</f>
        <v>0</v>
      </c>
      <c r="D730" s="31">
        <f t="shared" si="102"/>
        <v>0</v>
      </c>
      <c r="E730" s="31">
        <f t="shared" si="102"/>
        <v>0</v>
      </c>
    </row>
    <row r="731" spans="1:10" hidden="1" outlineLevel="2">
      <c r="A731" s="6">
        <v>2</v>
      </c>
      <c r="B731" s="4" t="s">
        <v>822</v>
      </c>
      <c r="C731" s="5">
        <f t="shared" si="102"/>
        <v>0</v>
      </c>
      <c r="D731" s="5">
        <f t="shared" si="102"/>
        <v>0</v>
      </c>
      <c r="E731" s="5">
        <f t="shared" si="102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103">C735</f>
        <v>0</v>
      </c>
      <c r="E735" s="30">
        <f t="shared" si="103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103"/>
        <v>0</v>
      </c>
      <c r="E736" s="30">
        <f t="shared" si="103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103"/>
        <v>0</v>
      </c>
      <c r="E737" s="5">
        <f t="shared" si="103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103"/>
        <v>0</v>
      </c>
      <c r="E738" s="5">
        <f t="shared" si="103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>
        <v>0</v>
      </c>
      <c r="D747" s="30">
        <f t="shared" ref="D747:E749" si="104">C747</f>
        <v>0</v>
      </c>
      <c r="E747" s="30">
        <f t="shared" si="104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104"/>
        <v>0</v>
      </c>
      <c r="E748" s="5">
        <f t="shared" si="104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104"/>
        <v>0</v>
      </c>
      <c r="E749" s="5">
        <f t="shared" si="104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>
        <v>0</v>
      </c>
      <c r="D752" s="125">
        <f t="shared" ref="D752:E754" si="105">C752</f>
        <v>0</v>
      </c>
      <c r="E752" s="125">
        <f t="shared" si="105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105"/>
        <v>0</v>
      </c>
      <c r="E753" s="125">
        <f t="shared" si="105"/>
        <v>0</v>
      </c>
    </row>
    <row r="754" spans="1:5" hidden="1" outlineLevel="2">
      <c r="A754" s="6">
        <v>3</v>
      </c>
      <c r="B754" s="4" t="s">
        <v>827</v>
      </c>
      <c r="C754" s="5">
        <v>0</v>
      </c>
      <c r="D754" s="5">
        <f t="shared" si="105"/>
        <v>0</v>
      </c>
      <c r="E754" s="5">
        <f t="shared" si="105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>
        <v>0</v>
      </c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>
        <v>0</v>
      </c>
      <c r="D758" s="30">
        <f t="shared" ref="D758:E759" si="106">C758</f>
        <v>0</v>
      </c>
      <c r="E758" s="30">
        <f t="shared" si="106"/>
        <v>0</v>
      </c>
    </row>
    <row r="759" spans="1:5" hidden="1" outlineLevel="3">
      <c r="A759" s="29"/>
      <c r="B759" s="28" t="s">
        <v>831</v>
      </c>
      <c r="C759" s="30"/>
      <c r="D759" s="30">
        <f t="shared" si="106"/>
        <v>0</v>
      </c>
      <c r="E759" s="30">
        <f t="shared" si="106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7">C762</f>
        <v>0</v>
      </c>
      <c r="E762" s="30">
        <f t="shared" si="107"/>
        <v>0</v>
      </c>
    </row>
    <row r="763" spans="1:5" hidden="1" outlineLevel="3">
      <c r="A763" s="29"/>
      <c r="B763" s="28" t="s">
        <v>819</v>
      </c>
      <c r="C763" s="30"/>
      <c r="D763" s="30">
        <f t="shared" si="107"/>
        <v>0</v>
      </c>
      <c r="E763" s="30">
        <f t="shared" si="107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7"/>
        <v>0</v>
      </c>
      <c r="E764" s="5">
        <f t="shared" si="107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8">C774</f>
        <v>0</v>
      </c>
      <c r="E774" s="30">
        <f t="shared" si="108"/>
        <v>0</v>
      </c>
    </row>
    <row r="775" spans="1:5" hidden="1" outlineLevel="3">
      <c r="A775" s="29"/>
      <c r="B775" s="28" t="s">
        <v>819</v>
      </c>
      <c r="C775" s="30"/>
      <c r="D775" s="30">
        <f t="shared" si="108"/>
        <v>0</v>
      </c>
      <c r="E775" s="30">
        <f t="shared" si="108"/>
        <v>0</v>
      </c>
    </row>
    <row r="776" spans="1:5" hidden="1" outlineLevel="3">
      <c r="A776" s="29"/>
      <c r="B776" s="28" t="s">
        <v>818</v>
      </c>
      <c r="C776" s="30"/>
      <c r="D776" s="30">
        <f t="shared" si="108"/>
        <v>0</v>
      </c>
      <c r="E776" s="30">
        <f t="shared" si="108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559">
      <formula1>C259+C374</formula1>
    </dataValidation>
    <dataValidation type="decimal" operator="greaterThanOrEqual" allowBlank="1" showInputMessage="1" showErrorMessage="1" sqref="C39:E60 C5:E10 C254:C255 C12:E37 C62:E66 C171:E176 C164:E169 C154:E162 C136:E151 C117:E134 C98:E113 C69:E96">
      <formula1>0</formula1>
    </dataValidation>
    <dataValidation type="custom" allowBlank="1" showInputMessage="1" showErrorMessage="1" sqref="J38 J67:J68 J61 J97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1:J4 J550:J551 J560:J561 J339 J547">
      <formula1>C2+C114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30" zoomScaleNormal="130" workbookViewId="0">
      <selection activeCell="D18" sqref="D18"/>
    </sheetView>
  </sheetViews>
  <sheetFormatPr defaultColWidth="9.140625" defaultRowHeight="15" outlineLevelRow="3"/>
  <cols>
    <col min="1" max="1" width="7" bestFit="1" customWidth="1"/>
    <col min="2" max="2" width="80.140625" customWidth="1"/>
    <col min="3" max="3" width="25.85546875" customWidth="1"/>
    <col min="4" max="4" width="21.85546875" customWidth="1"/>
    <col min="5" max="5" width="21.42578125" customWidth="1"/>
    <col min="7" max="7" width="15.5703125" bestFit="1" customWidth="1"/>
    <col min="8" max="8" width="29.85546875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2" t="s">
        <v>853</v>
      </c>
      <c r="E1" s="162" t="s">
        <v>852</v>
      </c>
      <c r="G1" s="43" t="s">
        <v>31</v>
      </c>
      <c r="H1" s="44">
        <f>C2+C114</f>
        <v>131200748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92556000</v>
      </c>
      <c r="D2" s="26">
        <f>D3+D67</f>
        <v>92556000</v>
      </c>
      <c r="E2" s="26">
        <f>E3+E67</f>
        <v>92556000</v>
      </c>
      <c r="G2" s="39" t="s">
        <v>60</v>
      </c>
      <c r="H2" s="41">
        <f>C2</f>
        <v>92556000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58100000</v>
      </c>
      <c r="D3" s="23">
        <f>D4+D11+D38+D61</f>
        <v>58100000</v>
      </c>
      <c r="E3" s="23">
        <f>E4+E11+E38+E61</f>
        <v>58100000</v>
      </c>
      <c r="G3" s="39" t="s">
        <v>57</v>
      </c>
      <c r="H3" s="41">
        <f t="shared" ref="H3:H66" si="0">C3</f>
        <v>58100000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42850000</v>
      </c>
      <c r="D4" s="21">
        <f>SUM(D5:D10)</f>
        <v>42850000</v>
      </c>
      <c r="E4" s="21">
        <f>SUM(E5:E10)</f>
        <v>42850000</v>
      </c>
      <c r="F4" s="17"/>
      <c r="G4" s="39" t="s">
        <v>53</v>
      </c>
      <c r="H4" s="41">
        <f t="shared" si="0"/>
        <v>42850000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5700000</v>
      </c>
      <c r="D5" s="2">
        <f>C5</f>
        <v>5700000</v>
      </c>
      <c r="E5" s="2">
        <f>D5</f>
        <v>5700000</v>
      </c>
      <c r="F5" s="17"/>
      <c r="G5" s="17"/>
      <c r="H5" s="41">
        <f t="shared" si="0"/>
        <v>5700000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1400000</v>
      </c>
      <c r="D6" s="2">
        <f t="shared" ref="D6:E10" si="1">C6</f>
        <v>1400000</v>
      </c>
      <c r="E6" s="2">
        <f t="shared" si="1"/>
        <v>1400000</v>
      </c>
      <c r="F6" s="17"/>
      <c r="G6" s="17"/>
      <c r="H6" s="41">
        <f t="shared" si="0"/>
        <v>1400000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31000000</v>
      </c>
      <c r="D7" s="2">
        <f t="shared" si="1"/>
        <v>31000000</v>
      </c>
      <c r="E7" s="2">
        <f t="shared" si="1"/>
        <v>31000000</v>
      </c>
      <c r="F7" s="17"/>
      <c r="G7" s="17"/>
      <c r="H7" s="41">
        <f t="shared" si="0"/>
        <v>31000000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3500000</v>
      </c>
      <c r="D8" s="2">
        <f t="shared" si="1"/>
        <v>3500000</v>
      </c>
      <c r="E8" s="2">
        <f t="shared" si="1"/>
        <v>3500000</v>
      </c>
      <c r="F8" s="17"/>
      <c r="G8" s="17"/>
      <c r="H8" s="41">
        <f t="shared" si="0"/>
        <v>3500000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1200000</v>
      </c>
      <c r="D9" s="2">
        <f t="shared" si="1"/>
        <v>1200000</v>
      </c>
      <c r="E9" s="2">
        <f t="shared" si="1"/>
        <v>1200000</v>
      </c>
      <c r="F9" s="17"/>
      <c r="G9" s="17"/>
      <c r="H9" s="41">
        <f t="shared" si="0"/>
        <v>1200000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50000</v>
      </c>
      <c r="D10" s="2">
        <f t="shared" si="1"/>
        <v>50000</v>
      </c>
      <c r="E10" s="2">
        <f t="shared" si="1"/>
        <v>50000</v>
      </c>
      <c r="F10" s="17"/>
      <c r="G10" s="17"/>
      <c r="H10" s="41">
        <f t="shared" si="0"/>
        <v>50000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6270000</v>
      </c>
      <c r="D11" s="21">
        <f>SUM(D12:D37)</f>
        <v>6270000</v>
      </c>
      <c r="E11" s="21">
        <f>SUM(E12:E37)</f>
        <v>6270000</v>
      </c>
      <c r="F11" s="17"/>
      <c r="G11" s="39" t="s">
        <v>54</v>
      </c>
      <c r="H11" s="41">
        <f t="shared" si="0"/>
        <v>6270000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350000</v>
      </c>
      <c r="D12" s="2">
        <f>C12</f>
        <v>350000</v>
      </c>
      <c r="E12" s="2">
        <f>D12</f>
        <v>350000</v>
      </c>
      <c r="H12" s="41">
        <f t="shared" si="0"/>
        <v>350000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4480000</v>
      </c>
      <c r="D19" s="2">
        <f t="shared" si="2"/>
        <v>4480000</v>
      </c>
      <c r="E19" s="2">
        <f t="shared" si="2"/>
        <v>4480000</v>
      </c>
      <c r="H19" s="41">
        <f t="shared" si="0"/>
        <v>4480000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150000</v>
      </c>
      <c r="D21" s="2">
        <f t="shared" si="2"/>
        <v>150000</v>
      </c>
      <c r="E21" s="2">
        <f t="shared" si="2"/>
        <v>150000</v>
      </c>
      <c r="H21" s="41">
        <f t="shared" si="0"/>
        <v>150000</v>
      </c>
    </row>
    <row r="22" spans="1:8" hidden="1" outlineLevel="1">
      <c r="A22" s="3">
        <v>2302</v>
      </c>
      <c r="B22" s="1" t="s">
        <v>134</v>
      </c>
      <c r="C22" s="2">
        <v>150000</v>
      </c>
      <c r="D22" s="2">
        <f t="shared" si="2"/>
        <v>150000</v>
      </c>
      <c r="E22" s="2">
        <f t="shared" si="2"/>
        <v>150000</v>
      </c>
      <c r="H22" s="41">
        <f t="shared" si="0"/>
        <v>150000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>
        <v>30000</v>
      </c>
      <c r="D25" s="2">
        <f t="shared" si="2"/>
        <v>30000</v>
      </c>
      <c r="E25" s="2">
        <f t="shared" si="2"/>
        <v>30000</v>
      </c>
      <c r="H25" s="41">
        <f t="shared" si="0"/>
        <v>30000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40000</v>
      </c>
      <c r="D31" s="2">
        <f t="shared" si="3"/>
        <v>40000</v>
      </c>
      <c r="E31" s="2">
        <f t="shared" si="3"/>
        <v>40000</v>
      </c>
      <c r="H31" s="41">
        <f t="shared" si="0"/>
        <v>40000</v>
      </c>
    </row>
    <row r="32" spans="1:8" hidden="1" outlineLevel="1">
      <c r="A32" s="3">
        <v>2402</v>
      </c>
      <c r="B32" s="1" t="s">
        <v>6</v>
      </c>
      <c r="C32" s="2">
        <v>500000</v>
      </c>
      <c r="D32" s="2">
        <f t="shared" si="3"/>
        <v>500000</v>
      </c>
      <c r="E32" s="2">
        <f t="shared" si="3"/>
        <v>500000</v>
      </c>
      <c r="H32" s="41">
        <f t="shared" si="0"/>
        <v>500000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50000</v>
      </c>
      <c r="D35" s="2">
        <f t="shared" si="3"/>
        <v>50000</v>
      </c>
      <c r="E35" s="2">
        <f t="shared" si="3"/>
        <v>50000</v>
      </c>
      <c r="H35" s="41">
        <f t="shared" si="0"/>
        <v>50000</v>
      </c>
    </row>
    <row r="36" spans="1:10" hidden="1" outlineLevel="1">
      <c r="A36" s="3">
        <v>2406</v>
      </c>
      <c r="B36" s="1" t="s">
        <v>9</v>
      </c>
      <c r="C36" s="2">
        <v>450000</v>
      </c>
      <c r="D36" s="2">
        <f t="shared" si="3"/>
        <v>450000</v>
      </c>
      <c r="E36" s="2">
        <f t="shared" si="3"/>
        <v>450000</v>
      </c>
      <c r="H36" s="41">
        <f t="shared" si="0"/>
        <v>450000</v>
      </c>
    </row>
    <row r="37" spans="1:10" hidden="1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 collapsed="1">
      <c r="A38" s="168" t="s">
        <v>145</v>
      </c>
      <c r="B38" s="169"/>
      <c r="C38" s="21">
        <f>SUM(C39:C60)</f>
        <v>8510000</v>
      </c>
      <c r="D38" s="21">
        <f>SUM(D39:D60)</f>
        <v>8510000</v>
      </c>
      <c r="E38" s="21">
        <f>SUM(E39:E60)</f>
        <v>8510000</v>
      </c>
      <c r="G38" s="39" t="s">
        <v>55</v>
      </c>
      <c r="H38" s="41">
        <f t="shared" si="0"/>
        <v>8510000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600000</v>
      </c>
      <c r="D39" s="2">
        <f>C39</f>
        <v>600000</v>
      </c>
      <c r="E39" s="2">
        <f>D39</f>
        <v>600000</v>
      </c>
      <c r="H39" s="41">
        <f t="shared" si="0"/>
        <v>600000</v>
      </c>
    </row>
    <row r="40" spans="1:10" hidden="1" outlineLevel="1">
      <c r="A40" s="20">
        <v>3102</v>
      </c>
      <c r="B40" s="20" t="s">
        <v>12</v>
      </c>
      <c r="C40" s="2">
        <v>270000</v>
      </c>
      <c r="D40" s="2">
        <f t="shared" ref="D40:E55" si="4">C40</f>
        <v>270000</v>
      </c>
      <c r="E40" s="2">
        <f t="shared" si="4"/>
        <v>270000</v>
      </c>
      <c r="H40" s="41">
        <f t="shared" si="0"/>
        <v>270000</v>
      </c>
    </row>
    <row r="41" spans="1:10" hidden="1" outlineLevel="1">
      <c r="A41" s="20">
        <v>3103</v>
      </c>
      <c r="B41" s="20" t="s">
        <v>13</v>
      </c>
      <c r="C41" s="2">
        <v>300000</v>
      </c>
      <c r="D41" s="2">
        <f t="shared" si="4"/>
        <v>300000</v>
      </c>
      <c r="E41" s="2">
        <f t="shared" si="4"/>
        <v>300000</v>
      </c>
      <c r="H41" s="41">
        <f t="shared" si="0"/>
        <v>300000</v>
      </c>
    </row>
    <row r="42" spans="1:10" hidden="1" outlineLevel="1">
      <c r="A42" s="20">
        <v>3199</v>
      </c>
      <c r="B42" s="20" t="s">
        <v>14</v>
      </c>
      <c r="C42" s="2">
        <v>30000</v>
      </c>
      <c r="D42" s="2">
        <f t="shared" si="4"/>
        <v>30000</v>
      </c>
      <c r="E42" s="2">
        <f t="shared" si="4"/>
        <v>30000</v>
      </c>
      <c r="H42" s="41">
        <f t="shared" si="0"/>
        <v>30000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60000</v>
      </c>
      <c r="D45" s="2">
        <f t="shared" si="4"/>
        <v>60000</v>
      </c>
      <c r="E45" s="2">
        <f t="shared" si="4"/>
        <v>60000</v>
      </c>
      <c r="H45" s="41">
        <f t="shared" si="0"/>
        <v>60000</v>
      </c>
    </row>
    <row r="46" spans="1:10" hidden="1" outlineLevel="1">
      <c r="A46" s="20">
        <v>3204</v>
      </c>
      <c r="B46" s="20" t="s">
        <v>147</v>
      </c>
      <c r="C46" s="2">
        <v>20000</v>
      </c>
      <c r="D46" s="2">
        <f t="shared" si="4"/>
        <v>20000</v>
      </c>
      <c r="E46" s="2">
        <f t="shared" si="4"/>
        <v>20000</v>
      </c>
      <c r="H46" s="41">
        <f t="shared" si="0"/>
        <v>20000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1300000</v>
      </c>
      <c r="D48" s="2">
        <f t="shared" si="4"/>
        <v>1300000</v>
      </c>
      <c r="E48" s="2">
        <f t="shared" si="4"/>
        <v>1300000</v>
      </c>
      <c r="H48" s="41">
        <f t="shared" si="0"/>
        <v>1300000</v>
      </c>
    </row>
    <row r="49" spans="1:10" hidden="1" outlineLevel="1">
      <c r="A49" s="20">
        <v>3207</v>
      </c>
      <c r="B49" s="20" t="s">
        <v>149</v>
      </c>
      <c r="C49" s="2">
        <v>430000</v>
      </c>
      <c r="D49" s="2">
        <f t="shared" si="4"/>
        <v>430000</v>
      </c>
      <c r="E49" s="2">
        <f t="shared" si="4"/>
        <v>430000</v>
      </c>
      <c r="H49" s="41">
        <f t="shared" si="0"/>
        <v>430000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200000</v>
      </c>
      <c r="D51" s="2">
        <f t="shared" si="4"/>
        <v>200000</v>
      </c>
      <c r="E51" s="2">
        <f t="shared" si="4"/>
        <v>200000</v>
      </c>
      <c r="H51" s="41">
        <f t="shared" si="0"/>
        <v>200000</v>
      </c>
    </row>
    <row r="52" spans="1:10" hidden="1" outlineLevel="1">
      <c r="A52" s="20">
        <v>3299</v>
      </c>
      <c r="B52" s="20" t="s">
        <v>152</v>
      </c>
      <c r="C52" s="2">
        <v>50000</v>
      </c>
      <c r="D52" s="2">
        <f t="shared" si="4"/>
        <v>50000</v>
      </c>
      <c r="E52" s="2">
        <f t="shared" si="4"/>
        <v>50000</v>
      </c>
      <c r="H52" s="41">
        <f t="shared" si="0"/>
        <v>50000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150000</v>
      </c>
      <c r="D54" s="2">
        <f t="shared" si="4"/>
        <v>150000</v>
      </c>
      <c r="E54" s="2">
        <f t="shared" si="4"/>
        <v>150000</v>
      </c>
      <c r="H54" s="41">
        <f t="shared" si="0"/>
        <v>150000</v>
      </c>
    </row>
    <row r="55" spans="1:10" hidden="1" outlineLevel="1">
      <c r="A55" s="20">
        <v>3303</v>
      </c>
      <c r="B55" s="20" t="s">
        <v>153</v>
      </c>
      <c r="C55" s="2">
        <v>3800000</v>
      </c>
      <c r="D55" s="2">
        <f t="shared" si="4"/>
        <v>3800000</v>
      </c>
      <c r="E55" s="2">
        <f t="shared" si="4"/>
        <v>3800000</v>
      </c>
      <c r="H55" s="41">
        <f t="shared" si="0"/>
        <v>3800000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1000000</v>
      </c>
      <c r="D57" s="2">
        <f t="shared" si="5"/>
        <v>1000000</v>
      </c>
      <c r="E57" s="2">
        <f t="shared" si="5"/>
        <v>1000000</v>
      </c>
      <c r="H57" s="41">
        <f t="shared" si="0"/>
        <v>1000000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300000</v>
      </c>
      <c r="D60" s="2">
        <f t="shared" si="5"/>
        <v>300000</v>
      </c>
      <c r="E60" s="2">
        <f t="shared" si="5"/>
        <v>300000</v>
      </c>
      <c r="H60" s="41">
        <f t="shared" si="0"/>
        <v>300000</v>
      </c>
    </row>
    <row r="61" spans="1:10" collapsed="1">
      <c r="A61" s="168" t="s">
        <v>158</v>
      </c>
      <c r="B61" s="169"/>
      <c r="C61" s="22">
        <f>SUM(C62:C66)</f>
        <v>470000</v>
      </c>
      <c r="D61" s="22">
        <f>SUM(D62:D66)</f>
        <v>470000</v>
      </c>
      <c r="E61" s="22">
        <f>SUM(E62:E66)</f>
        <v>470000</v>
      </c>
      <c r="G61" s="39" t="s">
        <v>105</v>
      </c>
      <c r="H61" s="41">
        <f t="shared" si="0"/>
        <v>470000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20000</v>
      </c>
      <c r="D64" s="2">
        <f t="shared" si="6"/>
        <v>20000</v>
      </c>
      <c r="E64" s="2">
        <f t="shared" si="6"/>
        <v>20000</v>
      </c>
      <c r="H64" s="41">
        <f t="shared" si="0"/>
        <v>20000</v>
      </c>
    </row>
    <row r="65" spans="1:10" hidden="1" outlineLevel="1">
      <c r="A65" s="14">
        <v>4004</v>
      </c>
      <c r="B65" s="1" t="s">
        <v>161</v>
      </c>
      <c r="C65" s="2">
        <v>300000</v>
      </c>
      <c r="D65" s="2">
        <f t="shared" si="6"/>
        <v>300000</v>
      </c>
      <c r="E65" s="2">
        <f t="shared" si="6"/>
        <v>300000</v>
      </c>
      <c r="H65" s="41">
        <f t="shared" si="0"/>
        <v>300000</v>
      </c>
    </row>
    <row r="66" spans="1:10" hidden="1" outlineLevel="1">
      <c r="A66" s="14">
        <v>4099</v>
      </c>
      <c r="B66" s="1" t="s">
        <v>162</v>
      </c>
      <c r="C66" s="2">
        <v>150000</v>
      </c>
      <c r="D66" s="2">
        <f t="shared" si="6"/>
        <v>150000</v>
      </c>
      <c r="E66" s="2">
        <f t="shared" si="6"/>
        <v>150000</v>
      </c>
      <c r="H66" s="41">
        <f t="shared" si="0"/>
        <v>150000</v>
      </c>
    </row>
    <row r="67" spans="1:10" collapsed="1">
      <c r="A67" s="167" t="s">
        <v>579</v>
      </c>
      <c r="B67" s="167"/>
      <c r="C67" s="25">
        <f>C97+C68</f>
        <v>34456000</v>
      </c>
      <c r="D67" s="25">
        <f>D97+D68</f>
        <v>34456000</v>
      </c>
      <c r="E67" s="25">
        <f>E97+E68</f>
        <v>34456000</v>
      </c>
      <c r="G67" s="39" t="s">
        <v>59</v>
      </c>
      <c r="H67" s="41">
        <f t="shared" ref="H67:H130" si="7">C67</f>
        <v>34456000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2770000</v>
      </c>
      <c r="D68" s="21">
        <f>SUM(D69:D96)</f>
        <v>2770000</v>
      </c>
      <c r="E68" s="21">
        <f>SUM(E69:E96)</f>
        <v>2770000</v>
      </c>
      <c r="G68" s="39" t="s">
        <v>56</v>
      </c>
      <c r="H68" s="41">
        <f t="shared" si="7"/>
        <v>2770000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250000</v>
      </c>
      <c r="D69" s="2">
        <f>C69</f>
        <v>250000</v>
      </c>
      <c r="E69" s="2">
        <f>D69</f>
        <v>250000</v>
      </c>
      <c r="H69" s="41">
        <f t="shared" si="7"/>
        <v>250000</v>
      </c>
    </row>
    <row r="70" spans="1:10" ht="15" hidden="1" customHeight="1" outlineLevel="1">
      <c r="A70" s="3">
        <v>5102</v>
      </c>
      <c r="B70" s="2" t="s">
        <v>165</v>
      </c>
      <c r="C70" s="2">
        <v>500000</v>
      </c>
      <c r="D70" s="2">
        <f t="shared" ref="D70:E85" si="8">C70</f>
        <v>500000</v>
      </c>
      <c r="E70" s="2">
        <f t="shared" si="8"/>
        <v>500000</v>
      </c>
      <c r="H70" s="41">
        <f t="shared" si="7"/>
        <v>500000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200000</v>
      </c>
      <c r="D73" s="2">
        <f t="shared" si="8"/>
        <v>200000</v>
      </c>
      <c r="E73" s="2">
        <f t="shared" si="8"/>
        <v>200000</v>
      </c>
      <c r="H73" s="41">
        <f t="shared" si="7"/>
        <v>200000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150000</v>
      </c>
      <c r="D75" s="2">
        <f t="shared" si="8"/>
        <v>150000</v>
      </c>
      <c r="E75" s="2">
        <f t="shared" si="8"/>
        <v>150000</v>
      </c>
      <c r="H75" s="41">
        <f t="shared" si="7"/>
        <v>150000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1120000</v>
      </c>
      <c r="D79" s="2">
        <f t="shared" si="8"/>
        <v>1120000</v>
      </c>
      <c r="E79" s="2">
        <f t="shared" si="8"/>
        <v>1120000</v>
      </c>
      <c r="H79" s="41">
        <f t="shared" si="7"/>
        <v>1120000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100000</v>
      </c>
      <c r="D83" s="2">
        <f t="shared" si="8"/>
        <v>100000</v>
      </c>
      <c r="E83" s="2">
        <f t="shared" si="8"/>
        <v>100000</v>
      </c>
      <c r="H83" s="41">
        <f t="shared" si="7"/>
        <v>100000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150000</v>
      </c>
      <c r="D93" s="2">
        <f t="shared" si="9"/>
        <v>150000</v>
      </c>
      <c r="E93" s="2">
        <f t="shared" si="9"/>
        <v>150000</v>
      </c>
      <c r="H93" s="41">
        <f t="shared" si="7"/>
        <v>150000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150000</v>
      </c>
      <c r="D95" s="2">
        <f t="shared" si="9"/>
        <v>150000</v>
      </c>
      <c r="E95" s="2">
        <f t="shared" si="9"/>
        <v>150000</v>
      </c>
      <c r="H95" s="41">
        <f t="shared" si="7"/>
        <v>150000</v>
      </c>
    </row>
    <row r="96" spans="1:8" ht="13.5" hidden="1" customHeight="1" outlineLevel="1">
      <c r="A96" s="3">
        <v>5399</v>
      </c>
      <c r="B96" s="2" t="s">
        <v>183</v>
      </c>
      <c r="C96" s="2">
        <v>150000</v>
      </c>
      <c r="D96" s="2">
        <f t="shared" si="9"/>
        <v>150000</v>
      </c>
      <c r="E96" s="2">
        <f t="shared" si="9"/>
        <v>150000</v>
      </c>
      <c r="H96" s="41">
        <f t="shared" si="7"/>
        <v>150000</v>
      </c>
    </row>
    <row r="97" spans="1:10" collapsed="1">
      <c r="A97" s="19" t="s">
        <v>184</v>
      </c>
      <c r="B97" s="24"/>
      <c r="C97" s="21">
        <f>SUM(C98:C113)</f>
        <v>31686000</v>
      </c>
      <c r="D97" s="21">
        <f>SUM(D98:D113)</f>
        <v>31686000</v>
      </c>
      <c r="E97" s="21">
        <f>SUM(E98:E113)</f>
        <v>31686000</v>
      </c>
      <c r="G97" s="39" t="s">
        <v>58</v>
      </c>
      <c r="H97" s="41">
        <f t="shared" si="7"/>
        <v>31686000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21000000</v>
      </c>
      <c r="D98" s="2">
        <f>C98</f>
        <v>21000000</v>
      </c>
      <c r="E98" s="2">
        <f>D98</f>
        <v>21000000</v>
      </c>
      <c r="H98" s="41">
        <f t="shared" si="7"/>
        <v>21000000</v>
      </c>
    </row>
    <row r="99" spans="1:10" ht="15" hidden="1" customHeight="1" outlineLevel="1">
      <c r="A99" s="3">
        <v>6002</v>
      </c>
      <c r="B99" s="1" t="s">
        <v>185</v>
      </c>
      <c r="C99" s="2">
        <v>6686000</v>
      </c>
      <c r="D99" s="2">
        <f t="shared" ref="D99:E113" si="10">C99</f>
        <v>6686000</v>
      </c>
      <c r="E99" s="2">
        <f t="shared" si="10"/>
        <v>6686000</v>
      </c>
      <c r="H99" s="41">
        <f t="shared" si="7"/>
        <v>6686000</v>
      </c>
    </row>
    <row r="100" spans="1:10" ht="15" hidden="1" customHeight="1" outlineLevel="1">
      <c r="A100" s="3">
        <v>6003</v>
      </c>
      <c r="B100" s="1" t="s">
        <v>186</v>
      </c>
      <c r="C100" s="2">
        <v>3000000</v>
      </c>
      <c r="D100" s="2">
        <f t="shared" si="10"/>
        <v>3000000</v>
      </c>
      <c r="E100" s="2">
        <f t="shared" si="10"/>
        <v>3000000</v>
      </c>
      <c r="H100" s="41">
        <f t="shared" si="7"/>
        <v>3000000</v>
      </c>
    </row>
    <row r="101" spans="1:10" ht="15" hidden="1" customHeight="1" outlineLevel="1">
      <c r="A101" s="3">
        <v>6004</v>
      </c>
      <c r="B101" s="1" t="s">
        <v>187</v>
      </c>
      <c r="C101" s="2">
        <v>350000</v>
      </c>
      <c r="D101" s="2">
        <f t="shared" si="10"/>
        <v>350000</v>
      </c>
      <c r="E101" s="2">
        <f t="shared" si="10"/>
        <v>350000</v>
      </c>
      <c r="H101" s="41">
        <f t="shared" si="7"/>
        <v>350000</v>
      </c>
    </row>
    <row r="102" spans="1:10" ht="15" hidden="1" customHeight="1" outlineLevel="1">
      <c r="A102" s="3">
        <v>6005</v>
      </c>
      <c r="B102" s="1" t="s">
        <v>188</v>
      </c>
      <c r="C102" s="2">
        <v>300000</v>
      </c>
      <c r="D102" s="2">
        <f t="shared" si="10"/>
        <v>300000</v>
      </c>
      <c r="E102" s="2">
        <f t="shared" si="10"/>
        <v>300000</v>
      </c>
      <c r="H102" s="41">
        <f t="shared" si="7"/>
        <v>300000</v>
      </c>
    </row>
    <row r="103" spans="1:10" hidden="1" outlineLevel="1">
      <c r="A103" s="3">
        <v>6006</v>
      </c>
      <c r="B103" s="1" t="s">
        <v>26</v>
      </c>
      <c r="C103" s="2">
        <v>50000</v>
      </c>
      <c r="D103" s="2">
        <f t="shared" si="10"/>
        <v>50000</v>
      </c>
      <c r="E103" s="2">
        <f t="shared" si="10"/>
        <v>50000</v>
      </c>
      <c r="H103" s="41">
        <f t="shared" si="7"/>
        <v>50000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100000</v>
      </c>
      <c r="D105" s="2">
        <f t="shared" si="10"/>
        <v>100000</v>
      </c>
      <c r="E105" s="2">
        <f t="shared" si="10"/>
        <v>100000</v>
      </c>
      <c r="H105" s="41">
        <f t="shared" si="7"/>
        <v>100000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60000</v>
      </c>
      <c r="D107" s="2">
        <f t="shared" si="10"/>
        <v>60000</v>
      </c>
      <c r="E107" s="2">
        <f t="shared" si="10"/>
        <v>60000</v>
      </c>
      <c r="H107" s="41">
        <f t="shared" si="7"/>
        <v>60000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140000</v>
      </c>
      <c r="D113" s="2">
        <f t="shared" si="10"/>
        <v>140000</v>
      </c>
      <c r="E113" s="2">
        <f t="shared" si="10"/>
        <v>140000</v>
      </c>
      <c r="H113" s="41">
        <f t="shared" si="7"/>
        <v>140000</v>
      </c>
    </row>
    <row r="114" spans="1:10" collapsed="1">
      <c r="A114" s="172" t="s">
        <v>62</v>
      </c>
      <c r="B114" s="173"/>
      <c r="C114" s="26">
        <f>C115+C152+C177</f>
        <v>38644748</v>
      </c>
      <c r="D114" s="26">
        <f>D115+D152+D177</f>
        <v>38644748</v>
      </c>
      <c r="E114" s="26">
        <f>E115+E152+E177</f>
        <v>38644748</v>
      </c>
      <c r="G114" s="39" t="s">
        <v>62</v>
      </c>
      <c r="H114" s="41">
        <f t="shared" si="7"/>
        <v>38644748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29147123</v>
      </c>
      <c r="D115" s="23">
        <f>D116+D135</f>
        <v>29147123</v>
      </c>
      <c r="E115" s="23">
        <f>E116+E135</f>
        <v>29147123</v>
      </c>
      <c r="G115" s="39" t="s">
        <v>61</v>
      </c>
      <c r="H115" s="41">
        <f t="shared" si="7"/>
        <v>29147123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9339488</v>
      </c>
      <c r="D116" s="21">
        <f>D117+D120+D123+D126+D129+D132</f>
        <v>9339488</v>
      </c>
      <c r="E116" s="21">
        <f>E117+E120+E123+E126+E129+E132</f>
        <v>9339488</v>
      </c>
      <c r="G116" s="39" t="s">
        <v>583</v>
      </c>
      <c r="H116" s="41">
        <f t="shared" si="7"/>
        <v>9339488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7203812</v>
      </c>
      <c r="D117" s="2">
        <f>D118+D119</f>
        <v>7203812</v>
      </c>
      <c r="E117" s="2">
        <f>E118+E119</f>
        <v>7203812</v>
      </c>
      <c r="H117" s="41">
        <f t="shared" si="7"/>
        <v>7203812</v>
      </c>
    </row>
    <row r="118" spans="1:10" ht="15" hidden="1" customHeight="1" outlineLevel="2">
      <c r="A118" s="131"/>
      <c r="B118" s="130" t="s">
        <v>855</v>
      </c>
      <c r="C118" s="129">
        <v>124602</v>
      </c>
      <c r="D118" s="129">
        <f>C118</f>
        <v>124602</v>
      </c>
      <c r="E118" s="129">
        <f>D118</f>
        <v>124602</v>
      </c>
      <c r="H118" s="41">
        <f t="shared" si="7"/>
        <v>124602</v>
      </c>
    </row>
    <row r="119" spans="1:10" ht="15" hidden="1" customHeight="1" outlineLevel="2">
      <c r="A119" s="131"/>
      <c r="B119" s="130" t="s">
        <v>860</v>
      </c>
      <c r="C119" s="129">
        <v>7079210</v>
      </c>
      <c r="D119" s="129">
        <f>C119</f>
        <v>7079210</v>
      </c>
      <c r="E119" s="129">
        <f>D119</f>
        <v>7079210</v>
      </c>
      <c r="H119" s="41">
        <f t="shared" si="7"/>
        <v>7079210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1041175</v>
      </c>
      <c r="D123" s="2">
        <f>D124+D125</f>
        <v>1041175</v>
      </c>
      <c r="E123" s="2">
        <f>E124+E125</f>
        <v>1041175</v>
      </c>
      <c r="H123" s="41">
        <f t="shared" si="7"/>
        <v>1041175</v>
      </c>
    </row>
    <row r="124" spans="1:10" ht="15" hidden="1" customHeight="1" outlineLevel="2">
      <c r="A124" s="131"/>
      <c r="B124" s="130" t="s">
        <v>855</v>
      </c>
      <c r="C124" s="129">
        <v>1041175</v>
      </c>
      <c r="D124" s="129">
        <f>C124</f>
        <v>1041175</v>
      </c>
      <c r="E124" s="129">
        <f>D124</f>
        <v>1041175</v>
      </c>
      <c r="H124" s="41">
        <f t="shared" si="7"/>
        <v>1041175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203353</v>
      </c>
      <c r="D126" s="2">
        <f>D127+D128</f>
        <v>203353</v>
      </c>
      <c r="E126" s="2">
        <f>E127+E128</f>
        <v>203353</v>
      </c>
      <c r="H126" s="41">
        <f t="shared" si="7"/>
        <v>203353</v>
      </c>
    </row>
    <row r="127" spans="1:10" ht="15" hidden="1" customHeight="1" outlineLevel="2">
      <c r="A127" s="131"/>
      <c r="B127" s="130" t="s">
        <v>855</v>
      </c>
      <c r="C127" s="129">
        <v>203353</v>
      </c>
      <c r="D127" s="129">
        <f>C127</f>
        <v>203353</v>
      </c>
      <c r="E127" s="129">
        <f>D127</f>
        <v>203353</v>
      </c>
      <c r="H127" s="41">
        <f t="shared" si="7"/>
        <v>203353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891148</v>
      </c>
      <c r="D132" s="2">
        <f>D133+D134</f>
        <v>891148</v>
      </c>
      <c r="E132" s="2">
        <f>E133+E134</f>
        <v>891148</v>
      </c>
      <c r="H132" s="41">
        <f t="shared" si="11"/>
        <v>891148</v>
      </c>
    </row>
    <row r="133" spans="1:10" ht="15" hidden="1" customHeight="1" outlineLevel="2">
      <c r="A133" s="131"/>
      <c r="B133" s="130" t="s">
        <v>855</v>
      </c>
      <c r="C133" s="129">
        <v>891148</v>
      </c>
      <c r="D133" s="129">
        <f>C133</f>
        <v>891148</v>
      </c>
      <c r="E133" s="129">
        <f>D133</f>
        <v>891148</v>
      </c>
      <c r="H133" s="41">
        <f t="shared" si="11"/>
        <v>891148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19807635</v>
      </c>
      <c r="D135" s="21">
        <f>D136+D140+D143+D146+D149</f>
        <v>19807635</v>
      </c>
      <c r="E135" s="21">
        <f>E136+E140+E143+E146+E149</f>
        <v>19807635</v>
      </c>
      <c r="G135" s="39" t="s">
        <v>584</v>
      </c>
      <c r="H135" s="41">
        <f t="shared" si="11"/>
        <v>19807635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554362</v>
      </c>
      <c r="D136" s="2">
        <f>D137+D138+D139</f>
        <v>554362</v>
      </c>
      <c r="E136" s="2">
        <f>E137+E138+E139</f>
        <v>554362</v>
      </c>
      <c r="H136" s="41">
        <f t="shared" si="11"/>
        <v>554362</v>
      </c>
    </row>
    <row r="137" spans="1:10" ht="15" hidden="1" customHeight="1" outlineLevel="2">
      <c r="A137" s="131"/>
      <c r="B137" s="130" t="s">
        <v>855</v>
      </c>
      <c r="C137" s="129">
        <v>554362</v>
      </c>
      <c r="D137" s="129">
        <f>C137</f>
        <v>554362</v>
      </c>
      <c r="E137" s="129">
        <f>D137</f>
        <v>554362</v>
      </c>
      <c r="H137" s="41">
        <f t="shared" si="11"/>
        <v>554362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18348901</v>
      </c>
      <c r="D140" s="2">
        <f>D141+D142</f>
        <v>18348901</v>
      </c>
      <c r="E140" s="2">
        <f>E141+E142</f>
        <v>18348901</v>
      </c>
      <c r="H140" s="41">
        <f t="shared" si="11"/>
        <v>18348901</v>
      </c>
    </row>
    <row r="141" spans="1:10" ht="15" hidden="1" customHeight="1" outlineLevel="2">
      <c r="A141" s="131"/>
      <c r="B141" s="130" t="s">
        <v>855</v>
      </c>
      <c r="C141" s="129">
        <v>3348901</v>
      </c>
      <c r="D141" s="129">
        <f>C141</f>
        <v>3348901</v>
      </c>
      <c r="E141" s="129">
        <f>D141</f>
        <v>3348901</v>
      </c>
      <c r="H141" s="41">
        <f t="shared" si="11"/>
        <v>3348901</v>
      </c>
    </row>
    <row r="142" spans="1:10" ht="15" hidden="1" customHeight="1" outlineLevel="2">
      <c r="A142" s="131"/>
      <c r="B142" s="130" t="s">
        <v>860</v>
      </c>
      <c r="C142" s="129">
        <v>15000000</v>
      </c>
      <c r="D142" s="129">
        <f>C142</f>
        <v>15000000</v>
      </c>
      <c r="E142" s="129">
        <f>D142</f>
        <v>15000000</v>
      </c>
      <c r="H142" s="41">
        <f t="shared" si="11"/>
        <v>15000000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904372</v>
      </c>
      <c r="D143" s="2">
        <f>D144+D145</f>
        <v>904372</v>
      </c>
      <c r="E143" s="2">
        <f>E144+E145</f>
        <v>904372</v>
      </c>
      <c r="H143" s="41">
        <f t="shared" si="11"/>
        <v>904372</v>
      </c>
    </row>
    <row r="144" spans="1:10" ht="15" hidden="1" customHeight="1" outlineLevel="2">
      <c r="A144" s="131"/>
      <c r="B144" s="130" t="s">
        <v>855</v>
      </c>
      <c r="C144" s="129">
        <v>304372</v>
      </c>
      <c r="D144" s="129">
        <f>C144</f>
        <v>304372</v>
      </c>
      <c r="E144" s="129">
        <f>D144</f>
        <v>304372</v>
      </c>
      <c r="H144" s="41">
        <f t="shared" si="11"/>
        <v>304372</v>
      </c>
    </row>
    <row r="145" spans="1:10" ht="15" hidden="1" customHeight="1" outlineLevel="2">
      <c r="A145" s="131"/>
      <c r="B145" s="130" t="s">
        <v>860</v>
      </c>
      <c r="C145" s="129">
        <v>600000</v>
      </c>
      <c r="D145" s="129">
        <f>C145</f>
        <v>600000</v>
      </c>
      <c r="E145" s="129">
        <f>D145</f>
        <v>600000</v>
      </c>
      <c r="H145" s="41">
        <f t="shared" si="11"/>
        <v>600000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6881472</v>
      </c>
      <c r="D152" s="23">
        <f>D153+D163+D170</f>
        <v>6881472</v>
      </c>
      <c r="E152" s="23">
        <f>E153+E163+E170</f>
        <v>6881472</v>
      </c>
      <c r="G152" s="39" t="s">
        <v>66</v>
      </c>
      <c r="H152" s="41">
        <f t="shared" si="11"/>
        <v>6881472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6881472</v>
      </c>
      <c r="D153" s="21">
        <f>D154+D157+D160</f>
        <v>6881472</v>
      </c>
      <c r="E153" s="21">
        <f>E154+E157+E160</f>
        <v>6881472</v>
      </c>
      <c r="G153" s="39" t="s">
        <v>585</v>
      </c>
      <c r="H153" s="41">
        <f t="shared" si="11"/>
        <v>6881472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6881472</v>
      </c>
      <c r="D154" s="2">
        <f>D155+D156</f>
        <v>6881472</v>
      </c>
      <c r="E154" s="2">
        <f>E155+E156</f>
        <v>6881472</v>
      </c>
      <c r="H154" s="41">
        <f t="shared" si="11"/>
        <v>6881472</v>
      </c>
    </row>
    <row r="155" spans="1:10" ht="15" hidden="1" customHeight="1" outlineLevel="2">
      <c r="A155" s="131"/>
      <c r="B155" s="130" t="s">
        <v>855</v>
      </c>
      <c r="C155" s="129">
        <v>163377</v>
      </c>
      <c r="D155" s="129">
        <f>C155</f>
        <v>163377</v>
      </c>
      <c r="E155" s="129">
        <f>D155</f>
        <v>163377</v>
      </c>
      <c r="H155" s="41">
        <f t="shared" si="11"/>
        <v>163377</v>
      </c>
    </row>
    <row r="156" spans="1:10" ht="15" hidden="1" customHeight="1" outlineLevel="2">
      <c r="A156" s="131"/>
      <c r="B156" s="130" t="s">
        <v>860</v>
      </c>
      <c r="C156" s="129">
        <v>6718095</v>
      </c>
      <c r="D156" s="129">
        <f>C156</f>
        <v>6718095</v>
      </c>
      <c r="E156" s="129">
        <f>D156</f>
        <v>6718095</v>
      </c>
      <c r="H156" s="41">
        <f t="shared" si="11"/>
        <v>6718095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2616153</v>
      </c>
      <c r="D177" s="27">
        <f>D178</f>
        <v>2616153</v>
      </c>
      <c r="E177" s="27">
        <f>E178</f>
        <v>2616153</v>
      </c>
      <c r="G177" s="39" t="s">
        <v>216</v>
      </c>
      <c r="H177" s="41">
        <f t="shared" si="11"/>
        <v>2616153</v>
      </c>
      <c r="I177" s="42"/>
      <c r="J177" s="40" t="b">
        <f>AND(H177=I177)</f>
        <v>0</v>
      </c>
    </row>
    <row r="178" spans="1:10">
      <c r="A178" s="168" t="s">
        <v>217</v>
      </c>
      <c r="B178" s="169"/>
      <c r="C178" s="21">
        <f>C179+C184+C188+C197+C200+C203+C215+C222+C228+C235+C238+C243+C250</f>
        <v>2616153</v>
      </c>
      <c r="D178" s="21">
        <f>D179+D184+D188+D197+D200+D203+D215+D222+D228+D235+D238+D243+D250</f>
        <v>2616153</v>
      </c>
      <c r="E178" s="21">
        <f>E179+E184+E188+E197+E200+E203+E215+E222+E228+E235+E238+E243+E250</f>
        <v>2616153</v>
      </c>
      <c r="G178" s="39" t="s">
        <v>587</v>
      </c>
      <c r="H178" s="41">
        <f t="shared" si="11"/>
        <v>2616153</v>
      </c>
      <c r="I178" s="42"/>
      <c r="J178" s="40" t="b">
        <f>AND(H178=I178)</f>
        <v>0</v>
      </c>
    </row>
    <row r="179" spans="1:10" hidden="1" outlineLevel="1">
      <c r="A179" s="174" t="s">
        <v>849</v>
      </c>
      <c r="B179" s="175"/>
      <c r="C179" s="2">
        <f>C180+C182</f>
        <v>1608</v>
      </c>
      <c r="D179" s="2">
        <f>D180+D182</f>
        <v>1608</v>
      </c>
      <c r="E179" s="2">
        <f>E180+E182</f>
        <v>1608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1608</v>
      </c>
      <c r="D182" s="129">
        <f>D183</f>
        <v>1608</v>
      </c>
      <c r="E182" s="129">
        <f>E183</f>
        <v>1608</v>
      </c>
    </row>
    <row r="183" spans="1:10" hidden="1" outlineLevel="2">
      <c r="A183" s="90"/>
      <c r="B183" s="89" t="s">
        <v>855</v>
      </c>
      <c r="C183" s="128">
        <v>1608</v>
      </c>
      <c r="D183" s="128">
        <f>C183</f>
        <v>1608</v>
      </c>
      <c r="E183" s="128">
        <f>D183</f>
        <v>1608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/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304932</v>
      </c>
      <c r="D203" s="2">
        <f>D204+D211+D213+D207</f>
        <v>304932</v>
      </c>
      <c r="E203" s="2">
        <f>E204+E211+E213+E207</f>
        <v>304932</v>
      </c>
    </row>
    <row r="204" spans="1:5" hidden="1" outlineLevel="2">
      <c r="A204" s="131">
        <v>1</v>
      </c>
      <c r="B204" s="130" t="s">
        <v>859</v>
      </c>
      <c r="C204" s="129">
        <f>C205+C206</f>
        <v>582</v>
      </c>
      <c r="D204" s="129">
        <f>D205+D206</f>
        <v>582</v>
      </c>
      <c r="E204" s="129">
        <f>E205+E206</f>
        <v>582</v>
      </c>
    </row>
    <row r="205" spans="1:5" hidden="1" outlineLevel="3">
      <c r="A205" s="90"/>
      <c r="B205" s="89" t="s">
        <v>855</v>
      </c>
      <c r="C205" s="128">
        <v>582</v>
      </c>
      <c r="D205" s="128">
        <f>C205</f>
        <v>582</v>
      </c>
      <c r="E205" s="128">
        <f>D205</f>
        <v>582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304350</v>
      </c>
      <c r="D207" s="129">
        <f>D209+D208+D210</f>
        <v>304350</v>
      </c>
      <c r="E207" s="129">
        <f>E209+E208+E210</f>
        <v>304350</v>
      </c>
    </row>
    <row r="208" spans="1:5" hidden="1" outlineLevel="3">
      <c r="A208" s="90"/>
      <c r="B208" s="89" t="s">
        <v>855</v>
      </c>
      <c r="C208" s="128">
        <v>304350</v>
      </c>
      <c r="D208" s="128">
        <f t="shared" ref="D208:E210" si="15">C208</f>
        <v>304350</v>
      </c>
      <c r="E208" s="128">
        <f t="shared" si="15"/>
        <v>304350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/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569290</v>
      </c>
      <c r="D215" s="2">
        <f>D220++D216</f>
        <v>569290</v>
      </c>
      <c r="E215" s="2">
        <f>E220++E216</f>
        <v>569290</v>
      </c>
    </row>
    <row r="216" spans="1:5" hidden="1" outlineLevel="2">
      <c r="A216" s="131">
        <v>2</v>
      </c>
      <c r="B216" s="130" t="s">
        <v>856</v>
      </c>
      <c r="C216" s="129">
        <f>C219+C218+C217</f>
        <v>147467</v>
      </c>
      <c r="D216" s="129">
        <f>D219+D218+D217</f>
        <v>147467</v>
      </c>
      <c r="E216" s="129">
        <f>E219+E218+E217</f>
        <v>147467</v>
      </c>
    </row>
    <row r="217" spans="1:5" hidden="1" outlineLevel="3">
      <c r="A217" s="90"/>
      <c r="B217" s="89" t="s">
        <v>855</v>
      </c>
      <c r="C217" s="128">
        <v>147467</v>
      </c>
      <c r="D217" s="128">
        <f t="shared" ref="D217:E219" si="16">C217</f>
        <v>147467</v>
      </c>
      <c r="E217" s="128">
        <f t="shared" si="16"/>
        <v>147467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421823</v>
      </c>
      <c r="D220" s="129">
        <f>D221</f>
        <v>421823</v>
      </c>
      <c r="E220" s="129">
        <f>E221</f>
        <v>421823</v>
      </c>
    </row>
    <row r="221" spans="1:5" hidden="1" outlineLevel="3">
      <c r="A221" s="90"/>
      <c r="B221" s="89" t="s">
        <v>855</v>
      </c>
      <c r="C221" s="128">
        <v>421823</v>
      </c>
      <c r="D221" s="128">
        <f>C221</f>
        <v>421823</v>
      </c>
      <c r="E221" s="128">
        <f>D221</f>
        <v>421823</v>
      </c>
    </row>
    <row r="222" spans="1:5" hidden="1" outlineLevel="1">
      <c r="A222" s="174" t="s">
        <v>834</v>
      </c>
      <c r="B222" s="175"/>
      <c r="C222" s="2">
        <f>C223</f>
        <v>78743</v>
      </c>
      <c r="D222" s="2">
        <f>D223</f>
        <v>78743</v>
      </c>
      <c r="E222" s="2">
        <f>E223</f>
        <v>78743</v>
      </c>
    </row>
    <row r="223" spans="1:5" hidden="1" outlineLevel="2">
      <c r="A223" s="131">
        <v>2</v>
      </c>
      <c r="B223" s="130" t="s">
        <v>856</v>
      </c>
      <c r="C223" s="129">
        <f>C225+C226+C227+C224</f>
        <v>78743</v>
      </c>
      <c r="D223" s="129">
        <f>D225+D226+D227+D224</f>
        <v>78743</v>
      </c>
      <c r="E223" s="129">
        <f>E225+E226+E227+E224</f>
        <v>78743</v>
      </c>
    </row>
    <row r="224" spans="1:5" hidden="1" outlineLevel="3">
      <c r="A224" s="90"/>
      <c r="B224" s="89" t="s">
        <v>855</v>
      </c>
      <c r="C224" s="128">
        <v>78743</v>
      </c>
      <c r="D224" s="128">
        <f>C224</f>
        <v>78743</v>
      </c>
      <c r="E224" s="128">
        <f>D224</f>
        <v>78743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765320</v>
      </c>
      <c r="D228" s="2">
        <f>D229+D233</f>
        <v>765320</v>
      </c>
      <c r="E228" s="2">
        <f>E229+E233</f>
        <v>765320</v>
      </c>
    </row>
    <row r="229" spans="1:5" hidden="1" outlineLevel="2">
      <c r="A229" s="131">
        <v>2</v>
      </c>
      <c r="B229" s="130" t="s">
        <v>856</v>
      </c>
      <c r="C229" s="129">
        <f>C231+C232+C230</f>
        <v>765320</v>
      </c>
      <c r="D229" s="129">
        <f>D231+D232+D230</f>
        <v>765320</v>
      </c>
      <c r="E229" s="129">
        <f>E231+E232+E230</f>
        <v>765320</v>
      </c>
    </row>
    <row r="230" spans="1:5" hidden="1" outlineLevel="3">
      <c r="A230" s="90"/>
      <c r="B230" s="89" t="s">
        <v>855</v>
      </c>
      <c r="C230" s="128">
        <v>765320</v>
      </c>
      <c r="D230" s="128">
        <f>C230</f>
        <v>765320</v>
      </c>
      <c r="E230" s="128">
        <f>D230</f>
        <v>765320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134</v>
      </c>
      <c r="D243" s="2">
        <f>D244</f>
        <v>134</v>
      </c>
      <c r="E243" s="2">
        <f>E244</f>
        <v>134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134</v>
      </c>
      <c r="D244" s="129">
        <f>D246+D247+D248+D249+D245</f>
        <v>134</v>
      </c>
      <c r="E244" s="129">
        <f>E246+E247+E248+E249+E245</f>
        <v>134</v>
      </c>
    </row>
    <row r="245" spans="1:10" hidden="1" outlineLevel="3">
      <c r="A245" s="90"/>
      <c r="B245" s="89" t="s">
        <v>855</v>
      </c>
      <c r="C245" s="128">
        <v>134</v>
      </c>
      <c r="D245" s="128">
        <f>C245</f>
        <v>134</v>
      </c>
      <c r="E245" s="128">
        <f>D245</f>
        <v>134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896126</v>
      </c>
      <c r="D250" s="2">
        <f>D251+D252</f>
        <v>896126</v>
      </c>
      <c r="E250" s="2">
        <f>E251+E252</f>
        <v>896126</v>
      </c>
    </row>
    <row r="251" spans="1:10" hidden="1" outlineLevel="3">
      <c r="A251" s="90"/>
      <c r="B251" s="89" t="s">
        <v>855</v>
      </c>
      <c r="C251" s="128">
        <v>896126</v>
      </c>
      <c r="D251" s="128">
        <f>C251</f>
        <v>896126</v>
      </c>
      <c r="E251" s="128">
        <f>D251</f>
        <v>896126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62" t="s">
        <v>853</v>
      </c>
      <c r="E256" s="162" t="s">
        <v>852</v>
      </c>
      <c r="G256" s="47" t="s">
        <v>589</v>
      </c>
      <c r="H256" s="48">
        <f>C257+C559</f>
        <v>120360600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 t="shared" ref="C257:D257" si="21">C258+C550</f>
        <v>83859000</v>
      </c>
      <c r="D257" s="37">
        <f t="shared" si="21"/>
        <v>83859000</v>
      </c>
      <c r="E257" s="37">
        <f>E258+E550</f>
        <v>83859000</v>
      </c>
      <c r="G257" s="39" t="s">
        <v>60</v>
      </c>
      <c r="H257" s="41">
        <f>C257</f>
        <v>83859000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79669000</v>
      </c>
      <c r="D258" s="36">
        <f>D259+D339+D483+D547</f>
        <v>79669000</v>
      </c>
      <c r="E258" s="36">
        <f>E259+E339+E483+E547</f>
        <v>79669000</v>
      </c>
      <c r="G258" s="39" t="s">
        <v>57</v>
      </c>
      <c r="H258" s="41">
        <f t="shared" ref="H258:H321" si="22">C258</f>
        <v>79669000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53500000</v>
      </c>
      <c r="D259" s="33">
        <f>D260+D263+D314</f>
        <v>53500000</v>
      </c>
      <c r="E259" s="33">
        <f>E260+E263+E314</f>
        <v>53500000</v>
      </c>
      <c r="G259" s="39" t="s">
        <v>590</v>
      </c>
      <c r="H259" s="41">
        <f t="shared" si="22"/>
        <v>53500000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90000</v>
      </c>
      <c r="D260" s="32">
        <f>SUM(D261:D262)</f>
        <v>90000</v>
      </c>
      <c r="E260" s="32">
        <f>SUM(E261:E262)</f>
        <v>90000</v>
      </c>
      <c r="H260" s="41">
        <f t="shared" si="22"/>
        <v>90000</v>
      </c>
    </row>
    <row r="261" spans="1:10" hidden="1" outlineLevel="2">
      <c r="A261" s="7">
        <v>1100</v>
      </c>
      <c r="B261" s="4" t="s">
        <v>32</v>
      </c>
      <c r="C261" s="5">
        <v>75000</v>
      </c>
      <c r="D261" s="5">
        <f>C261</f>
        <v>75000</v>
      </c>
      <c r="E261" s="5">
        <f>D261</f>
        <v>75000</v>
      </c>
      <c r="H261" s="41">
        <f t="shared" si="22"/>
        <v>75000</v>
      </c>
    </row>
    <row r="262" spans="1:10" hidden="1" outlineLevel="2">
      <c r="A262" s="6">
        <v>1100</v>
      </c>
      <c r="B262" s="4" t="s">
        <v>33</v>
      </c>
      <c r="C262" s="5">
        <v>15000</v>
      </c>
      <c r="D262" s="5">
        <f>C262</f>
        <v>15000</v>
      </c>
      <c r="E262" s="5">
        <f>D262</f>
        <v>15000</v>
      </c>
      <c r="H262" s="41">
        <f t="shared" si="22"/>
        <v>15000</v>
      </c>
    </row>
    <row r="263" spans="1:10" hidden="1" outlineLevel="1">
      <c r="A263" s="176" t="s">
        <v>269</v>
      </c>
      <c r="B263" s="177"/>
      <c r="C263" s="32">
        <f>C264+C265+C289+C296+C298+C302+C305+C308+C313</f>
        <v>52405000</v>
      </c>
      <c r="D263" s="32">
        <f>D264+D265+D289+D296+D298+D302+D305+D308+D313</f>
        <v>52405000</v>
      </c>
      <c r="E263" s="32">
        <f>E264+E265+E289+E296+E298+E302+E305+E308+E313</f>
        <v>52405000</v>
      </c>
      <c r="H263" s="41">
        <f t="shared" si="22"/>
        <v>52405000</v>
      </c>
    </row>
    <row r="264" spans="1:10" hidden="1" outlineLevel="2">
      <c r="A264" s="6">
        <v>1101</v>
      </c>
      <c r="B264" s="4" t="s">
        <v>34</v>
      </c>
      <c r="C264" s="5">
        <v>20380000</v>
      </c>
      <c r="D264" s="5">
        <f>C264</f>
        <v>20380000</v>
      </c>
      <c r="E264" s="5">
        <f>D264</f>
        <v>20380000</v>
      </c>
      <c r="H264" s="41">
        <f t="shared" si="22"/>
        <v>20380000</v>
      </c>
    </row>
    <row r="265" spans="1:10" hidden="1" outlineLevel="2">
      <c r="A265" s="6">
        <v>1101</v>
      </c>
      <c r="B265" s="4" t="s">
        <v>35</v>
      </c>
      <c r="C265" s="5">
        <f>C266+C267+C268+C269+C270+C271+C272+C273+C274+C275+C276+C277+C278+C279+C280+C281+C283+C284+C286+C287+C288</f>
        <v>20640000</v>
      </c>
      <c r="D265" s="5">
        <f t="shared" ref="D265:E265" si="23">D266+D267+D268+D269+D270+D271+D272+D273+D274+D275+D276+D277+D278+D279+D280+D281+D283+D284+D286+D287+D288</f>
        <v>20640000</v>
      </c>
      <c r="E265" s="5">
        <f t="shared" si="23"/>
        <v>20640000</v>
      </c>
      <c r="H265" s="41">
        <f t="shared" si="22"/>
        <v>20640000</v>
      </c>
    </row>
    <row r="266" spans="1:10" hidden="1" outlineLevel="3">
      <c r="A266" s="29"/>
      <c r="B266" s="28" t="s">
        <v>218</v>
      </c>
      <c r="C266" s="30">
        <v>1360000</v>
      </c>
      <c r="D266" s="30">
        <f>C266</f>
        <v>1360000</v>
      </c>
      <c r="E266" s="30">
        <f>D266</f>
        <v>1360000</v>
      </c>
      <c r="H266" s="41">
        <f t="shared" si="22"/>
        <v>1360000</v>
      </c>
    </row>
    <row r="267" spans="1:10" hidden="1" outlineLevel="3">
      <c r="A267" s="29"/>
      <c r="B267" s="28" t="s">
        <v>219</v>
      </c>
      <c r="C267" s="30">
        <v>10000000</v>
      </c>
      <c r="D267" s="30">
        <f t="shared" ref="D267:E282" si="24">C267</f>
        <v>10000000</v>
      </c>
      <c r="E267" s="30">
        <f t="shared" si="24"/>
        <v>10000000</v>
      </c>
      <c r="H267" s="41">
        <f t="shared" si="22"/>
        <v>10000000</v>
      </c>
    </row>
    <row r="268" spans="1:10" hidden="1" outlineLevel="3">
      <c r="A268" s="29"/>
      <c r="B268" s="28" t="s">
        <v>220</v>
      </c>
      <c r="C268" s="30">
        <v>300000</v>
      </c>
      <c r="D268" s="30">
        <f t="shared" si="24"/>
        <v>300000</v>
      </c>
      <c r="E268" s="30">
        <f t="shared" si="24"/>
        <v>300000</v>
      </c>
      <c r="H268" s="41">
        <f t="shared" si="22"/>
        <v>300000</v>
      </c>
    </row>
    <row r="269" spans="1:10" hidden="1" outlineLevel="3">
      <c r="A269" s="29"/>
      <c r="B269" s="28" t="s">
        <v>221</v>
      </c>
      <c r="C269" s="30">
        <v>62000</v>
      </c>
      <c r="D269" s="30">
        <f t="shared" si="24"/>
        <v>62000</v>
      </c>
      <c r="E269" s="30">
        <f t="shared" si="24"/>
        <v>62000</v>
      </c>
      <c r="H269" s="41">
        <f t="shared" si="22"/>
        <v>62000</v>
      </c>
    </row>
    <row r="270" spans="1:10" hidden="1" outlineLevel="3">
      <c r="A270" s="29"/>
      <c r="B270" s="28" t="s">
        <v>222</v>
      </c>
      <c r="C270" s="30">
        <v>500000</v>
      </c>
      <c r="D270" s="30">
        <f t="shared" si="24"/>
        <v>500000</v>
      </c>
      <c r="E270" s="30">
        <f t="shared" si="24"/>
        <v>500000</v>
      </c>
      <c r="H270" s="41">
        <f t="shared" si="22"/>
        <v>500000</v>
      </c>
    </row>
    <row r="271" spans="1:10" hidden="1" outlineLevel="3">
      <c r="A271" s="29"/>
      <c r="B271" s="28" t="s">
        <v>223</v>
      </c>
      <c r="C271" s="30">
        <v>911000</v>
      </c>
      <c r="D271" s="30">
        <f t="shared" si="24"/>
        <v>911000</v>
      </c>
      <c r="E271" s="30">
        <f t="shared" si="24"/>
        <v>911000</v>
      </c>
      <c r="H271" s="41">
        <f t="shared" si="22"/>
        <v>911000</v>
      </c>
    </row>
    <row r="272" spans="1:10" hidden="1" outlineLevel="3">
      <c r="A272" s="29"/>
      <c r="B272" s="28" t="s">
        <v>224</v>
      </c>
      <c r="C272" s="30">
        <v>100000</v>
      </c>
      <c r="D272" s="30">
        <f t="shared" si="24"/>
        <v>100000</v>
      </c>
      <c r="E272" s="30">
        <f t="shared" si="24"/>
        <v>100000</v>
      </c>
      <c r="H272" s="41">
        <f t="shared" si="22"/>
        <v>100000</v>
      </c>
    </row>
    <row r="273" spans="1:8" hidden="1" outlineLevel="3">
      <c r="A273" s="29"/>
      <c r="B273" s="28" t="s">
        <v>225</v>
      </c>
      <c r="C273" s="30">
        <v>22000</v>
      </c>
      <c r="D273" s="30">
        <f t="shared" si="24"/>
        <v>22000</v>
      </c>
      <c r="E273" s="30">
        <f t="shared" si="24"/>
        <v>22000</v>
      </c>
      <c r="H273" s="41">
        <f t="shared" si="22"/>
        <v>22000</v>
      </c>
    </row>
    <row r="274" spans="1:8" hidden="1" outlineLevel="3">
      <c r="A274" s="29"/>
      <c r="B274" s="28" t="s">
        <v>226</v>
      </c>
      <c r="C274" s="30">
        <v>175000</v>
      </c>
      <c r="D274" s="30">
        <f t="shared" si="24"/>
        <v>175000</v>
      </c>
      <c r="E274" s="30">
        <f t="shared" si="24"/>
        <v>175000</v>
      </c>
      <c r="H274" s="41">
        <f t="shared" si="22"/>
        <v>175000</v>
      </c>
    </row>
    <row r="275" spans="1:8" hidden="1" outlineLevel="3">
      <c r="A275" s="29"/>
      <c r="B275" s="28" t="s">
        <v>227</v>
      </c>
      <c r="C275" s="30">
        <v>220000</v>
      </c>
      <c r="D275" s="30">
        <f t="shared" si="24"/>
        <v>220000</v>
      </c>
      <c r="E275" s="30">
        <f t="shared" si="24"/>
        <v>220000</v>
      </c>
      <c r="H275" s="41">
        <f t="shared" si="22"/>
        <v>220000</v>
      </c>
    </row>
    <row r="276" spans="1:8" hidden="1" outlineLevel="3">
      <c r="A276" s="29"/>
      <c r="B276" s="28" t="s">
        <v>228</v>
      </c>
      <c r="C276" s="30">
        <v>410000</v>
      </c>
      <c r="D276" s="30">
        <f t="shared" si="24"/>
        <v>410000</v>
      </c>
      <c r="E276" s="30">
        <f t="shared" si="24"/>
        <v>410000</v>
      </c>
      <c r="H276" s="41">
        <f t="shared" si="22"/>
        <v>410000</v>
      </c>
    </row>
    <row r="277" spans="1:8" hidden="1" outlineLevel="3">
      <c r="A277" s="29"/>
      <c r="B277" s="28" t="s">
        <v>229</v>
      </c>
      <c r="C277" s="30">
        <v>400000</v>
      </c>
      <c r="D277" s="30">
        <f t="shared" si="24"/>
        <v>400000</v>
      </c>
      <c r="E277" s="30">
        <f t="shared" si="24"/>
        <v>400000</v>
      </c>
      <c r="H277" s="41">
        <f t="shared" si="22"/>
        <v>400000</v>
      </c>
    </row>
    <row r="278" spans="1:8" hidden="1" outlineLevel="3">
      <c r="A278" s="29"/>
      <c r="B278" s="28" t="s">
        <v>230</v>
      </c>
      <c r="C278" s="30">
        <v>54000</v>
      </c>
      <c r="D278" s="30">
        <f t="shared" si="24"/>
        <v>54000</v>
      </c>
      <c r="E278" s="30">
        <f t="shared" si="24"/>
        <v>54000</v>
      </c>
      <c r="H278" s="41">
        <f t="shared" si="22"/>
        <v>54000</v>
      </c>
    </row>
    <row r="279" spans="1:8" hidden="1" outlineLevel="3">
      <c r="A279" s="29"/>
      <c r="B279" s="28" t="s">
        <v>231</v>
      </c>
      <c r="C279" s="30">
        <v>9000</v>
      </c>
      <c r="D279" s="30">
        <f t="shared" si="24"/>
        <v>9000</v>
      </c>
      <c r="E279" s="30">
        <f t="shared" si="24"/>
        <v>9000</v>
      </c>
      <c r="H279" s="41">
        <f t="shared" si="22"/>
        <v>9000</v>
      </c>
    </row>
    <row r="280" spans="1:8" hidden="1" outlineLevel="3">
      <c r="A280" s="29"/>
      <c r="B280" s="28" t="s">
        <v>232</v>
      </c>
      <c r="C280" s="30">
        <v>70000</v>
      </c>
      <c r="D280" s="30">
        <f t="shared" si="24"/>
        <v>70000</v>
      </c>
      <c r="E280" s="30">
        <f t="shared" si="24"/>
        <v>70000</v>
      </c>
      <c r="H280" s="41">
        <f t="shared" si="22"/>
        <v>70000</v>
      </c>
    </row>
    <row r="281" spans="1:8" hidden="1" outlineLevel="3">
      <c r="A281" s="29"/>
      <c r="B281" s="28" t="s">
        <v>233</v>
      </c>
      <c r="C281" s="30">
        <v>25000</v>
      </c>
      <c r="D281" s="30">
        <f t="shared" si="24"/>
        <v>25000</v>
      </c>
      <c r="E281" s="30">
        <f t="shared" si="24"/>
        <v>25000</v>
      </c>
      <c r="H281" s="41">
        <f t="shared" si="22"/>
        <v>25000</v>
      </c>
    </row>
    <row r="282" spans="1:8" hidden="1" outlineLevel="3">
      <c r="A282" s="29"/>
      <c r="B282" s="28" t="s">
        <v>234</v>
      </c>
      <c r="C282" s="30"/>
      <c r="D282" s="30">
        <f t="shared" si="24"/>
        <v>0</v>
      </c>
      <c r="E282" s="30">
        <f t="shared" si="24"/>
        <v>0</v>
      </c>
      <c r="H282" s="41">
        <f t="shared" si="22"/>
        <v>0</v>
      </c>
    </row>
    <row r="283" spans="1:8" hidden="1" outlineLevel="3">
      <c r="A283" s="29"/>
      <c r="B283" s="28" t="s">
        <v>235</v>
      </c>
      <c r="C283" s="30">
        <v>4000</v>
      </c>
      <c r="D283" s="30">
        <f t="shared" ref="D283:E288" si="25">C283</f>
        <v>4000</v>
      </c>
      <c r="E283" s="30">
        <f t="shared" si="25"/>
        <v>4000</v>
      </c>
      <c r="H283" s="41">
        <f t="shared" si="22"/>
        <v>4000</v>
      </c>
    </row>
    <row r="284" spans="1:8" hidden="1" outlineLevel="3">
      <c r="A284" s="29"/>
      <c r="B284" s="28" t="s">
        <v>236</v>
      </c>
      <c r="C284" s="30">
        <v>5000</v>
      </c>
      <c r="D284" s="30">
        <f t="shared" si="25"/>
        <v>5000</v>
      </c>
      <c r="E284" s="30">
        <f t="shared" si="25"/>
        <v>5000</v>
      </c>
      <c r="H284" s="41">
        <f t="shared" si="22"/>
        <v>5000</v>
      </c>
    </row>
    <row r="285" spans="1:8" hidden="1" outlineLevel="3">
      <c r="A285" s="29"/>
      <c r="B285" s="28" t="s">
        <v>237</v>
      </c>
      <c r="C285" s="30"/>
      <c r="D285" s="30">
        <f t="shared" si="25"/>
        <v>0</v>
      </c>
      <c r="E285" s="30">
        <f t="shared" si="25"/>
        <v>0</v>
      </c>
      <c r="H285" s="41">
        <f t="shared" si="22"/>
        <v>0</v>
      </c>
    </row>
    <row r="286" spans="1:8" hidden="1" outlineLevel="3">
      <c r="A286" s="29"/>
      <c r="B286" s="28" t="s">
        <v>238</v>
      </c>
      <c r="C286" s="30">
        <v>5500000</v>
      </c>
      <c r="D286" s="30">
        <f t="shared" si="25"/>
        <v>5500000</v>
      </c>
      <c r="E286" s="30">
        <f t="shared" si="25"/>
        <v>5500000</v>
      </c>
      <c r="H286" s="41">
        <f t="shared" si="22"/>
        <v>5500000</v>
      </c>
    </row>
    <row r="287" spans="1:8" hidden="1" outlineLevel="3">
      <c r="A287" s="29"/>
      <c r="B287" s="28" t="s">
        <v>239</v>
      </c>
      <c r="C287" s="30">
        <v>500000</v>
      </c>
      <c r="D287" s="30">
        <f t="shared" si="25"/>
        <v>500000</v>
      </c>
      <c r="E287" s="30">
        <f t="shared" si="25"/>
        <v>500000</v>
      </c>
      <c r="H287" s="41">
        <f t="shared" si="22"/>
        <v>500000</v>
      </c>
    </row>
    <row r="288" spans="1:8" hidden="1" outlineLevel="3">
      <c r="A288" s="29"/>
      <c r="B288" s="28" t="s">
        <v>240</v>
      </c>
      <c r="C288" s="30">
        <v>13000</v>
      </c>
      <c r="D288" s="30">
        <f t="shared" si="25"/>
        <v>13000</v>
      </c>
      <c r="E288" s="30">
        <f t="shared" si="25"/>
        <v>13000</v>
      </c>
      <c r="H288" s="41">
        <f t="shared" si="22"/>
        <v>13000</v>
      </c>
    </row>
    <row r="289" spans="1:8" hidden="1" outlineLevel="2">
      <c r="A289" s="6">
        <v>1101</v>
      </c>
      <c r="B289" s="4" t="s">
        <v>36</v>
      </c>
      <c r="C289" s="5">
        <f>C290+C291+C292+C293+C294+C295</f>
        <v>400000</v>
      </c>
      <c r="D289" s="5">
        <f t="shared" ref="D289:E289" si="26">D290+D291+D292+D293+D294+D295</f>
        <v>400000</v>
      </c>
      <c r="E289" s="5">
        <f t="shared" si="26"/>
        <v>400000</v>
      </c>
      <c r="H289" s="41">
        <f t="shared" si="22"/>
        <v>400000</v>
      </c>
    </row>
    <row r="290" spans="1:8" hidden="1" outlineLevel="3">
      <c r="A290" s="29"/>
      <c r="B290" s="28" t="s">
        <v>241</v>
      </c>
      <c r="C290" s="30">
        <v>250000</v>
      </c>
      <c r="D290" s="30">
        <f>C290</f>
        <v>250000</v>
      </c>
      <c r="E290" s="30">
        <f>D290</f>
        <v>250000</v>
      </c>
      <c r="H290" s="41">
        <f t="shared" si="22"/>
        <v>250000</v>
      </c>
    </row>
    <row r="291" spans="1:8" hidden="1" outlineLevel="3">
      <c r="A291" s="29"/>
      <c r="B291" s="28" t="s">
        <v>242</v>
      </c>
      <c r="C291" s="30">
        <v>12000</v>
      </c>
      <c r="D291" s="30">
        <f t="shared" ref="D291:E295" si="27">C291</f>
        <v>12000</v>
      </c>
      <c r="E291" s="30">
        <f t="shared" si="27"/>
        <v>12000</v>
      </c>
      <c r="H291" s="41">
        <f t="shared" si="22"/>
        <v>12000</v>
      </c>
    </row>
    <row r="292" spans="1:8" hidden="1" outlineLevel="3">
      <c r="A292" s="29"/>
      <c r="B292" s="28" t="s">
        <v>243</v>
      </c>
      <c r="C292" s="30">
        <v>50000</v>
      </c>
      <c r="D292" s="30">
        <f t="shared" si="27"/>
        <v>50000</v>
      </c>
      <c r="E292" s="30">
        <f t="shared" si="27"/>
        <v>50000</v>
      </c>
      <c r="H292" s="41">
        <f t="shared" si="22"/>
        <v>50000</v>
      </c>
    </row>
    <row r="293" spans="1:8" hidden="1" outlineLevel="3">
      <c r="A293" s="29"/>
      <c r="B293" s="28" t="s">
        <v>244</v>
      </c>
      <c r="C293" s="30">
        <v>20000</v>
      </c>
      <c r="D293" s="30">
        <f t="shared" si="27"/>
        <v>20000</v>
      </c>
      <c r="E293" s="30">
        <f t="shared" si="27"/>
        <v>20000</v>
      </c>
      <c r="H293" s="41">
        <f t="shared" si="22"/>
        <v>20000</v>
      </c>
    </row>
    <row r="294" spans="1:8" hidden="1" outlineLevel="3">
      <c r="A294" s="29"/>
      <c r="B294" s="28" t="s">
        <v>245</v>
      </c>
      <c r="C294" s="30">
        <v>8000</v>
      </c>
      <c r="D294" s="30">
        <f t="shared" si="27"/>
        <v>8000</v>
      </c>
      <c r="E294" s="30">
        <f t="shared" si="27"/>
        <v>8000</v>
      </c>
      <c r="H294" s="41">
        <f t="shared" si="22"/>
        <v>8000</v>
      </c>
    </row>
    <row r="295" spans="1:8" hidden="1" outlineLevel="3">
      <c r="A295" s="29"/>
      <c r="B295" s="28" t="s">
        <v>246</v>
      </c>
      <c r="C295" s="30">
        <v>60000</v>
      </c>
      <c r="D295" s="30">
        <f t="shared" si="27"/>
        <v>60000</v>
      </c>
      <c r="E295" s="30">
        <f t="shared" si="27"/>
        <v>60000</v>
      </c>
      <c r="H295" s="41">
        <f t="shared" si="22"/>
        <v>60000</v>
      </c>
    </row>
    <row r="296" spans="1:8" hidden="1" outlineLevel="2">
      <c r="A296" s="6">
        <v>1101</v>
      </c>
      <c r="B296" s="4" t="s">
        <v>247</v>
      </c>
      <c r="C296" s="5">
        <f>C297</f>
        <v>20000</v>
      </c>
      <c r="D296" s="5">
        <f>D297</f>
        <v>20000</v>
      </c>
      <c r="E296" s="5">
        <f>E297</f>
        <v>20000</v>
      </c>
      <c r="H296" s="41">
        <f t="shared" si="22"/>
        <v>20000</v>
      </c>
    </row>
    <row r="297" spans="1:8" hidden="1" outlineLevel="3">
      <c r="A297" s="29"/>
      <c r="B297" s="28" t="s">
        <v>111</v>
      </c>
      <c r="C297" s="30">
        <v>20000</v>
      </c>
      <c r="D297" s="30">
        <f>C297</f>
        <v>20000</v>
      </c>
      <c r="E297" s="30">
        <f>D297</f>
        <v>20000</v>
      </c>
      <c r="H297" s="41">
        <f t="shared" si="22"/>
        <v>20000</v>
      </c>
    </row>
    <row r="298" spans="1:8" hidden="1" outlineLevel="2">
      <c r="A298" s="6">
        <v>1101</v>
      </c>
      <c r="B298" s="4" t="s">
        <v>37</v>
      </c>
      <c r="C298" s="5">
        <f>C299+C300</f>
        <v>1500000</v>
      </c>
      <c r="D298" s="5">
        <f>D299+D300</f>
        <v>1500000</v>
      </c>
      <c r="E298" s="5">
        <f>E299+E300</f>
        <v>1500000</v>
      </c>
      <c r="H298" s="41">
        <f t="shared" si="22"/>
        <v>1500000</v>
      </c>
    </row>
    <row r="299" spans="1:8" hidden="1" outlineLevel="3">
      <c r="A299" s="29"/>
      <c r="B299" s="28" t="s">
        <v>248</v>
      </c>
      <c r="C299" s="30">
        <v>600000</v>
      </c>
      <c r="D299" s="30">
        <f>C299</f>
        <v>600000</v>
      </c>
      <c r="E299" s="30">
        <f>D299</f>
        <v>600000</v>
      </c>
      <c r="H299" s="41">
        <f t="shared" si="22"/>
        <v>600000</v>
      </c>
    </row>
    <row r="300" spans="1:8" hidden="1" outlineLevel="3">
      <c r="A300" s="29"/>
      <c r="B300" s="28" t="s">
        <v>249</v>
      </c>
      <c r="C300" s="30">
        <v>900000</v>
      </c>
      <c r="D300" s="30">
        <f t="shared" ref="D300:E301" si="28">C300</f>
        <v>900000</v>
      </c>
      <c r="E300" s="30">
        <f t="shared" si="28"/>
        <v>900000</v>
      </c>
      <c r="H300" s="41">
        <f t="shared" si="22"/>
        <v>900000</v>
      </c>
    </row>
    <row r="301" spans="1:8" hidden="1" outlineLevel="3">
      <c r="A301" s="29"/>
      <c r="B301" s="28" t="s">
        <v>250</v>
      </c>
      <c r="C301" s="30"/>
      <c r="D301" s="30">
        <f t="shared" si="28"/>
        <v>0</v>
      </c>
      <c r="E301" s="30">
        <f t="shared" si="28"/>
        <v>0</v>
      </c>
      <c r="H301" s="41">
        <f t="shared" si="22"/>
        <v>0</v>
      </c>
    </row>
    <row r="302" spans="1:8" hidden="1" outlineLevel="2">
      <c r="A302" s="6">
        <v>1101</v>
      </c>
      <c r="B302" s="4" t="s">
        <v>251</v>
      </c>
      <c r="C302" s="5">
        <f>C303+C304</f>
        <v>850000</v>
      </c>
      <c r="D302" s="5">
        <f t="shared" ref="D302:E302" si="29">D303+D304</f>
        <v>850000</v>
      </c>
      <c r="E302" s="5">
        <f t="shared" si="29"/>
        <v>850000</v>
      </c>
      <c r="H302" s="41">
        <f t="shared" si="22"/>
        <v>850000</v>
      </c>
    </row>
    <row r="303" spans="1:8" hidden="1" outlineLevel="3">
      <c r="A303" s="29"/>
      <c r="B303" s="28" t="s">
        <v>252</v>
      </c>
      <c r="C303" s="30">
        <v>300000</v>
      </c>
      <c r="D303" s="30">
        <f>C303</f>
        <v>300000</v>
      </c>
      <c r="E303" s="30">
        <f>D303</f>
        <v>300000</v>
      </c>
      <c r="H303" s="41">
        <f t="shared" si="22"/>
        <v>300000</v>
      </c>
    </row>
    <row r="304" spans="1:8" hidden="1" outlineLevel="3">
      <c r="A304" s="29"/>
      <c r="B304" s="28" t="s">
        <v>253</v>
      </c>
      <c r="C304" s="30">
        <v>550000</v>
      </c>
      <c r="D304" s="30">
        <f>C304</f>
        <v>550000</v>
      </c>
      <c r="E304" s="30">
        <f>D304</f>
        <v>550000</v>
      </c>
      <c r="H304" s="41">
        <f t="shared" si="22"/>
        <v>550000</v>
      </c>
    </row>
    <row r="305" spans="1:8" hidden="1" outlineLevel="2">
      <c r="A305" s="6">
        <v>1101</v>
      </c>
      <c r="B305" s="4" t="s">
        <v>38</v>
      </c>
      <c r="C305" s="5">
        <f>C306+C307</f>
        <v>700000</v>
      </c>
      <c r="D305" s="5">
        <f t="shared" ref="D305:E305" si="30">D306+D307</f>
        <v>700000</v>
      </c>
      <c r="E305" s="5">
        <f t="shared" si="30"/>
        <v>700000</v>
      </c>
      <c r="H305" s="41">
        <f t="shared" si="22"/>
        <v>700000</v>
      </c>
    </row>
    <row r="306" spans="1:8" hidden="1" outlineLevel="3">
      <c r="A306" s="29"/>
      <c r="B306" s="28" t="s">
        <v>254</v>
      </c>
      <c r="C306" s="30">
        <v>450000</v>
      </c>
      <c r="D306" s="30">
        <f>C306</f>
        <v>450000</v>
      </c>
      <c r="E306" s="30">
        <f>D306</f>
        <v>450000</v>
      </c>
      <c r="H306" s="41">
        <f t="shared" si="22"/>
        <v>450000</v>
      </c>
    </row>
    <row r="307" spans="1:8" hidden="1" outlineLevel="3">
      <c r="A307" s="29"/>
      <c r="B307" s="28" t="s">
        <v>255</v>
      </c>
      <c r="C307" s="30">
        <v>250000</v>
      </c>
      <c r="D307" s="30">
        <f>C307</f>
        <v>250000</v>
      </c>
      <c r="E307" s="30">
        <f>D307</f>
        <v>250000</v>
      </c>
      <c r="H307" s="41">
        <f t="shared" si="22"/>
        <v>250000</v>
      </c>
    </row>
    <row r="308" spans="1:8" hidden="1" outlineLevel="2">
      <c r="A308" s="6">
        <v>1101</v>
      </c>
      <c r="B308" s="4" t="s">
        <v>39</v>
      </c>
      <c r="C308" s="5">
        <f>C309+C310+C312</f>
        <v>7900000</v>
      </c>
      <c r="D308" s="5">
        <f t="shared" ref="D308:E308" si="31">D309+D310+D312</f>
        <v>7900000</v>
      </c>
      <c r="E308" s="5">
        <f t="shared" si="31"/>
        <v>7900000</v>
      </c>
      <c r="H308" s="41">
        <f t="shared" si="22"/>
        <v>7900000</v>
      </c>
    </row>
    <row r="309" spans="1:8" hidden="1" outlineLevel="3">
      <c r="A309" s="29"/>
      <c r="B309" s="28" t="s">
        <v>256</v>
      </c>
      <c r="C309" s="30">
        <v>5625000</v>
      </c>
      <c r="D309" s="30">
        <f>C309</f>
        <v>5625000</v>
      </c>
      <c r="E309" s="30">
        <f>D309</f>
        <v>5625000</v>
      </c>
      <c r="H309" s="41">
        <f t="shared" si="22"/>
        <v>5625000</v>
      </c>
    </row>
    <row r="310" spans="1:8" hidden="1" outlineLevel="3">
      <c r="A310" s="29"/>
      <c r="B310" s="28" t="s">
        <v>257</v>
      </c>
      <c r="C310" s="30">
        <v>1815000</v>
      </c>
      <c r="D310" s="30">
        <f t="shared" ref="D310:E312" si="32">C310</f>
        <v>1815000</v>
      </c>
      <c r="E310" s="30">
        <f t="shared" si="32"/>
        <v>1815000</v>
      </c>
      <c r="H310" s="41">
        <f t="shared" si="22"/>
        <v>1815000</v>
      </c>
    </row>
    <row r="311" spans="1:8" hidden="1" outlineLevel="3">
      <c r="A311" s="29"/>
      <c r="B311" s="28" t="s">
        <v>258</v>
      </c>
      <c r="C311" s="30"/>
      <c r="D311" s="30">
        <f t="shared" si="32"/>
        <v>0</v>
      </c>
      <c r="E311" s="30">
        <f t="shared" si="32"/>
        <v>0</v>
      </c>
      <c r="H311" s="41">
        <f t="shared" si="22"/>
        <v>0</v>
      </c>
    </row>
    <row r="312" spans="1:8" hidden="1" outlineLevel="3">
      <c r="A312" s="29"/>
      <c r="B312" s="28" t="s">
        <v>259</v>
      </c>
      <c r="C312" s="30">
        <v>460000</v>
      </c>
      <c r="D312" s="30">
        <f t="shared" si="32"/>
        <v>460000</v>
      </c>
      <c r="E312" s="30">
        <f t="shared" si="32"/>
        <v>460000</v>
      </c>
      <c r="H312" s="41">
        <f t="shared" si="22"/>
        <v>460000</v>
      </c>
    </row>
    <row r="313" spans="1:8" hidden="1" outlineLevel="2">
      <c r="A313" s="6">
        <v>1101</v>
      </c>
      <c r="B313" s="4" t="s">
        <v>112</v>
      </c>
      <c r="C313" s="5">
        <v>15000</v>
      </c>
      <c r="D313" s="5">
        <f>C313</f>
        <v>15000</v>
      </c>
      <c r="E313" s="5">
        <f>D313</f>
        <v>15000</v>
      </c>
      <c r="H313" s="41">
        <f t="shared" si="22"/>
        <v>15000</v>
      </c>
    </row>
    <row r="314" spans="1:8" hidden="1" outlineLevel="1">
      <c r="A314" s="176" t="s">
        <v>601</v>
      </c>
      <c r="B314" s="177"/>
      <c r="C314" s="32">
        <f>C315+C325+C328+C331+C336+C338</f>
        <v>1005000</v>
      </c>
      <c r="D314" s="32">
        <f>D315+D325+D331+D336+D337+D338+D328</f>
        <v>1005000</v>
      </c>
      <c r="E314" s="32">
        <f>E315+E325+E331+E336+E337+E338+E328</f>
        <v>1005000</v>
      </c>
      <c r="H314" s="41">
        <f t="shared" si="22"/>
        <v>1005000</v>
      </c>
    </row>
    <row r="315" spans="1:8" hidden="1" outlineLevel="2">
      <c r="A315" s="6">
        <v>1102</v>
      </c>
      <c r="B315" s="4" t="s">
        <v>65</v>
      </c>
      <c r="C315" s="5">
        <f>C316+C317+C318+C320</f>
        <v>163000</v>
      </c>
      <c r="D315" s="5">
        <f>SUM(D316:D324)</f>
        <v>163000</v>
      </c>
      <c r="E315" s="5">
        <f>SUM(E316:E324)</f>
        <v>163000</v>
      </c>
      <c r="H315" s="41">
        <f t="shared" si="22"/>
        <v>163000</v>
      </c>
    </row>
    <row r="316" spans="1:8" hidden="1" outlineLevel="3">
      <c r="A316" s="29"/>
      <c r="B316" s="28" t="s">
        <v>260</v>
      </c>
      <c r="C316" s="30">
        <v>80000</v>
      </c>
      <c r="D316" s="30">
        <f>C316</f>
        <v>80000</v>
      </c>
      <c r="E316" s="30">
        <f>D316</f>
        <v>80000</v>
      </c>
      <c r="H316" s="41">
        <f t="shared" si="22"/>
        <v>80000</v>
      </c>
    </row>
    <row r="317" spans="1:8" hidden="1" outlineLevel="3">
      <c r="A317" s="29"/>
      <c r="B317" s="28" t="s">
        <v>218</v>
      </c>
      <c r="C317" s="30">
        <v>5000</v>
      </c>
      <c r="D317" s="30">
        <f t="shared" ref="D317:E324" si="33">C317</f>
        <v>5000</v>
      </c>
      <c r="E317" s="30">
        <f t="shared" si="33"/>
        <v>5000</v>
      </c>
      <c r="H317" s="41">
        <f t="shared" si="22"/>
        <v>5000</v>
      </c>
    </row>
    <row r="318" spans="1:8" hidden="1" outlineLevel="3">
      <c r="A318" s="29"/>
      <c r="B318" s="28" t="s">
        <v>261</v>
      </c>
      <c r="C318" s="30">
        <v>70000</v>
      </c>
      <c r="D318" s="30">
        <f t="shared" si="33"/>
        <v>70000</v>
      </c>
      <c r="E318" s="30">
        <f t="shared" si="33"/>
        <v>70000</v>
      </c>
      <c r="H318" s="41">
        <f t="shared" si="22"/>
        <v>70000</v>
      </c>
    </row>
    <row r="319" spans="1:8" hidden="1" outlineLevel="3">
      <c r="A319" s="29"/>
      <c r="B319" s="28" t="s">
        <v>248</v>
      </c>
      <c r="C319" s="30"/>
      <c r="D319" s="30">
        <f t="shared" si="33"/>
        <v>0</v>
      </c>
      <c r="E319" s="30">
        <f t="shared" si="33"/>
        <v>0</v>
      </c>
      <c r="H319" s="41">
        <f t="shared" si="22"/>
        <v>0</v>
      </c>
    </row>
    <row r="320" spans="1:8" hidden="1" outlineLevel="3">
      <c r="A320" s="29"/>
      <c r="B320" s="28" t="s">
        <v>262</v>
      </c>
      <c r="C320" s="30">
        <v>8000</v>
      </c>
      <c r="D320" s="30">
        <f t="shared" si="33"/>
        <v>8000</v>
      </c>
      <c r="E320" s="30">
        <f t="shared" si="33"/>
        <v>8000</v>
      </c>
      <c r="H320" s="41">
        <f t="shared" si="22"/>
        <v>8000</v>
      </c>
    </row>
    <row r="321" spans="1:8" hidden="1" outlineLevel="3">
      <c r="A321" s="29"/>
      <c r="B321" s="28" t="s">
        <v>252</v>
      </c>
      <c r="C321" s="30"/>
      <c r="D321" s="30">
        <f t="shared" si="33"/>
        <v>0</v>
      </c>
      <c r="E321" s="30">
        <f t="shared" si="33"/>
        <v>0</v>
      </c>
      <c r="H321" s="41">
        <f t="shared" si="22"/>
        <v>0</v>
      </c>
    </row>
    <row r="322" spans="1:8" hidden="1" outlineLevel="3">
      <c r="A322" s="29"/>
      <c r="B322" s="28" t="s">
        <v>253</v>
      </c>
      <c r="C322" s="30"/>
      <c r="D322" s="30">
        <f t="shared" si="33"/>
        <v>0</v>
      </c>
      <c r="E322" s="30">
        <f t="shared" si="33"/>
        <v>0</v>
      </c>
      <c r="H322" s="41">
        <f t="shared" ref="H322:H385" si="34">C322</f>
        <v>0</v>
      </c>
    </row>
    <row r="323" spans="1:8" hidden="1" outlineLevel="3">
      <c r="A323" s="29"/>
      <c r="B323" s="28" t="s">
        <v>238</v>
      </c>
      <c r="C323" s="30"/>
      <c r="D323" s="30">
        <f t="shared" si="33"/>
        <v>0</v>
      </c>
      <c r="E323" s="30">
        <f t="shared" si="33"/>
        <v>0</v>
      </c>
      <c r="H323" s="41">
        <f t="shared" si="34"/>
        <v>0</v>
      </c>
    </row>
    <row r="324" spans="1:8" hidden="1" outlineLevel="3">
      <c r="A324" s="29"/>
      <c r="B324" s="28" t="s">
        <v>239</v>
      </c>
      <c r="C324" s="30"/>
      <c r="D324" s="30">
        <f t="shared" si="33"/>
        <v>0</v>
      </c>
      <c r="E324" s="30">
        <f t="shared" si="33"/>
        <v>0</v>
      </c>
      <c r="H324" s="41">
        <f t="shared" si="34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750000</v>
      </c>
      <c r="D325" s="5">
        <f>SUM(D326:D327)</f>
        <v>750000</v>
      </c>
      <c r="E325" s="5">
        <f>SUM(E326:E327)</f>
        <v>750000</v>
      </c>
      <c r="H325" s="41">
        <f t="shared" si="34"/>
        <v>750000</v>
      </c>
    </row>
    <row r="326" spans="1:8" hidden="1" outlineLevel="3">
      <c r="A326" s="29"/>
      <c r="B326" s="28" t="s">
        <v>264</v>
      </c>
      <c r="C326" s="30">
        <v>750000</v>
      </c>
      <c r="D326" s="30">
        <f>C326</f>
        <v>750000</v>
      </c>
      <c r="E326" s="30">
        <f>D326</f>
        <v>750000</v>
      </c>
      <c r="H326" s="41">
        <f t="shared" si="34"/>
        <v>750000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4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10000</v>
      </c>
      <c r="D328" s="5">
        <f>SUM(D329:D330)</f>
        <v>10000</v>
      </c>
      <c r="E328" s="5">
        <f>SUM(E329:E330)</f>
        <v>10000</v>
      </c>
      <c r="H328" s="41">
        <f t="shared" si="34"/>
        <v>10000</v>
      </c>
    </row>
    <row r="329" spans="1:8" hidden="1" outlineLevel="3">
      <c r="A329" s="29"/>
      <c r="B329" s="28" t="s">
        <v>254</v>
      </c>
      <c r="C329" s="30">
        <v>7500</v>
      </c>
      <c r="D329" s="30">
        <f>C329</f>
        <v>7500</v>
      </c>
      <c r="E329" s="30">
        <f>D329</f>
        <v>7500</v>
      </c>
      <c r="H329" s="41">
        <f t="shared" si="34"/>
        <v>7500</v>
      </c>
    </row>
    <row r="330" spans="1:8" hidden="1" outlineLevel="3">
      <c r="A330" s="29"/>
      <c r="B330" s="28" t="s">
        <v>255</v>
      </c>
      <c r="C330" s="30">
        <v>2500</v>
      </c>
      <c r="D330" s="30">
        <f>C330</f>
        <v>2500</v>
      </c>
      <c r="E330" s="30">
        <f>D330</f>
        <v>2500</v>
      </c>
      <c r="H330" s="41">
        <f t="shared" si="34"/>
        <v>2500</v>
      </c>
    </row>
    <row r="331" spans="1:8" hidden="1" outlineLevel="2">
      <c r="A331" s="6">
        <v>1102</v>
      </c>
      <c r="B331" s="4" t="s">
        <v>39</v>
      </c>
      <c r="C331" s="5">
        <f>SUM(C332:C335)</f>
        <v>60000</v>
      </c>
      <c r="D331" s="5">
        <f>SUM(D332:D335)</f>
        <v>60000</v>
      </c>
      <c r="E331" s="5">
        <f>SUM(E332:E335)</f>
        <v>60000</v>
      </c>
      <c r="H331" s="41">
        <f t="shared" si="34"/>
        <v>60000</v>
      </c>
    </row>
    <row r="332" spans="1:8" hidden="1" outlineLevel="3">
      <c r="A332" s="29"/>
      <c r="B332" s="28" t="s">
        <v>256</v>
      </c>
      <c r="C332" s="30">
        <v>40000</v>
      </c>
      <c r="D332" s="30">
        <f>C332</f>
        <v>40000</v>
      </c>
      <c r="E332" s="30">
        <f>D332</f>
        <v>40000</v>
      </c>
      <c r="H332" s="41">
        <f t="shared" si="34"/>
        <v>40000</v>
      </c>
    </row>
    <row r="333" spans="1:8" hidden="1" outlineLevel="3">
      <c r="A333" s="29"/>
      <c r="B333" s="28" t="s">
        <v>257</v>
      </c>
      <c r="C333" s="30">
        <v>14000</v>
      </c>
      <c r="D333" s="30">
        <f t="shared" ref="D333:E335" si="35">C333</f>
        <v>14000</v>
      </c>
      <c r="E333" s="30">
        <f t="shared" si="35"/>
        <v>14000</v>
      </c>
      <c r="H333" s="41">
        <f t="shared" si="34"/>
        <v>14000</v>
      </c>
    </row>
    <row r="334" spans="1:8" hidden="1" outlineLevel="3">
      <c r="A334" s="29"/>
      <c r="B334" s="28" t="s">
        <v>258</v>
      </c>
      <c r="C334" s="30"/>
      <c r="D334" s="30">
        <f t="shared" si="35"/>
        <v>0</v>
      </c>
      <c r="E334" s="30">
        <f t="shared" si="35"/>
        <v>0</v>
      </c>
      <c r="H334" s="41">
        <f t="shared" si="34"/>
        <v>0</v>
      </c>
    </row>
    <row r="335" spans="1:8" hidden="1" outlineLevel="3">
      <c r="A335" s="29"/>
      <c r="B335" s="28" t="s">
        <v>259</v>
      </c>
      <c r="C335" s="30">
        <v>6000</v>
      </c>
      <c r="D335" s="30">
        <f t="shared" si="35"/>
        <v>6000</v>
      </c>
      <c r="E335" s="30">
        <f t="shared" si="35"/>
        <v>6000</v>
      </c>
      <c r="H335" s="41">
        <f t="shared" si="34"/>
        <v>6000</v>
      </c>
    </row>
    <row r="336" spans="1:8" hidden="1" outlineLevel="2">
      <c r="A336" s="6">
        <v>1102</v>
      </c>
      <c r="B336" s="4" t="s">
        <v>453</v>
      </c>
      <c r="C336" s="5">
        <v>15000</v>
      </c>
      <c r="D336" s="5">
        <f>C336</f>
        <v>15000</v>
      </c>
      <c r="E336" s="5">
        <f>D336</f>
        <v>15000</v>
      </c>
      <c r="H336" s="41">
        <f t="shared" si="34"/>
        <v>15000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6">C337</f>
        <v>0</v>
      </c>
      <c r="E337" s="5">
        <f t="shared" si="36"/>
        <v>0</v>
      </c>
      <c r="H337" s="41">
        <f t="shared" si="34"/>
        <v>0</v>
      </c>
    </row>
    <row r="338" spans="1:10" hidden="1" outlineLevel="2">
      <c r="A338" s="6">
        <v>1102</v>
      </c>
      <c r="B338" s="4" t="s">
        <v>454</v>
      </c>
      <c r="C338" s="5">
        <v>7000</v>
      </c>
      <c r="D338" s="5">
        <f t="shared" si="36"/>
        <v>7000</v>
      </c>
      <c r="E338" s="5">
        <f t="shared" si="36"/>
        <v>7000</v>
      </c>
      <c r="H338" s="41">
        <f t="shared" si="34"/>
        <v>7000</v>
      </c>
    </row>
    <row r="339" spans="1:10" collapsed="1">
      <c r="A339" s="178" t="s">
        <v>270</v>
      </c>
      <c r="B339" s="179"/>
      <c r="C339" s="33">
        <f>C340+C444+C482</f>
        <v>22630000</v>
      </c>
      <c r="D339" s="33">
        <f>D340+D444+D482</f>
        <v>22630000</v>
      </c>
      <c r="E339" s="33">
        <f>E340+E444+E482</f>
        <v>22630000</v>
      </c>
      <c r="G339" s="39" t="s">
        <v>591</v>
      </c>
      <c r="H339" s="41">
        <f t="shared" si="34"/>
        <v>22630000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19080000</v>
      </c>
      <c r="D340" s="32">
        <f>D341+D342+D343+D344+D347+D348+D353+D356+D357+D362+D367+BH290668+D371+D372+D373+D376+D377+D378+D382+D388+D391+D392+D395+D398+D399+D404+D407+D408+D409+D412+D415+D416+D419+D420+D421+D422+D429+D443</f>
        <v>19080000</v>
      </c>
      <c r="E340" s="32">
        <f>E341+E342+E343+E344+E347+E348+E353+E356+E357+E362+E367+BI290668+E371+E372+E373+E376+E377+E378+E382+E388+E391+E392+E395+E398+E399+E404+E407+E408+E409+E412+E415+E416+E419+E420+E421+E422+E429+E443</f>
        <v>19080000</v>
      </c>
      <c r="H340" s="41">
        <f t="shared" si="34"/>
        <v>19080000</v>
      </c>
    </row>
    <row r="341" spans="1:10" hidden="1" outlineLevel="2">
      <c r="A341" s="6">
        <v>2201</v>
      </c>
      <c r="B341" s="34" t="s">
        <v>272</v>
      </c>
      <c r="C341" s="5">
        <v>100000</v>
      </c>
      <c r="D341" s="5">
        <f>C341</f>
        <v>100000</v>
      </c>
      <c r="E341" s="5">
        <f>D341</f>
        <v>100000</v>
      </c>
      <c r="H341" s="41">
        <f t="shared" si="34"/>
        <v>100000</v>
      </c>
    </row>
    <row r="342" spans="1:10" hidden="1" outlineLevel="2">
      <c r="A342" s="6">
        <v>2201</v>
      </c>
      <c r="B342" s="4" t="s">
        <v>40</v>
      </c>
      <c r="C342" s="5">
        <v>800000</v>
      </c>
      <c r="D342" s="5">
        <f t="shared" ref="D342:E343" si="37">C342</f>
        <v>800000</v>
      </c>
      <c r="E342" s="5">
        <f t="shared" si="37"/>
        <v>800000</v>
      </c>
      <c r="H342" s="41">
        <f t="shared" si="34"/>
        <v>800000</v>
      </c>
    </row>
    <row r="343" spans="1:10" hidden="1" outlineLevel="2">
      <c r="A343" s="6">
        <v>2201</v>
      </c>
      <c r="B343" s="4" t="s">
        <v>41</v>
      </c>
      <c r="C343" s="5">
        <v>3800000</v>
      </c>
      <c r="D343" s="5">
        <f t="shared" si="37"/>
        <v>3800000</v>
      </c>
      <c r="E343" s="5">
        <f t="shared" si="37"/>
        <v>3800000</v>
      </c>
      <c r="H343" s="41">
        <f t="shared" si="34"/>
        <v>3800000</v>
      </c>
    </row>
    <row r="344" spans="1:10" hidden="1" outlineLevel="2">
      <c r="A344" s="6">
        <v>2201</v>
      </c>
      <c r="B344" s="4" t="s">
        <v>273</v>
      </c>
      <c r="C344" s="5">
        <f>SUM(C345:C346)</f>
        <v>350000</v>
      </c>
      <c r="D344" s="5">
        <f>SUM(D345:D346)</f>
        <v>350000</v>
      </c>
      <c r="E344" s="5">
        <f>SUM(E345:E346)</f>
        <v>350000</v>
      </c>
      <c r="H344" s="41">
        <f t="shared" si="34"/>
        <v>350000</v>
      </c>
    </row>
    <row r="345" spans="1:10" hidden="1" outlineLevel="3">
      <c r="A345" s="29"/>
      <c r="B345" s="28" t="s">
        <v>274</v>
      </c>
      <c r="C345" s="30">
        <v>250000</v>
      </c>
      <c r="D345" s="30">
        <f t="shared" ref="D345:E347" si="38">C345</f>
        <v>250000</v>
      </c>
      <c r="E345" s="30">
        <f t="shared" si="38"/>
        <v>250000</v>
      </c>
      <c r="H345" s="41">
        <f t="shared" si="34"/>
        <v>250000</v>
      </c>
    </row>
    <row r="346" spans="1:10" hidden="1" outlineLevel="3">
      <c r="A346" s="29"/>
      <c r="B346" s="28" t="s">
        <v>275</v>
      </c>
      <c r="C346" s="30">
        <v>100000</v>
      </c>
      <c r="D346" s="30">
        <f t="shared" si="38"/>
        <v>100000</v>
      </c>
      <c r="E346" s="30">
        <f t="shared" si="38"/>
        <v>100000</v>
      </c>
      <c r="H346" s="41">
        <f t="shared" si="34"/>
        <v>100000</v>
      </c>
    </row>
    <row r="347" spans="1:10" hidden="1" outlineLevel="2">
      <c r="A347" s="6">
        <v>2201</v>
      </c>
      <c r="B347" s="4" t="s">
        <v>276</v>
      </c>
      <c r="C347" s="5">
        <v>150000</v>
      </c>
      <c r="D347" s="5">
        <f t="shared" si="38"/>
        <v>150000</v>
      </c>
      <c r="E347" s="5">
        <f t="shared" si="38"/>
        <v>150000</v>
      </c>
      <c r="H347" s="41">
        <f t="shared" si="34"/>
        <v>150000</v>
      </c>
    </row>
    <row r="348" spans="1:10" hidden="1" outlineLevel="2">
      <c r="A348" s="6">
        <v>2201</v>
      </c>
      <c r="B348" s="4" t="s">
        <v>277</v>
      </c>
      <c r="C348" s="5">
        <f>SUM(C349:C352)</f>
        <v>2700000</v>
      </c>
      <c r="D348" s="5">
        <f>SUM(D349:D352)</f>
        <v>2700000</v>
      </c>
      <c r="E348" s="5">
        <f>SUM(E349:E352)</f>
        <v>2700000</v>
      </c>
      <c r="H348" s="41">
        <f t="shared" si="34"/>
        <v>2700000</v>
      </c>
    </row>
    <row r="349" spans="1:10" hidden="1" outlineLevel="3">
      <c r="A349" s="29"/>
      <c r="B349" s="28" t="s">
        <v>278</v>
      </c>
      <c r="C349" s="30">
        <v>2550000</v>
      </c>
      <c r="D349" s="30">
        <f>C349</f>
        <v>2550000</v>
      </c>
      <c r="E349" s="30">
        <f>D349</f>
        <v>2550000</v>
      </c>
      <c r="H349" s="41">
        <f t="shared" si="34"/>
        <v>2550000</v>
      </c>
    </row>
    <row r="350" spans="1:10" hidden="1" outlineLevel="3">
      <c r="A350" s="29"/>
      <c r="B350" s="28" t="s">
        <v>279</v>
      </c>
      <c r="C350" s="30">
        <v>70000</v>
      </c>
      <c r="D350" s="30">
        <f t="shared" ref="D350:E352" si="39">C350</f>
        <v>70000</v>
      </c>
      <c r="E350" s="30">
        <f t="shared" si="39"/>
        <v>70000</v>
      </c>
      <c r="H350" s="41">
        <f t="shared" si="34"/>
        <v>70000</v>
      </c>
    </row>
    <row r="351" spans="1:10" hidden="1" outlineLevel="3">
      <c r="A351" s="29"/>
      <c r="B351" s="28" t="s">
        <v>280</v>
      </c>
      <c r="C351" s="30">
        <v>80000</v>
      </c>
      <c r="D351" s="30">
        <f t="shared" si="39"/>
        <v>80000</v>
      </c>
      <c r="E351" s="30">
        <f t="shared" si="39"/>
        <v>80000</v>
      </c>
      <c r="H351" s="41">
        <f t="shared" si="34"/>
        <v>80000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9"/>
        <v>0</v>
      </c>
      <c r="E352" s="30">
        <f t="shared" si="39"/>
        <v>0</v>
      </c>
      <c r="H352" s="41">
        <f t="shared" si="34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172000</v>
      </c>
      <c r="D353" s="5">
        <f>SUM(D354:D355)</f>
        <v>172000</v>
      </c>
      <c r="E353" s="5">
        <f>SUM(E354:E355)</f>
        <v>172000</v>
      </c>
      <c r="H353" s="41">
        <f t="shared" si="34"/>
        <v>172000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40">C354</f>
        <v>2000</v>
      </c>
      <c r="E354" s="30">
        <f t="shared" si="40"/>
        <v>2000</v>
      </c>
      <c r="H354" s="41">
        <f t="shared" si="34"/>
        <v>2000</v>
      </c>
    </row>
    <row r="355" spans="1:8" hidden="1" outlineLevel="3">
      <c r="A355" s="29"/>
      <c r="B355" s="28" t="s">
        <v>283</v>
      </c>
      <c r="C355" s="30">
        <v>170000</v>
      </c>
      <c r="D355" s="30">
        <f t="shared" si="40"/>
        <v>170000</v>
      </c>
      <c r="E355" s="30">
        <f t="shared" si="40"/>
        <v>170000</v>
      </c>
      <c r="H355" s="41">
        <f t="shared" si="34"/>
        <v>170000</v>
      </c>
    </row>
    <row r="356" spans="1:8" hidden="1" outlineLevel="2">
      <c r="A356" s="6">
        <v>2201</v>
      </c>
      <c r="B356" s="4" t="s">
        <v>284</v>
      </c>
      <c r="C356" s="5">
        <v>100000</v>
      </c>
      <c r="D356" s="5">
        <f t="shared" si="40"/>
        <v>100000</v>
      </c>
      <c r="E356" s="5">
        <f t="shared" si="40"/>
        <v>100000</v>
      </c>
      <c r="H356" s="41">
        <f t="shared" si="34"/>
        <v>100000</v>
      </c>
    </row>
    <row r="357" spans="1:8" hidden="1" outlineLevel="2">
      <c r="A357" s="6">
        <v>2201</v>
      </c>
      <c r="B357" s="4" t="s">
        <v>285</v>
      </c>
      <c r="C357" s="5">
        <f>SUM(C358:C361)</f>
        <v>295000</v>
      </c>
      <c r="D357" s="5">
        <f>SUM(D358:D361)</f>
        <v>295000</v>
      </c>
      <c r="E357" s="5">
        <f>SUM(E358:E361)</f>
        <v>295000</v>
      </c>
      <c r="H357" s="41">
        <f t="shared" si="34"/>
        <v>295000</v>
      </c>
    </row>
    <row r="358" spans="1:8" hidden="1" outlineLevel="3">
      <c r="A358" s="29"/>
      <c r="B358" s="28" t="s">
        <v>286</v>
      </c>
      <c r="C358" s="30">
        <v>240000</v>
      </c>
      <c r="D358" s="30">
        <f>C358</f>
        <v>240000</v>
      </c>
      <c r="E358" s="30">
        <f>D358</f>
        <v>240000</v>
      </c>
      <c r="H358" s="41">
        <f t="shared" si="34"/>
        <v>240000</v>
      </c>
    </row>
    <row r="359" spans="1:8" hidden="1" outlineLevel="3">
      <c r="A359" s="29"/>
      <c r="B359" s="28" t="s">
        <v>287</v>
      </c>
      <c r="C359" s="30"/>
      <c r="D359" s="30">
        <f t="shared" ref="D359:E361" si="41">C359</f>
        <v>0</v>
      </c>
      <c r="E359" s="30">
        <f t="shared" si="41"/>
        <v>0</v>
      </c>
      <c r="H359" s="41">
        <f t="shared" si="34"/>
        <v>0</v>
      </c>
    </row>
    <row r="360" spans="1:8" hidden="1" outlineLevel="3">
      <c r="A360" s="29"/>
      <c r="B360" s="28" t="s">
        <v>288</v>
      </c>
      <c r="C360" s="30">
        <v>50000</v>
      </c>
      <c r="D360" s="30">
        <f t="shared" si="41"/>
        <v>50000</v>
      </c>
      <c r="E360" s="30">
        <f t="shared" si="41"/>
        <v>50000</v>
      </c>
      <c r="H360" s="41">
        <f t="shared" si="34"/>
        <v>50000</v>
      </c>
    </row>
    <row r="361" spans="1:8" hidden="1" outlineLevel="3">
      <c r="A361" s="29"/>
      <c r="B361" s="28" t="s">
        <v>289</v>
      </c>
      <c r="C361" s="30">
        <v>5000</v>
      </c>
      <c r="D361" s="30">
        <f t="shared" si="41"/>
        <v>5000</v>
      </c>
      <c r="E361" s="30">
        <f t="shared" si="41"/>
        <v>5000</v>
      </c>
      <c r="H361" s="41">
        <f t="shared" si="34"/>
        <v>5000</v>
      </c>
    </row>
    <row r="362" spans="1:8" hidden="1" outlineLevel="2">
      <c r="A362" s="6">
        <v>2201</v>
      </c>
      <c r="B362" s="4" t="s">
        <v>290</v>
      </c>
      <c r="C362" s="5">
        <f>SUM(C363:C366)</f>
        <v>3330000</v>
      </c>
      <c r="D362" s="5">
        <f>SUM(D363:D366)</f>
        <v>3330000</v>
      </c>
      <c r="E362" s="5">
        <f>SUM(E363:E366)</f>
        <v>3330000</v>
      </c>
      <c r="H362" s="41">
        <f t="shared" si="34"/>
        <v>3330000</v>
      </c>
    </row>
    <row r="363" spans="1:8" hidden="1" outlineLevel="3">
      <c r="A363" s="29"/>
      <c r="B363" s="28" t="s">
        <v>291</v>
      </c>
      <c r="C363" s="30">
        <v>550000</v>
      </c>
      <c r="D363" s="30">
        <f>C363</f>
        <v>550000</v>
      </c>
      <c r="E363" s="30">
        <f>D363</f>
        <v>550000</v>
      </c>
      <c r="H363" s="41">
        <f t="shared" si="34"/>
        <v>550000</v>
      </c>
    </row>
    <row r="364" spans="1:8" hidden="1" outlineLevel="3">
      <c r="A364" s="29"/>
      <c r="B364" s="28" t="s">
        <v>292</v>
      </c>
      <c r="C364" s="30">
        <v>2550000</v>
      </c>
      <c r="D364" s="30">
        <f t="shared" ref="D364:E366" si="42">C364</f>
        <v>2550000</v>
      </c>
      <c r="E364" s="30">
        <f t="shared" si="42"/>
        <v>2550000</v>
      </c>
      <c r="H364" s="41">
        <f t="shared" si="34"/>
        <v>2550000</v>
      </c>
    </row>
    <row r="365" spans="1:8" hidden="1" outlineLevel="3">
      <c r="A365" s="29"/>
      <c r="B365" s="28" t="s">
        <v>293</v>
      </c>
      <c r="C365" s="30">
        <v>80000</v>
      </c>
      <c r="D365" s="30">
        <f t="shared" si="42"/>
        <v>80000</v>
      </c>
      <c r="E365" s="30">
        <f t="shared" si="42"/>
        <v>80000</v>
      </c>
      <c r="H365" s="41">
        <f t="shared" si="34"/>
        <v>80000</v>
      </c>
    </row>
    <row r="366" spans="1:8" hidden="1" outlineLevel="3">
      <c r="A366" s="29"/>
      <c r="B366" s="28" t="s">
        <v>294</v>
      </c>
      <c r="C366" s="30">
        <v>150000</v>
      </c>
      <c r="D366" s="30">
        <f t="shared" si="42"/>
        <v>150000</v>
      </c>
      <c r="E366" s="30">
        <f t="shared" si="42"/>
        <v>150000</v>
      </c>
      <c r="H366" s="41">
        <f t="shared" si="34"/>
        <v>150000</v>
      </c>
    </row>
    <row r="367" spans="1:8" hidden="1" outlineLevel="2">
      <c r="A367" s="6">
        <v>2201</v>
      </c>
      <c r="B367" s="4" t="s">
        <v>43</v>
      </c>
      <c r="C367" s="5">
        <v>50000</v>
      </c>
      <c r="D367" s="5">
        <f>C367</f>
        <v>50000</v>
      </c>
      <c r="E367" s="5">
        <f>D367</f>
        <v>50000</v>
      </c>
      <c r="H367" s="41">
        <f t="shared" si="34"/>
        <v>50000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4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43">C369</f>
        <v>0</v>
      </c>
      <c r="E369" s="30">
        <f t="shared" si="43"/>
        <v>0</v>
      </c>
      <c r="H369" s="41">
        <f t="shared" si="34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43"/>
        <v>0</v>
      </c>
      <c r="E370" s="30">
        <f t="shared" si="43"/>
        <v>0</v>
      </c>
      <c r="H370" s="41">
        <f t="shared" si="34"/>
        <v>0</v>
      </c>
    </row>
    <row r="371" spans="1:8" hidden="1" outlineLevel="2">
      <c r="A371" s="6">
        <v>2201</v>
      </c>
      <c r="B371" s="4" t="s">
        <v>44</v>
      </c>
      <c r="C371" s="5">
        <v>180000</v>
      </c>
      <c r="D371" s="5">
        <f t="shared" si="43"/>
        <v>180000</v>
      </c>
      <c r="E371" s="5">
        <f t="shared" si="43"/>
        <v>180000</v>
      </c>
      <c r="H371" s="41">
        <f t="shared" si="34"/>
        <v>180000</v>
      </c>
    </row>
    <row r="372" spans="1:8" hidden="1" outlineLevel="2">
      <c r="A372" s="6">
        <v>2201</v>
      </c>
      <c r="B372" s="4" t="s">
        <v>45</v>
      </c>
      <c r="C372" s="5">
        <v>200000</v>
      </c>
      <c r="D372" s="5">
        <f t="shared" si="43"/>
        <v>200000</v>
      </c>
      <c r="E372" s="5">
        <f t="shared" si="43"/>
        <v>200000</v>
      </c>
      <c r="H372" s="41">
        <f t="shared" si="34"/>
        <v>200000</v>
      </c>
    </row>
    <row r="373" spans="1:8" hidden="1" outlineLevel="2" collapsed="1">
      <c r="A373" s="6">
        <v>2201</v>
      </c>
      <c r="B373" s="4" t="s">
        <v>298</v>
      </c>
      <c r="C373" s="5">
        <f>C374+C375</f>
        <v>30000</v>
      </c>
      <c r="D373" s="5">
        <f>SUM(D374:D375)</f>
        <v>30000</v>
      </c>
      <c r="E373" s="5">
        <f>SUM(E374:E375)</f>
        <v>30000</v>
      </c>
      <c r="H373" s="41">
        <f t="shared" si="34"/>
        <v>30000</v>
      </c>
    </row>
    <row r="374" spans="1:8" hidden="1" outlineLevel="3">
      <c r="A374" s="29"/>
      <c r="B374" s="28" t="s">
        <v>299</v>
      </c>
      <c r="C374" s="30">
        <v>15000</v>
      </c>
      <c r="D374" s="30">
        <f t="shared" ref="D374:E377" si="44">C374</f>
        <v>15000</v>
      </c>
      <c r="E374" s="30">
        <f t="shared" si="44"/>
        <v>15000</v>
      </c>
      <c r="H374" s="41">
        <f t="shared" si="34"/>
        <v>15000</v>
      </c>
    </row>
    <row r="375" spans="1:8" hidden="1" outlineLevel="3">
      <c r="A375" s="29"/>
      <c r="B375" s="28" t="s">
        <v>300</v>
      </c>
      <c r="C375" s="30">
        <v>15000</v>
      </c>
      <c r="D375" s="30">
        <f t="shared" si="44"/>
        <v>15000</v>
      </c>
      <c r="E375" s="30">
        <f t="shared" si="44"/>
        <v>15000</v>
      </c>
      <c r="H375" s="41">
        <f t="shared" si="34"/>
        <v>15000</v>
      </c>
    </row>
    <row r="376" spans="1:8" hidden="1" outlineLevel="2">
      <c r="A376" s="6">
        <v>2201</v>
      </c>
      <c r="B376" s="4" t="s">
        <v>301</v>
      </c>
      <c r="C376" s="5">
        <v>40000</v>
      </c>
      <c r="D376" s="5">
        <f t="shared" si="44"/>
        <v>40000</v>
      </c>
      <c r="E376" s="5">
        <f t="shared" si="44"/>
        <v>40000</v>
      </c>
      <c r="H376" s="41">
        <f t="shared" si="34"/>
        <v>40000</v>
      </c>
    </row>
    <row r="377" spans="1:8" hidden="1" outlineLevel="2" collapsed="1">
      <c r="A377" s="6">
        <v>2201</v>
      </c>
      <c r="B377" s="4" t="s">
        <v>302</v>
      </c>
      <c r="C377" s="5">
        <v>80000</v>
      </c>
      <c r="D377" s="5">
        <f t="shared" si="44"/>
        <v>80000</v>
      </c>
      <c r="E377" s="5">
        <f t="shared" si="44"/>
        <v>80000</v>
      </c>
      <c r="H377" s="41">
        <f t="shared" si="34"/>
        <v>80000</v>
      </c>
    </row>
    <row r="378" spans="1:8" hidden="1" outlineLevel="2">
      <c r="A378" s="6">
        <v>2201</v>
      </c>
      <c r="B378" s="4" t="s">
        <v>303</v>
      </c>
      <c r="C378" s="5">
        <v>190000</v>
      </c>
      <c r="D378" s="5">
        <f>SUM(D379:D381)</f>
        <v>190000</v>
      </c>
      <c r="E378" s="5">
        <f>SUM(E379:E381)</f>
        <v>190000</v>
      </c>
      <c r="H378" s="41">
        <f t="shared" si="34"/>
        <v>190000</v>
      </c>
    </row>
    <row r="379" spans="1:8" hidden="1" outlineLevel="3">
      <c r="A379" s="29"/>
      <c r="B379" s="28" t="s">
        <v>46</v>
      </c>
      <c r="C379" s="30">
        <v>140000</v>
      </c>
      <c r="D379" s="30">
        <f>C379</f>
        <v>140000</v>
      </c>
      <c r="E379" s="30">
        <f>D379</f>
        <v>140000</v>
      </c>
      <c r="H379" s="41">
        <f t="shared" si="34"/>
        <v>140000</v>
      </c>
    </row>
    <row r="380" spans="1:8" hidden="1" outlineLevel="3">
      <c r="A380" s="29"/>
      <c r="B380" s="28" t="s">
        <v>113</v>
      </c>
      <c r="C380" s="30">
        <v>20000</v>
      </c>
      <c r="D380" s="30">
        <f t="shared" ref="D380:E381" si="45">C380</f>
        <v>20000</v>
      </c>
      <c r="E380" s="30">
        <f t="shared" si="45"/>
        <v>20000</v>
      </c>
      <c r="H380" s="41">
        <f t="shared" si="34"/>
        <v>20000</v>
      </c>
    </row>
    <row r="381" spans="1:8" hidden="1" outlineLevel="3">
      <c r="A381" s="29"/>
      <c r="B381" s="28" t="s">
        <v>47</v>
      </c>
      <c r="C381" s="30">
        <v>30000</v>
      </c>
      <c r="D381" s="30">
        <f t="shared" si="45"/>
        <v>30000</v>
      </c>
      <c r="E381" s="30">
        <f t="shared" si="45"/>
        <v>30000</v>
      </c>
      <c r="H381" s="41">
        <f t="shared" si="34"/>
        <v>30000</v>
      </c>
    </row>
    <row r="382" spans="1:8" hidden="1" outlineLevel="2">
      <c r="A382" s="6">
        <v>2201</v>
      </c>
      <c r="B382" s="4" t="s">
        <v>114</v>
      </c>
      <c r="C382" s="5">
        <v>123000</v>
      </c>
      <c r="D382" s="5">
        <f>SUM(D383:D387)</f>
        <v>123000</v>
      </c>
      <c r="E382" s="5">
        <f>SUM(E383:E387)</f>
        <v>123000</v>
      </c>
      <c r="H382" s="41">
        <f t="shared" si="34"/>
        <v>123000</v>
      </c>
    </row>
    <row r="383" spans="1:8" hidden="1" outlineLevel="3">
      <c r="A383" s="29"/>
      <c r="B383" s="28" t="s">
        <v>304</v>
      </c>
      <c r="C383" s="30">
        <v>20000</v>
      </c>
      <c r="D383" s="30">
        <f>C383</f>
        <v>20000</v>
      </c>
      <c r="E383" s="30">
        <f>D383</f>
        <v>20000</v>
      </c>
      <c r="H383" s="41">
        <f t="shared" si="34"/>
        <v>20000</v>
      </c>
    </row>
    <row r="384" spans="1:8" hidden="1" outlineLevel="3">
      <c r="A384" s="29"/>
      <c r="B384" s="28" t="s">
        <v>305</v>
      </c>
      <c r="C384" s="30">
        <v>50000</v>
      </c>
      <c r="D384" s="30">
        <f t="shared" ref="D384:E387" si="46">C384</f>
        <v>50000</v>
      </c>
      <c r="E384" s="30">
        <f t="shared" si="46"/>
        <v>50000</v>
      </c>
      <c r="H384" s="41">
        <f t="shared" si="34"/>
        <v>50000</v>
      </c>
    </row>
    <row r="385" spans="1:8" hidden="1" outlineLevel="3">
      <c r="A385" s="29"/>
      <c r="B385" s="28" t="s">
        <v>306</v>
      </c>
      <c r="C385" s="30">
        <v>1000</v>
      </c>
      <c r="D385" s="30">
        <f t="shared" si="46"/>
        <v>1000</v>
      </c>
      <c r="E385" s="30">
        <f t="shared" si="46"/>
        <v>1000</v>
      </c>
      <c r="H385" s="41">
        <f t="shared" si="34"/>
        <v>1000</v>
      </c>
    </row>
    <row r="386" spans="1:8" hidden="1" outlineLevel="3">
      <c r="A386" s="29"/>
      <c r="B386" s="28" t="s">
        <v>307</v>
      </c>
      <c r="C386" s="30">
        <v>32000</v>
      </c>
      <c r="D386" s="30">
        <f t="shared" si="46"/>
        <v>32000</v>
      </c>
      <c r="E386" s="30">
        <f t="shared" si="46"/>
        <v>32000</v>
      </c>
      <c r="H386" s="41">
        <f t="shared" ref="H386:H449" si="47">C386</f>
        <v>32000</v>
      </c>
    </row>
    <row r="387" spans="1:8" hidden="1" outlineLevel="3">
      <c r="A387" s="29"/>
      <c r="B387" s="28" t="s">
        <v>308</v>
      </c>
      <c r="C387" s="30">
        <v>20000</v>
      </c>
      <c r="D387" s="30">
        <f t="shared" si="46"/>
        <v>20000</v>
      </c>
      <c r="E387" s="30">
        <f t="shared" si="46"/>
        <v>20000</v>
      </c>
      <c r="H387" s="41">
        <f t="shared" si="47"/>
        <v>20000</v>
      </c>
    </row>
    <row r="388" spans="1:8" hidden="1" outlineLevel="2">
      <c r="A388" s="6">
        <v>2201</v>
      </c>
      <c r="B388" s="4" t="s">
        <v>309</v>
      </c>
      <c r="C388" s="5">
        <f>SUM(C389:C390)</f>
        <v>30000</v>
      </c>
      <c r="D388" s="5">
        <f>SUM(D389:D390)</f>
        <v>30000</v>
      </c>
      <c r="E388" s="5">
        <f>SUM(E389:E390)</f>
        <v>30000</v>
      </c>
      <c r="H388" s="41">
        <f t="shared" si="47"/>
        <v>30000</v>
      </c>
    </row>
    <row r="389" spans="1:8" hidden="1" outlineLevel="3">
      <c r="A389" s="29"/>
      <c r="B389" s="28" t="s">
        <v>48</v>
      </c>
      <c r="C389" s="30">
        <v>30000</v>
      </c>
      <c r="D389" s="30">
        <f t="shared" ref="D389:E391" si="48">C389</f>
        <v>30000</v>
      </c>
      <c r="E389" s="30">
        <f t="shared" si="48"/>
        <v>30000</v>
      </c>
      <c r="H389" s="41">
        <f t="shared" si="47"/>
        <v>30000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8"/>
        <v>0</v>
      </c>
      <c r="E390" s="30">
        <f t="shared" si="48"/>
        <v>0</v>
      </c>
      <c r="H390" s="41">
        <f t="shared" si="47"/>
        <v>0</v>
      </c>
    </row>
    <row r="391" spans="1:8" hidden="1" outlineLevel="2">
      <c r="A391" s="6">
        <v>2201</v>
      </c>
      <c r="B391" s="4" t="s">
        <v>311</v>
      </c>
      <c r="C391" s="5">
        <v>40000</v>
      </c>
      <c r="D391" s="5">
        <f t="shared" si="48"/>
        <v>40000</v>
      </c>
      <c r="E391" s="5">
        <f t="shared" si="48"/>
        <v>40000</v>
      </c>
      <c r="H391" s="41">
        <f t="shared" si="47"/>
        <v>40000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1200000</v>
      </c>
      <c r="D392" s="5">
        <f>SUM(D393:D394)</f>
        <v>1200000</v>
      </c>
      <c r="E392" s="5">
        <f>SUM(E393:E394)</f>
        <v>1200000</v>
      </c>
      <c r="H392" s="41">
        <f t="shared" si="47"/>
        <v>1200000</v>
      </c>
    </row>
    <row r="393" spans="1:8" hidden="1" outlineLevel="3">
      <c r="A393" s="29"/>
      <c r="B393" s="28" t="s">
        <v>313</v>
      </c>
      <c r="C393" s="30">
        <v>50000</v>
      </c>
      <c r="D393" s="30">
        <f>C393</f>
        <v>50000</v>
      </c>
      <c r="E393" s="30">
        <f>D393</f>
        <v>50000</v>
      </c>
      <c r="H393" s="41">
        <f t="shared" si="47"/>
        <v>50000</v>
      </c>
    </row>
    <row r="394" spans="1:8" hidden="1" outlineLevel="3">
      <c r="A394" s="29"/>
      <c r="B394" s="28" t="s">
        <v>314</v>
      </c>
      <c r="C394" s="30">
        <v>1150000</v>
      </c>
      <c r="D394" s="30">
        <f>C394</f>
        <v>1150000</v>
      </c>
      <c r="E394" s="30">
        <f>D394</f>
        <v>1150000</v>
      </c>
      <c r="H394" s="41">
        <f t="shared" si="47"/>
        <v>1150000</v>
      </c>
    </row>
    <row r="395" spans="1:8" hidden="1" outlineLevel="2">
      <c r="A395" s="6">
        <v>2201</v>
      </c>
      <c r="B395" s="4" t="s">
        <v>115</v>
      </c>
      <c r="C395" s="5">
        <v>10000</v>
      </c>
      <c r="D395" s="5">
        <f>SUM(D396:D397)</f>
        <v>10000</v>
      </c>
      <c r="E395" s="5">
        <f>SUM(E396:E397)</f>
        <v>10000</v>
      </c>
      <c r="H395" s="41">
        <f t="shared" si="47"/>
        <v>10000</v>
      </c>
    </row>
    <row r="396" spans="1:8" hidden="1" outlineLevel="3">
      <c r="A396" s="29"/>
      <c r="B396" s="28" t="s">
        <v>315</v>
      </c>
      <c r="C396" s="30">
        <v>10000</v>
      </c>
      <c r="D396" s="30">
        <f t="shared" ref="D396:E398" si="49">C396</f>
        <v>10000</v>
      </c>
      <c r="E396" s="30">
        <f t="shared" si="49"/>
        <v>10000</v>
      </c>
      <c r="H396" s="41">
        <f t="shared" si="47"/>
        <v>10000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9"/>
        <v>0</v>
      </c>
      <c r="E397" s="30">
        <f t="shared" si="49"/>
        <v>0</v>
      </c>
      <c r="H397" s="41">
        <f t="shared" si="47"/>
        <v>0</v>
      </c>
    </row>
    <row r="398" spans="1:8" hidden="1" outlineLevel="2">
      <c r="A398" s="6">
        <v>2201</v>
      </c>
      <c r="B398" s="4" t="s">
        <v>317</v>
      </c>
      <c r="C398" s="5">
        <v>10000</v>
      </c>
      <c r="D398" s="5">
        <f t="shared" si="49"/>
        <v>10000</v>
      </c>
      <c r="E398" s="5">
        <f t="shared" si="49"/>
        <v>10000</v>
      </c>
      <c r="H398" s="41">
        <f t="shared" si="47"/>
        <v>10000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60000</v>
      </c>
      <c r="D399" s="5">
        <f>SUM(D400:D403)</f>
        <v>60000</v>
      </c>
      <c r="E399" s="5">
        <f>SUM(E400:E403)</f>
        <v>60000</v>
      </c>
      <c r="H399" s="41">
        <f t="shared" si="47"/>
        <v>60000</v>
      </c>
    </row>
    <row r="400" spans="1:8" hidden="1" outlineLevel="3">
      <c r="A400" s="29"/>
      <c r="B400" s="28" t="s">
        <v>318</v>
      </c>
      <c r="C400" s="30">
        <v>6000</v>
      </c>
      <c r="D400" s="30">
        <f>C400</f>
        <v>6000</v>
      </c>
      <c r="E400" s="30">
        <f>D400</f>
        <v>6000</v>
      </c>
      <c r="H400" s="41">
        <f t="shared" si="47"/>
        <v>6000</v>
      </c>
    </row>
    <row r="401" spans="1:8" hidden="1" outlineLevel="3">
      <c r="A401" s="29"/>
      <c r="B401" s="28" t="s">
        <v>319</v>
      </c>
      <c r="C401" s="30">
        <v>44000</v>
      </c>
      <c r="D401" s="30">
        <f t="shared" ref="D401:E403" si="50">C401</f>
        <v>44000</v>
      </c>
      <c r="E401" s="30">
        <f t="shared" si="50"/>
        <v>44000</v>
      </c>
      <c r="H401" s="41">
        <f t="shared" si="47"/>
        <v>44000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50"/>
        <v>0</v>
      </c>
      <c r="E402" s="30">
        <f t="shared" si="50"/>
        <v>0</v>
      </c>
      <c r="H402" s="41">
        <f t="shared" si="47"/>
        <v>0</v>
      </c>
    </row>
    <row r="403" spans="1:8" hidden="1" outlineLevel="3">
      <c r="A403" s="29"/>
      <c r="B403" s="28" t="s">
        <v>321</v>
      </c>
      <c r="C403" s="30">
        <v>10000</v>
      </c>
      <c r="D403" s="30">
        <f t="shared" si="50"/>
        <v>10000</v>
      </c>
      <c r="E403" s="30">
        <f t="shared" si="50"/>
        <v>10000</v>
      </c>
      <c r="H403" s="41">
        <f t="shared" si="47"/>
        <v>10000</v>
      </c>
    </row>
    <row r="404" spans="1:8" hidden="1" outlineLevel="2">
      <c r="A404" s="6">
        <v>2201</v>
      </c>
      <c r="B404" s="4" t="s">
        <v>322</v>
      </c>
      <c r="C404" s="5">
        <f>SUM(C405:C406)</f>
        <v>70000</v>
      </c>
      <c r="D404" s="5">
        <f>SUM(D405:D406)</f>
        <v>70000</v>
      </c>
      <c r="E404" s="5">
        <f>SUM(E405:E406)</f>
        <v>70000</v>
      </c>
      <c r="H404" s="41">
        <f t="shared" si="47"/>
        <v>70000</v>
      </c>
    </row>
    <row r="405" spans="1:8" hidden="1" outlineLevel="3">
      <c r="A405" s="29"/>
      <c r="B405" s="28" t="s">
        <v>323</v>
      </c>
      <c r="C405" s="30">
        <v>30000</v>
      </c>
      <c r="D405" s="30">
        <f t="shared" ref="D405:E408" si="51">C405</f>
        <v>30000</v>
      </c>
      <c r="E405" s="30">
        <f t="shared" si="51"/>
        <v>30000</v>
      </c>
      <c r="H405" s="41">
        <f t="shared" si="47"/>
        <v>30000</v>
      </c>
    </row>
    <row r="406" spans="1:8" hidden="1" outlineLevel="3">
      <c r="A406" s="29"/>
      <c r="B406" s="28" t="s">
        <v>324</v>
      </c>
      <c r="C406" s="30">
        <v>40000</v>
      </c>
      <c r="D406" s="30">
        <f t="shared" si="51"/>
        <v>40000</v>
      </c>
      <c r="E406" s="30">
        <f t="shared" si="51"/>
        <v>40000</v>
      </c>
      <c r="H406" s="41">
        <f t="shared" si="47"/>
        <v>40000</v>
      </c>
    </row>
    <row r="407" spans="1:8" hidden="1" outlineLevel="2">
      <c r="A407" s="6">
        <v>2201</v>
      </c>
      <c r="B407" s="4" t="s">
        <v>325</v>
      </c>
      <c r="C407" s="5">
        <v>5000</v>
      </c>
      <c r="D407" s="5">
        <f t="shared" si="51"/>
        <v>5000</v>
      </c>
      <c r="E407" s="5">
        <f t="shared" si="51"/>
        <v>5000</v>
      </c>
      <c r="H407" s="41">
        <f t="shared" si="47"/>
        <v>5000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51"/>
        <v>0</v>
      </c>
      <c r="E408" s="5">
        <f t="shared" si="51"/>
        <v>0</v>
      </c>
      <c r="H408" s="41">
        <f t="shared" si="47"/>
        <v>0</v>
      </c>
    </row>
    <row r="409" spans="1:8" hidden="1" outlineLevel="2" collapsed="1">
      <c r="A409" s="6">
        <v>2201</v>
      </c>
      <c r="B409" s="4" t="s">
        <v>327</v>
      </c>
      <c r="C409" s="5">
        <v>65000</v>
      </c>
      <c r="D409" s="5">
        <f>SUM(D410:D411)</f>
        <v>65000</v>
      </c>
      <c r="E409" s="5">
        <f>SUM(E410:E411)</f>
        <v>65000</v>
      </c>
      <c r="H409" s="41">
        <f t="shared" si="47"/>
        <v>65000</v>
      </c>
    </row>
    <row r="410" spans="1:8" hidden="1" outlineLevel="3" collapsed="1">
      <c r="A410" s="29"/>
      <c r="B410" s="28" t="s">
        <v>49</v>
      </c>
      <c r="C410" s="30">
        <v>65000</v>
      </c>
      <c r="D410" s="30">
        <f>C410</f>
        <v>65000</v>
      </c>
      <c r="E410" s="30">
        <f>D410</f>
        <v>65000</v>
      </c>
      <c r="H410" s="41">
        <f t="shared" si="47"/>
        <v>65000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7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100000</v>
      </c>
      <c r="D412" s="5">
        <f>SUM(D413:D414)</f>
        <v>100000</v>
      </c>
      <c r="E412" s="5">
        <f>SUM(E413:E414)</f>
        <v>100000</v>
      </c>
      <c r="H412" s="41">
        <f t="shared" si="47"/>
        <v>100000</v>
      </c>
    </row>
    <row r="413" spans="1:8" hidden="1" outlineLevel="3" collapsed="1">
      <c r="A413" s="29"/>
      <c r="B413" s="28" t="s">
        <v>328</v>
      </c>
      <c r="C413" s="30">
        <v>60000</v>
      </c>
      <c r="D413" s="30">
        <f t="shared" ref="D413:E415" si="52">C413</f>
        <v>60000</v>
      </c>
      <c r="E413" s="30">
        <f t="shared" si="52"/>
        <v>60000</v>
      </c>
      <c r="H413" s="41">
        <f t="shared" si="47"/>
        <v>60000</v>
      </c>
    </row>
    <row r="414" spans="1:8" hidden="1" outlineLevel="3">
      <c r="A414" s="29"/>
      <c r="B414" s="28" t="s">
        <v>329</v>
      </c>
      <c r="C414" s="30">
        <v>40000</v>
      </c>
      <c r="D414" s="30">
        <f t="shared" si="52"/>
        <v>40000</v>
      </c>
      <c r="E414" s="30">
        <f t="shared" si="52"/>
        <v>40000</v>
      </c>
      <c r="H414" s="41">
        <f t="shared" si="47"/>
        <v>40000</v>
      </c>
    </row>
    <row r="415" spans="1:8" hidden="1" outlineLevel="2">
      <c r="A415" s="6">
        <v>2201</v>
      </c>
      <c r="B415" s="4" t="s">
        <v>118</v>
      </c>
      <c r="C415" s="5">
        <v>80000</v>
      </c>
      <c r="D415" s="5">
        <f t="shared" si="52"/>
        <v>80000</v>
      </c>
      <c r="E415" s="5">
        <f t="shared" si="52"/>
        <v>80000</v>
      </c>
      <c r="H415" s="41">
        <f t="shared" si="47"/>
        <v>80000</v>
      </c>
    </row>
    <row r="416" spans="1:8" hidden="1" outlineLevel="2" collapsed="1">
      <c r="A416" s="6">
        <v>2201</v>
      </c>
      <c r="B416" s="4" t="s">
        <v>332</v>
      </c>
      <c r="C416" s="5">
        <v>21000</v>
      </c>
      <c r="D416" s="5">
        <f>SUM(D417:D418)</f>
        <v>21000</v>
      </c>
      <c r="E416" s="5">
        <f>SUM(E417:E418)</f>
        <v>21000</v>
      </c>
      <c r="H416" s="41">
        <f t="shared" si="47"/>
        <v>21000</v>
      </c>
    </row>
    <row r="417" spans="1:8" hidden="1" outlineLevel="3" collapsed="1">
      <c r="A417" s="29"/>
      <c r="B417" s="28" t="s">
        <v>330</v>
      </c>
      <c r="C417" s="30">
        <v>20000</v>
      </c>
      <c r="D417" s="30">
        <f t="shared" ref="D417:E421" si="53">C417</f>
        <v>20000</v>
      </c>
      <c r="E417" s="30">
        <f t="shared" si="53"/>
        <v>20000</v>
      </c>
      <c r="H417" s="41">
        <f t="shared" si="47"/>
        <v>20000</v>
      </c>
    </row>
    <row r="418" spans="1:8" hidden="1" outlineLevel="3">
      <c r="A418" s="29"/>
      <c r="B418" s="28" t="s">
        <v>331</v>
      </c>
      <c r="C418" s="30">
        <v>1000</v>
      </c>
      <c r="D418" s="30">
        <f t="shared" si="53"/>
        <v>1000</v>
      </c>
      <c r="E418" s="30">
        <f t="shared" si="53"/>
        <v>1000</v>
      </c>
      <c r="H418" s="41">
        <f t="shared" si="47"/>
        <v>1000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53"/>
        <v>0</v>
      </c>
      <c r="E419" s="5">
        <f t="shared" si="53"/>
        <v>0</v>
      </c>
      <c r="H419" s="41">
        <f t="shared" si="47"/>
        <v>0</v>
      </c>
    </row>
    <row r="420" spans="1:8" hidden="1" outlineLevel="2">
      <c r="A420" s="6">
        <v>2201</v>
      </c>
      <c r="B420" s="4" t="s">
        <v>334</v>
      </c>
      <c r="C420" s="5">
        <v>20000</v>
      </c>
      <c r="D420" s="5">
        <f t="shared" si="53"/>
        <v>20000</v>
      </c>
      <c r="E420" s="5">
        <f t="shared" si="53"/>
        <v>20000</v>
      </c>
      <c r="H420" s="41">
        <f t="shared" si="47"/>
        <v>20000</v>
      </c>
    </row>
    <row r="421" spans="1:8" hidden="1" outlineLevel="2" collapsed="1">
      <c r="A421" s="6">
        <v>2201</v>
      </c>
      <c r="B421" s="4" t="s">
        <v>335</v>
      </c>
      <c r="C421" s="5">
        <v>70000</v>
      </c>
      <c r="D421" s="5">
        <f t="shared" si="53"/>
        <v>70000</v>
      </c>
      <c r="E421" s="5">
        <f t="shared" si="53"/>
        <v>70000</v>
      </c>
      <c r="H421" s="41">
        <f t="shared" si="47"/>
        <v>70000</v>
      </c>
    </row>
    <row r="422" spans="1:8" hidden="1" outlineLevel="2" collapsed="1">
      <c r="A422" s="6">
        <v>2201</v>
      </c>
      <c r="B422" s="4" t="s">
        <v>119</v>
      </c>
      <c r="C422" s="5">
        <v>90000</v>
      </c>
      <c r="D422" s="5">
        <f>SUM(D423:D428)</f>
        <v>90000</v>
      </c>
      <c r="E422" s="5">
        <f>SUM(E423:E428)</f>
        <v>90000</v>
      </c>
      <c r="H422" s="41">
        <f t="shared" si="47"/>
        <v>90000</v>
      </c>
    </row>
    <row r="423" spans="1:8" hidden="1" outlineLevel="3">
      <c r="A423" s="29"/>
      <c r="B423" s="28" t="s">
        <v>336</v>
      </c>
      <c r="C423" s="30">
        <v>20000</v>
      </c>
      <c r="D423" s="30">
        <f>C423</f>
        <v>20000</v>
      </c>
      <c r="E423" s="30">
        <f>D423</f>
        <v>20000</v>
      </c>
      <c r="H423" s="41">
        <f t="shared" si="47"/>
        <v>20000</v>
      </c>
    </row>
    <row r="424" spans="1:8" hidden="1" outlineLevel="3">
      <c r="A424" s="29"/>
      <c r="B424" s="28" t="s">
        <v>337</v>
      </c>
      <c r="C424" s="30">
        <v>30000</v>
      </c>
      <c r="D424" s="30">
        <f t="shared" ref="D424:E428" si="54">C424</f>
        <v>30000</v>
      </c>
      <c r="E424" s="30">
        <f t="shared" si="54"/>
        <v>30000</v>
      </c>
      <c r="H424" s="41">
        <f t="shared" si="47"/>
        <v>30000</v>
      </c>
    </row>
    <row r="425" spans="1:8" hidden="1" outlineLevel="3">
      <c r="A425" s="29"/>
      <c r="B425" s="28" t="s">
        <v>338</v>
      </c>
      <c r="C425" s="30">
        <v>40000</v>
      </c>
      <c r="D425" s="30">
        <f t="shared" si="54"/>
        <v>40000</v>
      </c>
      <c r="E425" s="30">
        <f t="shared" si="54"/>
        <v>40000</v>
      </c>
      <c r="H425" s="41">
        <f t="shared" si="47"/>
        <v>40000</v>
      </c>
    </row>
    <row r="426" spans="1:8" hidden="1" outlineLevel="3">
      <c r="A426" s="29"/>
      <c r="B426" s="28" t="s">
        <v>339</v>
      </c>
      <c r="C426" s="30"/>
      <c r="D426" s="30">
        <f t="shared" si="54"/>
        <v>0</v>
      </c>
      <c r="E426" s="30">
        <f t="shared" si="54"/>
        <v>0</v>
      </c>
      <c r="H426" s="41">
        <f t="shared" si="47"/>
        <v>0</v>
      </c>
    </row>
    <row r="427" spans="1:8" hidden="1" outlineLevel="3">
      <c r="A427" s="29"/>
      <c r="B427" s="28" t="s">
        <v>340</v>
      </c>
      <c r="C427" s="30"/>
      <c r="D427" s="30">
        <f t="shared" si="54"/>
        <v>0</v>
      </c>
      <c r="E427" s="30">
        <f t="shared" si="54"/>
        <v>0</v>
      </c>
      <c r="H427" s="41">
        <f t="shared" si="47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4"/>
        <v>0</v>
      </c>
      <c r="E428" s="30">
        <f t="shared" si="54"/>
        <v>0</v>
      </c>
      <c r="H428" s="41">
        <f t="shared" si="47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4509000</v>
      </c>
      <c r="D429" s="5">
        <f>SUM(D430:D442)</f>
        <v>4509000</v>
      </c>
      <c r="E429" s="5">
        <f>SUM(E430:E442)</f>
        <v>4509000</v>
      </c>
      <c r="H429" s="41">
        <f t="shared" si="47"/>
        <v>4509000</v>
      </c>
    </row>
    <row r="430" spans="1:8" hidden="1" outlineLevel="3">
      <c r="A430" s="29"/>
      <c r="B430" s="28" t="s">
        <v>343</v>
      </c>
      <c r="C430" s="30">
        <v>318000</v>
      </c>
      <c r="D430" s="30">
        <f>C430</f>
        <v>318000</v>
      </c>
      <c r="E430" s="30">
        <f>D430</f>
        <v>318000</v>
      </c>
      <c r="H430" s="41">
        <f t="shared" si="47"/>
        <v>318000</v>
      </c>
    </row>
    <row r="431" spans="1:8" hidden="1" outlineLevel="3">
      <c r="A431" s="29"/>
      <c r="B431" s="28" t="s">
        <v>344</v>
      </c>
      <c r="C431" s="30">
        <v>937000</v>
      </c>
      <c r="D431" s="30">
        <f t="shared" ref="D431:E442" si="55">C431</f>
        <v>937000</v>
      </c>
      <c r="E431" s="30">
        <f t="shared" si="55"/>
        <v>937000</v>
      </c>
      <c r="H431" s="41">
        <f t="shared" si="47"/>
        <v>937000</v>
      </c>
    </row>
    <row r="432" spans="1:8" hidden="1" outlineLevel="3">
      <c r="A432" s="29"/>
      <c r="B432" s="28" t="s">
        <v>345</v>
      </c>
      <c r="C432" s="30">
        <v>820000</v>
      </c>
      <c r="D432" s="30">
        <f t="shared" si="55"/>
        <v>820000</v>
      </c>
      <c r="E432" s="30">
        <f t="shared" si="55"/>
        <v>820000</v>
      </c>
      <c r="H432" s="41">
        <f t="shared" si="47"/>
        <v>820000</v>
      </c>
    </row>
    <row r="433" spans="1:8" hidden="1" outlineLevel="3">
      <c r="A433" s="29"/>
      <c r="B433" s="28" t="s">
        <v>346</v>
      </c>
      <c r="C433" s="30">
        <v>250000</v>
      </c>
      <c r="D433" s="30">
        <f t="shared" si="55"/>
        <v>250000</v>
      </c>
      <c r="E433" s="30">
        <f t="shared" si="55"/>
        <v>250000</v>
      </c>
      <c r="H433" s="41">
        <f t="shared" si="47"/>
        <v>250000</v>
      </c>
    </row>
    <row r="434" spans="1:8" hidden="1" outlineLevel="3">
      <c r="A434" s="29"/>
      <c r="B434" s="28" t="s">
        <v>347</v>
      </c>
      <c r="C434" s="30">
        <v>194000</v>
      </c>
      <c r="D434" s="30">
        <f t="shared" si="55"/>
        <v>194000</v>
      </c>
      <c r="E434" s="30">
        <f t="shared" si="55"/>
        <v>194000</v>
      </c>
      <c r="H434" s="41">
        <f t="shared" si="47"/>
        <v>194000</v>
      </c>
    </row>
    <row r="435" spans="1:8" hidden="1" outlineLevel="3">
      <c r="A435" s="29"/>
      <c r="B435" s="28" t="s">
        <v>348</v>
      </c>
      <c r="C435" s="30"/>
      <c r="D435" s="30">
        <f t="shared" si="55"/>
        <v>0</v>
      </c>
      <c r="E435" s="30">
        <f t="shared" si="55"/>
        <v>0</v>
      </c>
      <c r="H435" s="41">
        <f t="shared" si="47"/>
        <v>0</v>
      </c>
    </row>
    <row r="436" spans="1:8" hidden="1" outlineLevel="3">
      <c r="A436" s="29"/>
      <c r="B436" s="28" t="s">
        <v>349</v>
      </c>
      <c r="C436" s="30"/>
      <c r="D436" s="30">
        <f t="shared" si="55"/>
        <v>0</v>
      </c>
      <c r="E436" s="30">
        <f t="shared" si="55"/>
        <v>0</v>
      </c>
      <c r="H436" s="41">
        <f t="shared" si="47"/>
        <v>0</v>
      </c>
    </row>
    <row r="437" spans="1:8" hidden="1" outlineLevel="3">
      <c r="A437" s="29"/>
      <c r="B437" s="28" t="s">
        <v>350</v>
      </c>
      <c r="C437" s="30"/>
      <c r="D437" s="30">
        <f t="shared" si="55"/>
        <v>0</v>
      </c>
      <c r="E437" s="30">
        <f t="shared" si="55"/>
        <v>0</v>
      </c>
      <c r="H437" s="41">
        <f t="shared" si="47"/>
        <v>0</v>
      </c>
    </row>
    <row r="438" spans="1:8" hidden="1" outlineLevel="3">
      <c r="A438" s="29"/>
      <c r="B438" s="28" t="s">
        <v>351</v>
      </c>
      <c r="C438" s="30"/>
      <c r="D438" s="30">
        <f t="shared" si="55"/>
        <v>0</v>
      </c>
      <c r="E438" s="30">
        <f t="shared" si="55"/>
        <v>0</v>
      </c>
      <c r="H438" s="41">
        <f t="shared" si="47"/>
        <v>0</v>
      </c>
    </row>
    <row r="439" spans="1:8" hidden="1" outlineLevel="3">
      <c r="A439" s="29"/>
      <c r="B439" s="28" t="s">
        <v>352</v>
      </c>
      <c r="C439" s="30">
        <v>490000</v>
      </c>
      <c r="D439" s="30">
        <f t="shared" si="55"/>
        <v>490000</v>
      </c>
      <c r="E439" s="30">
        <f t="shared" si="55"/>
        <v>490000</v>
      </c>
      <c r="H439" s="41">
        <f t="shared" si="47"/>
        <v>490000</v>
      </c>
    </row>
    <row r="440" spans="1:8" hidden="1" outlineLevel="3">
      <c r="A440" s="29"/>
      <c r="B440" s="28" t="s">
        <v>353</v>
      </c>
      <c r="C440" s="30">
        <v>50000</v>
      </c>
      <c r="D440" s="30">
        <f t="shared" si="55"/>
        <v>50000</v>
      </c>
      <c r="E440" s="30">
        <f t="shared" si="55"/>
        <v>50000</v>
      </c>
      <c r="H440" s="41">
        <f t="shared" si="47"/>
        <v>50000</v>
      </c>
    </row>
    <row r="441" spans="1:8" hidden="1" outlineLevel="3">
      <c r="A441" s="29"/>
      <c r="B441" s="28" t="s">
        <v>354</v>
      </c>
      <c r="C441" s="30">
        <v>950000</v>
      </c>
      <c r="D441" s="30">
        <f t="shared" si="55"/>
        <v>950000</v>
      </c>
      <c r="E441" s="30">
        <f t="shared" si="55"/>
        <v>950000</v>
      </c>
      <c r="H441" s="41">
        <f t="shared" si="47"/>
        <v>950000</v>
      </c>
    </row>
    <row r="442" spans="1:8" hidden="1" outlineLevel="3">
      <c r="A442" s="29"/>
      <c r="B442" s="28" t="s">
        <v>355</v>
      </c>
      <c r="C442" s="30">
        <v>500000</v>
      </c>
      <c r="D442" s="30">
        <f t="shared" si="55"/>
        <v>500000</v>
      </c>
      <c r="E442" s="30">
        <f t="shared" si="55"/>
        <v>500000</v>
      </c>
      <c r="H442" s="41">
        <f t="shared" si="47"/>
        <v>500000</v>
      </c>
    </row>
    <row r="443" spans="1:8" ht="15" hidden="1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7"/>
        <v>10000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3550000</v>
      </c>
      <c r="D444" s="32">
        <f>D445+D454+D455+D459+D462+D463+D468+D474+D477+D480+D481+D450</f>
        <v>3550000</v>
      </c>
      <c r="E444" s="32">
        <f>E445+E454+E455+E459+E462+E463+E468+E474+E477+E480+E481+E450</f>
        <v>3550000</v>
      </c>
      <c r="H444" s="41">
        <f t="shared" si="47"/>
        <v>3550000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770000</v>
      </c>
      <c r="D445" s="5">
        <f>SUM(D446:D449)</f>
        <v>770000</v>
      </c>
      <c r="E445" s="5">
        <f>SUM(E446:E449)</f>
        <v>770000</v>
      </c>
      <c r="H445" s="41">
        <f t="shared" si="47"/>
        <v>770000</v>
      </c>
    </row>
    <row r="446" spans="1:8" ht="15" hidden="1" customHeight="1" outlineLevel="3">
      <c r="A446" s="28"/>
      <c r="B446" s="28" t="s">
        <v>359</v>
      </c>
      <c r="C446" s="30">
        <v>60000</v>
      </c>
      <c r="D446" s="30">
        <f>C446</f>
        <v>60000</v>
      </c>
      <c r="E446" s="30">
        <f>D446</f>
        <v>60000</v>
      </c>
      <c r="H446" s="41">
        <f t="shared" si="47"/>
        <v>60000</v>
      </c>
    </row>
    <row r="447" spans="1:8" ht="15" hidden="1" customHeight="1" outlineLevel="3">
      <c r="A447" s="28"/>
      <c r="B447" s="28" t="s">
        <v>360</v>
      </c>
      <c r="C447" s="30">
        <v>160000</v>
      </c>
      <c r="D447" s="30">
        <f t="shared" ref="D447:E449" si="56">C447</f>
        <v>160000</v>
      </c>
      <c r="E447" s="30">
        <f t="shared" si="56"/>
        <v>160000</v>
      </c>
      <c r="H447" s="41">
        <f t="shared" si="47"/>
        <v>160000</v>
      </c>
    </row>
    <row r="448" spans="1:8" ht="15" hidden="1" customHeight="1" outlineLevel="3">
      <c r="A448" s="28"/>
      <c r="B448" s="28" t="s">
        <v>361</v>
      </c>
      <c r="C448" s="30">
        <v>100000</v>
      </c>
      <c r="D448" s="30">
        <f t="shared" si="56"/>
        <v>100000</v>
      </c>
      <c r="E448" s="30">
        <f t="shared" si="56"/>
        <v>100000</v>
      </c>
      <c r="H448" s="41">
        <f t="shared" si="47"/>
        <v>100000</v>
      </c>
    </row>
    <row r="449" spans="1:8" ht="15" hidden="1" customHeight="1" outlineLevel="3">
      <c r="A449" s="28"/>
      <c r="B449" s="28" t="s">
        <v>362</v>
      </c>
      <c r="C449" s="30">
        <v>450000</v>
      </c>
      <c r="D449" s="30">
        <f t="shared" si="56"/>
        <v>450000</v>
      </c>
      <c r="E449" s="30">
        <f t="shared" si="56"/>
        <v>450000</v>
      </c>
      <c r="H449" s="41">
        <f t="shared" si="47"/>
        <v>450000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500000</v>
      </c>
      <c r="D450" s="5">
        <f>SUM(D451:D453)</f>
        <v>500000</v>
      </c>
      <c r="E450" s="5">
        <f>SUM(E451:E453)</f>
        <v>500000</v>
      </c>
      <c r="H450" s="41">
        <f t="shared" ref="H450:H513" si="57">C450</f>
        <v>500000</v>
      </c>
    </row>
    <row r="451" spans="1:8" ht="15" hidden="1" customHeight="1" outlineLevel="3">
      <c r="A451" s="28"/>
      <c r="B451" s="28" t="s">
        <v>364</v>
      </c>
      <c r="C451" s="30">
        <v>500000</v>
      </c>
      <c r="D451" s="30">
        <f>C451</f>
        <v>500000</v>
      </c>
      <c r="E451" s="30">
        <f>D451</f>
        <v>500000</v>
      </c>
      <c r="H451" s="41">
        <f t="shared" si="57"/>
        <v>500000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8">C452</f>
        <v>0</v>
      </c>
      <c r="E452" s="30">
        <f t="shared" si="58"/>
        <v>0</v>
      </c>
      <c r="H452" s="41">
        <f t="shared" si="57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8"/>
        <v>0</v>
      </c>
      <c r="E453" s="30">
        <f t="shared" si="58"/>
        <v>0</v>
      </c>
      <c r="H453" s="41">
        <f t="shared" si="57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600000</v>
      </c>
      <c r="D454" s="5">
        <f>C454</f>
        <v>600000</v>
      </c>
      <c r="E454" s="5">
        <f>D454</f>
        <v>600000</v>
      </c>
      <c r="H454" s="41">
        <f t="shared" si="57"/>
        <v>600000</v>
      </c>
    </row>
    <row r="455" spans="1:8" hidden="1" outlineLevel="2">
      <c r="A455" s="6">
        <v>2202</v>
      </c>
      <c r="B455" s="4" t="s">
        <v>120</v>
      </c>
      <c r="C455" s="5">
        <v>230000</v>
      </c>
      <c r="D455" s="5">
        <f>SUM(D456:D458)</f>
        <v>230000</v>
      </c>
      <c r="E455" s="5">
        <f>SUM(E456:E458)</f>
        <v>230000</v>
      </c>
      <c r="H455" s="41">
        <f t="shared" si="57"/>
        <v>230000</v>
      </c>
    </row>
    <row r="456" spans="1:8" ht="15" hidden="1" customHeight="1" outlineLevel="3">
      <c r="A456" s="28"/>
      <c r="B456" s="28" t="s">
        <v>367</v>
      </c>
      <c r="C456" s="30">
        <v>160000</v>
      </c>
      <c r="D456" s="30">
        <f>C456</f>
        <v>160000</v>
      </c>
      <c r="E456" s="30">
        <f>D456</f>
        <v>160000</v>
      </c>
      <c r="H456" s="41">
        <f t="shared" si="57"/>
        <v>160000</v>
      </c>
    </row>
    <row r="457" spans="1:8" ht="15" hidden="1" customHeight="1" outlineLevel="3">
      <c r="A457" s="28"/>
      <c r="B457" s="28" t="s">
        <v>368</v>
      </c>
      <c r="C457" s="30">
        <v>50000</v>
      </c>
      <c r="D457" s="30">
        <f t="shared" ref="D457:E458" si="59">C457</f>
        <v>50000</v>
      </c>
      <c r="E457" s="30">
        <f t="shared" si="59"/>
        <v>50000</v>
      </c>
      <c r="H457" s="41">
        <f t="shared" si="57"/>
        <v>50000</v>
      </c>
    </row>
    <row r="458" spans="1:8" ht="15" hidden="1" customHeight="1" outlineLevel="3">
      <c r="A458" s="28"/>
      <c r="B458" s="28" t="s">
        <v>361</v>
      </c>
      <c r="C458" s="30">
        <v>20000</v>
      </c>
      <c r="D458" s="30">
        <f t="shared" si="59"/>
        <v>20000</v>
      </c>
      <c r="E458" s="30">
        <f t="shared" si="59"/>
        <v>20000</v>
      </c>
      <c r="H458" s="41">
        <f t="shared" si="57"/>
        <v>20000</v>
      </c>
    </row>
    <row r="459" spans="1:8" hidden="1" outlineLevel="2">
      <c r="A459" s="6">
        <v>2202</v>
      </c>
      <c r="B459" s="4" t="s">
        <v>121</v>
      </c>
      <c r="C459" s="5">
        <f>SUM(C460:C461)</f>
        <v>400000</v>
      </c>
      <c r="D459" s="5">
        <f>SUM(D460:D461)</f>
        <v>400000</v>
      </c>
      <c r="E459" s="5">
        <f>SUM(E460:E461)</f>
        <v>400000</v>
      </c>
      <c r="H459" s="41">
        <f t="shared" si="57"/>
        <v>400000</v>
      </c>
    </row>
    <row r="460" spans="1:8" ht="15" hidden="1" customHeight="1" outlineLevel="3">
      <c r="A460" s="28"/>
      <c r="B460" s="28" t="s">
        <v>369</v>
      </c>
      <c r="C460" s="30">
        <v>350000</v>
      </c>
      <c r="D460" s="30">
        <f t="shared" ref="D460:E462" si="60">C460</f>
        <v>350000</v>
      </c>
      <c r="E460" s="30">
        <f t="shared" si="60"/>
        <v>350000</v>
      </c>
      <c r="H460" s="41">
        <f t="shared" si="57"/>
        <v>350000</v>
      </c>
    </row>
    <row r="461" spans="1:8" ht="15" hidden="1" customHeight="1" outlineLevel="3">
      <c r="A461" s="28"/>
      <c r="B461" s="28" t="s">
        <v>370</v>
      </c>
      <c r="C461" s="30">
        <v>50000</v>
      </c>
      <c r="D461" s="30">
        <f t="shared" si="60"/>
        <v>50000</v>
      </c>
      <c r="E461" s="30">
        <f t="shared" si="60"/>
        <v>50000</v>
      </c>
      <c r="H461" s="41">
        <f t="shared" si="57"/>
        <v>50000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60"/>
        <v>0</v>
      </c>
      <c r="E462" s="5">
        <f t="shared" si="60"/>
        <v>0</v>
      </c>
      <c r="H462" s="41">
        <f t="shared" si="57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110000</v>
      </c>
      <c r="D463" s="5">
        <f>SUM(D464:D467)</f>
        <v>110000</v>
      </c>
      <c r="E463" s="5">
        <f>SUM(E464:E467)</f>
        <v>110000</v>
      </c>
      <c r="H463" s="41">
        <f t="shared" si="57"/>
        <v>110000</v>
      </c>
    </row>
    <row r="464" spans="1:8" ht="15" hidden="1" customHeight="1" outlineLevel="3">
      <c r="A464" s="28"/>
      <c r="B464" s="28" t="s">
        <v>373</v>
      </c>
      <c r="C464" s="30">
        <v>40000</v>
      </c>
      <c r="D464" s="30">
        <f>C464</f>
        <v>40000</v>
      </c>
      <c r="E464" s="30">
        <f>D464</f>
        <v>40000</v>
      </c>
      <c r="H464" s="41">
        <f t="shared" si="57"/>
        <v>40000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61">C465</f>
        <v>0</v>
      </c>
      <c r="E465" s="30">
        <f t="shared" si="61"/>
        <v>0</v>
      </c>
      <c r="H465" s="41">
        <f t="shared" si="57"/>
        <v>0</v>
      </c>
    </row>
    <row r="466" spans="1:8" ht="15" hidden="1" customHeight="1" outlineLevel="3">
      <c r="A466" s="28"/>
      <c r="B466" s="28" t="s">
        <v>375</v>
      </c>
      <c r="C466" s="30">
        <v>40000</v>
      </c>
      <c r="D466" s="30">
        <f t="shared" si="61"/>
        <v>40000</v>
      </c>
      <c r="E466" s="30">
        <f t="shared" si="61"/>
        <v>40000</v>
      </c>
      <c r="H466" s="41">
        <f t="shared" si="57"/>
        <v>40000</v>
      </c>
    </row>
    <row r="467" spans="1:8" ht="15" hidden="1" customHeight="1" outlineLevel="3">
      <c r="A467" s="28"/>
      <c r="B467" s="28" t="s">
        <v>376</v>
      </c>
      <c r="C467" s="30">
        <v>30000</v>
      </c>
      <c r="D467" s="30">
        <f t="shared" si="61"/>
        <v>30000</v>
      </c>
      <c r="E467" s="30">
        <f t="shared" si="61"/>
        <v>30000</v>
      </c>
      <c r="H467" s="41">
        <f t="shared" si="57"/>
        <v>30000</v>
      </c>
    </row>
    <row r="468" spans="1:8" hidden="1" outlineLevel="2">
      <c r="A468" s="6">
        <v>2202</v>
      </c>
      <c r="B468" s="4" t="s">
        <v>377</v>
      </c>
      <c r="C468" s="5">
        <f>SUM(C469:C473)</f>
        <v>510000</v>
      </c>
      <c r="D468" s="5">
        <f>SUM(D469:D473)</f>
        <v>510000</v>
      </c>
      <c r="E468" s="5">
        <f>SUM(E469:E473)</f>
        <v>510000</v>
      </c>
      <c r="H468" s="41">
        <f t="shared" si="57"/>
        <v>510000</v>
      </c>
    </row>
    <row r="469" spans="1:8" ht="15" hidden="1" customHeight="1" outlineLevel="3">
      <c r="A469" s="28"/>
      <c r="B469" s="28" t="s">
        <v>378</v>
      </c>
      <c r="C469" s="30">
        <v>70000</v>
      </c>
      <c r="D469" s="30">
        <f>C469</f>
        <v>70000</v>
      </c>
      <c r="E469" s="30">
        <f>D469</f>
        <v>70000</v>
      </c>
      <c r="H469" s="41">
        <f t="shared" si="57"/>
        <v>70000</v>
      </c>
    </row>
    <row r="470" spans="1:8" ht="15" hidden="1" customHeight="1" outlineLevel="3">
      <c r="A470" s="28"/>
      <c r="B470" s="28" t="s">
        <v>379</v>
      </c>
      <c r="C470" s="30">
        <v>355000</v>
      </c>
      <c r="D470" s="30">
        <f t="shared" ref="D470:E473" si="62">C470</f>
        <v>355000</v>
      </c>
      <c r="E470" s="30">
        <f t="shared" si="62"/>
        <v>355000</v>
      </c>
      <c r="H470" s="41">
        <f t="shared" si="57"/>
        <v>355000</v>
      </c>
    </row>
    <row r="471" spans="1:8" ht="15" hidden="1" customHeight="1" outlineLevel="3">
      <c r="A471" s="28"/>
      <c r="B471" s="28" t="s">
        <v>380</v>
      </c>
      <c r="C471" s="30">
        <v>30000</v>
      </c>
      <c r="D471" s="30">
        <f t="shared" si="62"/>
        <v>30000</v>
      </c>
      <c r="E471" s="30">
        <f t="shared" si="62"/>
        <v>30000</v>
      </c>
      <c r="H471" s="41">
        <f t="shared" si="57"/>
        <v>30000</v>
      </c>
    </row>
    <row r="472" spans="1:8" ht="15" hidden="1" customHeight="1" outlineLevel="3">
      <c r="A472" s="28"/>
      <c r="B472" s="28" t="s">
        <v>381</v>
      </c>
      <c r="C472" s="30">
        <v>50000</v>
      </c>
      <c r="D472" s="30">
        <f t="shared" si="62"/>
        <v>50000</v>
      </c>
      <c r="E472" s="30">
        <f t="shared" si="62"/>
        <v>50000</v>
      </c>
      <c r="H472" s="41">
        <f t="shared" si="57"/>
        <v>50000</v>
      </c>
    </row>
    <row r="473" spans="1:8" ht="15" hidden="1" customHeight="1" outlineLevel="3">
      <c r="A473" s="28"/>
      <c r="B473" s="28" t="s">
        <v>382</v>
      </c>
      <c r="C473" s="30">
        <v>5000</v>
      </c>
      <c r="D473" s="30">
        <f t="shared" si="62"/>
        <v>5000</v>
      </c>
      <c r="E473" s="30">
        <f t="shared" si="62"/>
        <v>5000</v>
      </c>
      <c r="H473" s="41">
        <f t="shared" si="57"/>
        <v>5000</v>
      </c>
    </row>
    <row r="474" spans="1:8" hidden="1" outlineLevel="2">
      <c r="A474" s="6">
        <v>2202</v>
      </c>
      <c r="B474" s="4" t="s">
        <v>122</v>
      </c>
      <c r="C474" s="5">
        <f>SUM(C475:C476)</f>
        <v>180000</v>
      </c>
      <c r="D474" s="5">
        <f>SUM(D475:D476)</f>
        <v>180000</v>
      </c>
      <c r="E474" s="5">
        <f>SUM(E475:E476)</f>
        <v>180000</v>
      </c>
      <c r="H474" s="41">
        <f t="shared" si="57"/>
        <v>180000</v>
      </c>
    </row>
    <row r="475" spans="1:8" ht="15" hidden="1" customHeight="1" outlineLevel="3">
      <c r="A475" s="28"/>
      <c r="B475" s="28" t="s">
        <v>383</v>
      </c>
      <c r="C475" s="30">
        <v>130000</v>
      </c>
      <c r="D475" s="30">
        <f>C475</f>
        <v>130000</v>
      </c>
      <c r="E475" s="30">
        <f>D475</f>
        <v>130000</v>
      </c>
      <c r="H475" s="41">
        <f t="shared" si="57"/>
        <v>130000</v>
      </c>
    </row>
    <row r="476" spans="1:8" ht="15" hidden="1" customHeight="1" outlineLevel="3">
      <c r="A476" s="28"/>
      <c r="B476" s="28" t="s">
        <v>384</v>
      </c>
      <c r="C476" s="30">
        <v>50000</v>
      </c>
      <c r="D476" s="30">
        <f>C476</f>
        <v>50000</v>
      </c>
      <c r="E476" s="30">
        <f>D476</f>
        <v>50000</v>
      </c>
      <c r="H476" s="41">
        <f t="shared" si="57"/>
        <v>50000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7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63">C478</f>
        <v>0</v>
      </c>
      <c r="E478" s="30">
        <f t="shared" si="63"/>
        <v>0</v>
      </c>
      <c r="H478" s="41">
        <f t="shared" si="57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63"/>
        <v>0</v>
      </c>
      <c r="E479" s="30">
        <f t="shared" si="63"/>
        <v>0</v>
      </c>
      <c r="H479" s="41">
        <f t="shared" si="57"/>
        <v>0</v>
      </c>
    </row>
    <row r="480" spans="1:8" hidden="1" outlineLevel="2">
      <c r="A480" s="6">
        <v>2202</v>
      </c>
      <c r="B480" s="4" t="s">
        <v>386</v>
      </c>
      <c r="C480" s="5">
        <v>250000</v>
      </c>
      <c r="D480" s="5">
        <f t="shared" si="63"/>
        <v>250000</v>
      </c>
      <c r="E480" s="5">
        <f t="shared" si="63"/>
        <v>250000</v>
      </c>
      <c r="H480" s="41">
        <f t="shared" si="57"/>
        <v>250000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63"/>
        <v>0</v>
      </c>
      <c r="E481" s="5">
        <f t="shared" si="63"/>
        <v>0</v>
      </c>
      <c r="H481" s="41">
        <f t="shared" si="57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7"/>
        <v>0</v>
      </c>
    </row>
    <row r="483" spans="1:10" collapsed="1">
      <c r="A483" s="186" t="s">
        <v>389</v>
      </c>
      <c r="B483" s="187"/>
      <c r="C483" s="35">
        <f>C484+C504+C509+C522+C528+C538</f>
        <v>3539000</v>
      </c>
      <c r="D483" s="35">
        <f>D484+D504+D509+D522+D528+D538</f>
        <v>3539000</v>
      </c>
      <c r="E483" s="35">
        <f>E484+E504+E509+E522+E528+E538</f>
        <v>3539000</v>
      </c>
      <c r="G483" s="39" t="s">
        <v>592</v>
      </c>
      <c r="H483" s="41">
        <f t="shared" si="57"/>
        <v>3539000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2355000</v>
      </c>
      <c r="D484" s="32">
        <f>D485+D486+D490+D491+D494+D497+D500+D501+D502+D503</f>
        <v>2355000</v>
      </c>
      <c r="E484" s="32">
        <f>E485+E486+E490+E491+E494+E497+E500+E501+E502+E503</f>
        <v>2355000</v>
      </c>
      <c r="H484" s="41">
        <f t="shared" si="57"/>
        <v>2355000</v>
      </c>
    </row>
    <row r="485" spans="1:10" hidden="1" outlineLevel="2">
      <c r="A485" s="6">
        <v>3302</v>
      </c>
      <c r="B485" s="4" t="s">
        <v>391</v>
      </c>
      <c r="C485" s="5">
        <v>1250000</v>
      </c>
      <c r="D485" s="5">
        <f>C485</f>
        <v>1250000</v>
      </c>
      <c r="E485" s="5">
        <f>D485</f>
        <v>1250000</v>
      </c>
      <c r="H485" s="41">
        <f t="shared" si="57"/>
        <v>1250000</v>
      </c>
    </row>
    <row r="486" spans="1:10" hidden="1" outlineLevel="2">
      <c r="A486" s="6">
        <v>3302</v>
      </c>
      <c r="B486" s="4" t="s">
        <v>392</v>
      </c>
      <c r="C486" s="5">
        <v>200000</v>
      </c>
      <c r="D486" s="5">
        <f>SUM(D487:D489)</f>
        <v>200000</v>
      </c>
      <c r="E486" s="5">
        <f>SUM(E487:E489)</f>
        <v>200000</v>
      </c>
      <c r="H486" s="41">
        <f t="shared" si="57"/>
        <v>200000</v>
      </c>
    </row>
    <row r="487" spans="1:10" ht="15" hidden="1" customHeight="1" outlineLevel="3">
      <c r="A487" s="28"/>
      <c r="B487" s="28" t="s">
        <v>393</v>
      </c>
      <c r="C487" s="30">
        <v>200000</v>
      </c>
      <c r="D487" s="30">
        <f>C487</f>
        <v>200000</v>
      </c>
      <c r="E487" s="30">
        <f>D487</f>
        <v>200000</v>
      </c>
      <c r="H487" s="41">
        <f t="shared" si="57"/>
        <v>200000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64">C488</f>
        <v>0</v>
      </c>
      <c r="E488" s="30">
        <f t="shared" si="64"/>
        <v>0</v>
      </c>
      <c r="H488" s="41">
        <f t="shared" si="57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4"/>
        <v>0</v>
      </c>
      <c r="E489" s="30">
        <f t="shared" si="64"/>
        <v>0</v>
      </c>
      <c r="H489" s="41">
        <f t="shared" si="57"/>
        <v>0</v>
      </c>
    </row>
    <row r="490" spans="1:10" hidden="1" outlineLevel="2">
      <c r="A490" s="6">
        <v>3302</v>
      </c>
      <c r="B490" s="4" t="s">
        <v>396</v>
      </c>
      <c r="C490" s="5">
        <v>50000</v>
      </c>
      <c r="D490" s="5">
        <f>C490</f>
        <v>50000</v>
      </c>
      <c r="E490" s="5">
        <f>D490</f>
        <v>50000</v>
      </c>
      <c r="H490" s="41">
        <f t="shared" si="57"/>
        <v>50000</v>
      </c>
    </row>
    <row r="491" spans="1:10" hidden="1" outlineLevel="2">
      <c r="A491" s="6">
        <v>3302</v>
      </c>
      <c r="B491" s="4" t="s">
        <v>397</v>
      </c>
      <c r="C491" s="5">
        <v>165000</v>
      </c>
      <c r="D491" s="5">
        <f>SUM(D492:D493)</f>
        <v>165000</v>
      </c>
      <c r="E491" s="5">
        <f>SUM(E492:E493)</f>
        <v>165000</v>
      </c>
      <c r="H491" s="41">
        <f t="shared" si="57"/>
        <v>165000</v>
      </c>
    </row>
    <row r="492" spans="1:10" ht="15" hidden="1" customHeight="1" outlineLevel="3">
      <c r="A492" s="28"/>
      <c r="B492" s="28" t="s">
        <v>398</v>
      </c>
      <c r="C492" s="30">
        <v>5000</v>
      </c>
      <c r="D492" s="30">
        <f>C492</f>
        <v>5000</v>
      </c>
      <c r="E492" s="30">
        <f>D492</f>
        <v>5000</v>
      </c>
      <c r="H492" s="41">
        <f t="shared" si="57"/>
        <v>5000</v>
      </c>
    </row>
    <row r="493" spans="1:10" ht="15" hidden="1" customHeight="1" outlineLevel="3">
      <c r="A493" s="28"/>
      <c r="B493" s="28" t="s">
        <v>399</v>
      </c>
      <c r="C493" s="30">
        <v>160000</v>
      </c>
      <c r="D493" s="30">
        <f>C493</f>
        <v>160000</v>
      </c>
      <c r="E493" s="30">
        <f>D493</f>
        <v>160000</v>
      </c>
      <c r="H493" s="41">
        <f t="shared" si="57"/>
        <v>160000</v>
      </c>
    </row>
    <row r="494" spans="1:10" hidden="1" outlineLevel="2">
      <c r="A494" s="6">
        <v>3302</v>
      </c>
      <c r="B494" s="4" t="s">
        <v>400</v>
      </c>
      <c r="C494" s="5">
        <f>SUM(C495:C496)</f>
        <v>280000</v>
      </c>
      <c r="D494" s="5">
        <f>SUM(D495:D496)</f>
        <v>280000</v>
      </c>
      <c r="E494" s="5">
        <f>SUM(E495:E496)</f>
        <v>280000</v>
      </c>
      <c r="H494" s="41">
        <f t="shared" si="57"/>
        <v>280000</v>
      </c>
    </row>
    <row r="495" spans="1:10" ht="15" hidden="1" customHeight="1" outlineLevel="3">
      <c r="A495" s="28"/>
      <c r="B495" s="28" t="s">
        <v>401</v>
      </c>
      <c r="C495" s="30">
        <v>230000</v>
      </c>
      <c r="D495" s="30">
        <f>C495</f>
        <v>230000</v>
      </c>
      <c r="E495" s="30">
        <f>D495</f>
        <v>230000</v>
      </c>
      <c r="H495" s="41">
        <f t="shared" si="57"/>
        <v>230000</v>
      </c>
    </row>
    <row r="496" spans="1:10" ht="15" hidden="1" customHeight="1" outlineLevel="3">
      <c r="A496" s="28"/>
      <c r="B496" s="28" t="s">
        <v>402</v>
      </c>
      <c r="C496" s="30">
        <v>50000</v>
      </c>
      <c r="D496" s="30">
        <f>C496</f>
        <v>50000</v>
      </c>
      <c r="E496" s="30">
        <f>D496</f>
        <v>50000</v>
      </c>
      <c r="H496" s="41">
        <f t="shared" si="57"/>
        <v>50000</v>
      </c>
    </row>
    <row r="497" spans="1:12" hidden="1" outlineLevel="2">
      <c r="A497" s="6">
        <v>3302</v>
      </c>
      <c r="B497" s="4" t="s">
        <v>403</v>
      </c>
      <c r="C497" s="5">
        <f>SUM(C498:C499)</f>
        <v>80000</v>
      </c>
      <c r="D497" s="5">
        <f>SUM(D498:D499)</f>
        <v>80000</v>
      </c>
      <c r="E497" s="5">
        <f>SUM(E498:E499)</f>
        <v>80000</v>
      </c>
      <c r="H497" s="41">
        <f t="shared" si="57"/>
        <v>80000</v>
      </c>
    </row>
    <row r="498" spans="1:12" ht="15" hidden="1" customHeight="1" outlineLevel="3">
      <c r="A498" s="28"/>
      <c r="B498" s="28" t="s">
        <v>404</v>
      </c>
      <c r="C498" s="30">
        <v>40000</v>
      </c>
      <c r="D498" s="30">
        <f t="shared" ref="D498:E503" si="65">C498</f>
        <v>40000</v>
      </c>
      <c r="E498" s="30">
        <f t="shared" si="65"/>
        <v>40000</v>
      </c>
      <c r="H498" s="41">
        <f t="shared" si="57"/>
        <v>40000</v>
      </c>
    </row>
    <row r="499" spans="1:12" ht="15" hidden="1" customHeight="1" outlineLevel="3">
      <c r="A499" s="28"/>
      <c r="B499" s="28" t="s">
        <v>405</v>
      </c>
      <c r="C499" s="30">
        <v>40000</v>
      </c>
      <c r="D499" s="30">
        <f t="shared" si="65"/>
        <v>40000</v>
      </c>
      <c r="E499" s="30">
        <f t="shared" si="65"/>
        <v>40000</v>
      </c>
      <c r="H499" s="41">
        <f t="shared" si="57"/>
        <v>40000</v>
      </c>
    </row>
    <row r="500" spans="1:12" hidden="1" outlineLevel="2">
      <c r="A500" s="6">
        <v>3302</v>
      </c>
      <c r="B500" s="4" t="s">
        <v>406</v>
      </c>
      <c r="C500" s="5">
        <v>60000</v>
      </c>
      <c r="D500" s="5">
        <f t="shared" si="65"/>
        <v>60000</v>
      </c>
      <c r="E500" s="5">
        <f t="shared" si="65"/>
        <v>60000</v>
      </c>
      <c r="H500" s="41">
        <f t="shared" si="57"/>
        <v>60000</v>
      </c>
    </row>
    <row r="501" spans="1:12" hidden="1" outlineLevel="2">
      <c r="A501" s="6">
        <v>3302</v>
      </c>
      <c r="B501" s="4" t="s">
        <v>407</v>
      </c>
      <c r="C501" s="5">
        <v>10000</v>
      </c>
      <c r="D501" s="5">
        <f t="shared" si="65"/>
        <v>10000</v>
      </c>
      <c r="E501" s="5">
        <f t="shared" si="65"/>
        <v>10000</v>
      </c>
      <c r="H501" s="41">
        <f t="shared" si="57"/>
        <v>10000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5"/>
        <v>0</v>
      </c>
      <c r="E502" s="5">
        <f t="shared" si="65"/>
        <v>0</v>
      </c>
      <c r="H502" s="41">
        <f t="shared" si="57"/>
        <v>0</v>
      </c>
    </row>
    <row r="503" spans="1:12" hidden="1" outlineLevel="2">
      <c r="A503" s="6">
        <v>3302</v>
      </c>
      <c r="B503" s="4" t="s">
        <v>409</v>
      </c>
      <c r="C503" s="5">
        <v>260000</v>
      </c>
      <c r="D503" s="5">
        <f t="shared" si="65"/>
        <v>260000</v>
      </c>
      <c r="E503" s="5">
        <f t="shared" si="65"/>
        <v>260000</v>
      </c>
      <c r="H503" s="41">
        <f t="shared" si="57"/>
        <v>260000</v>
      </c>
    </row>
    <row r="504" spans="1:12" hidden="1" outlineLevel="1">
      <c r="A504" s="176" t="s">
        <v>410</v>
      </c>
      <c r="B504" s="177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7"/>
        <v>10000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7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6">C506</f>
        <v>0</v>
      </c>
      <c r="E506" s="5">
        <f t="shared" si="66"/>
        <v>0</v>
      </c>
      <c r="H506" s="41">
        <f t="shared" si="57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6"/>
        <v>0</v>
      </c>
      <c r="E507" s="5">
        <f t="shared" si="66"/>
        <v>0</v>
      </c>
      <c r="H507" s="41">
        <f t="shared" si="57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6"/>
        <v>0</v>
      </c>
      <c r="E508" s="5">
        <f t="shared" si="66"/>
        <v>0</v>
      </c>
      <c r="H508" s="41">
        <f t="shared" si="57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740000</v>
      </c>
      <c r="D509" s="32">
        <f>D510+D511+D512+D513+D517+D518+D519+D520+D521</f>
        <v>740000</v>
      </c>
      <c r="E509" s="32">
        <f>E510+E511+E512+E513+E517+E518+E519+E520+E521</f>
        <v>740000</v>
      </c>
      <c r="F509" s="51"/>
      <c r="H509" s="41">
        <f t="shared" si="57"/>
        <v>740000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10000</v>
      </c>
      <c r="D510" s="5">
        <f>C510</f>
        <v>10000</v>
      </c>
      <c r="E510" s="5">
        <f>D510</f>
        <v>10000</v>
      </c>
      <c r="H510" s="41">
        <f t="shared" si="57"/>
        <v>10000</v>
      </c>
    </row>
    <row r="511" spans="1:12" hidden="1" outlineLevel="2">
      <c r="A511" s="6">
        <v>3305</v>
      </c>
      <c r="B511" s="4" t="s">
        <v>416</v>
      </c>
      <c r="C511" s="5">
        <v>120000</v>
      </c>
      <c r="D511" s="5">
        <f t="shared" ref="D511:E512" si="67">C511</f>
        <v>120000</v>
      </c>
      <c r="E511" s="5">
        <f t="shared" si="67"/>
        <v>120000</v>
      </c>
      <c r="H511" s="41">
        <f t="shared" si="57"/>
        <v>120000</v>
      </c>
    </row>
    <row r="512" spans="1:12" hidden="1" outlineLevel="2">
      <c r="A512" s="6">
        <v>3305</v>
      </c>
      <c r="B512" s="4" t="s">
        <v>417</v>
      </c>
      <c r="C512" s="5">
        <v>10000</v>
      </c>
      <c r="D512" s="5">
        <f t="shared" si="67"/>
        <v>10000</v>
      </c>
      <c r="E512" s="5">
        <f t="shared" si="67"/>
        <v>10000</v>
      </c>
      <c r="H512" s="41">
        <f t="shared" si="57"/>
        <v>10000</v>
      </c>
    </row>
    <row r="513" spans="1:8" hidden="1" outlineLevel="2">
      <c r="A513" s="6">
        <v>3305</v>
      </c>
      <c r="B513" s="4" t="s">
        <v>418</v>
      </c>
      <c r="C513" s="5">
        <v>130000</v>
      </c>
      <c r="D513" s="5">
        <f>SUM(D514:D516)</f>
        <v>130000</v>
      </c>
      <c r="E513" s="5">
        <f>SUM(E514:E516)</f>
        <v>130000</v>
      </c>
      <c r="H513" s="41">
        <f t="shared" si="57"/>
        <v>130000</v>
      </c>
    </row>
    <row r="514" spans="1:8" ht="15" hidden="1" customHeight="1" outlineLevel="3">
      <c r="A514" s="29"/>
      <c r="B514" s="28" t="s">
        <v>419</v>
      </c>
      <c r="C514" s="30">
        <v>100000</v>
      </c>
      <c r="D514" s="30">
        <f t="shared" ref="D514:E521" si="68">C514</f>
        <v>100000</v>
      </c>
      <c r="E514" s="30">
        <f t="shared" si="68"/>
        <v>100000</v>
      </c>
      <c r="H514" s="41">
        <f t="shared" ref="H514:H577" si="69">C514</f>
        <v>100000</v>
      </c>
    </row>
    <row r="515" spans="1:8" ht="15" hidden="1" customHeight="1" outlineLevel="3">
      <c r="A515" s="29"/>
      <c r="B515" s="28" t="s">
        <v>420</v>
      </c>
      <c r="C515" s="30">
        <v>20000</v>
      </c>
      <c r="D515" s="30">
        <f t="shared" si="68"/>
        <v>20000</v>
      </c>
      <c r="E515" s="30">
        <f t="shared" si="68"/>
        <v>20000</v>
      </c>
      <c r="H515" s="41">
        <f t="shared" si="69"/>
        <v>20000</v>
      </c>
    </row>
    <row r="516" spans="1:8" ht="15" hidden="1" customHeight="1" outlineLevel="3">
      <c r="A516" s="29"/>
      <c r="B516" s="28" t="s">
        <v>421</v>
      </c>
      <c r="C516" s="30">
        <v>10000</v>
      </c>
      <c r="D516" s="30">
        <f t="shared" si="68"/>
        <v>10000</v>
      </c>
      <c r="E516" s="30">
        <f t="shared" si="68"/>
        <v>10000</v>
      </c>
      <c r="H516" s="41">
        <f t="shared" si="69"/>
        <v>10000</v>
      </c>
    </row>
    <row r="517" spans="1:8" hidden="1" outlineLevel="2">
      <c r="A517" s="6">
        <v>3305</v>
      </c>
      <c r="B517" s="4" t="s">
        <v>422</v>
      </c>
      <c r="C517" s="5">
        <v>100000</v>
      </c>
      <c r="D517" s="5">
        <f t="shared" si="68"/>
        <v>100000</v>
      </c>
      <c r="E517" s="5">
        <f t="shared" si="68"/>
        <v>100000</v>
      </c>
      <c r="H517" s="41">
        <f t="shared" si="69"/>
        <v>100000</v>
      </c>
    </row>
    <row r="518" spans="1:8" hidden="1" outlineLevel="2">
      <c r="A518" s="6">
        <v>3305</v>
      </c>
      <c r="B518" s="4" t="s">
        <v>423</v>
      </c>
      <c r="C518" s="5">
        <v>60000</v>
      </c>
      <c r="D518" s="5">
        <f t="shared" si="68"/>
        <v>60000</v>
      </c>
      <c r="E518" s="5">
        <f t="shared" si="68"/>
        <v>60000</v>
      </c>
      <c r="H518" s="41">
        <f t="shared" si="69"/>
        <v>60000</v>
      </c>
    </row>
    <row r="519" spans="1:8" hidden="1" outlineLevel="2">
      <c r="A519" s="6">
        <v>3305</v>
      </c>
      <c r="B519" s="4" t="s">
        <v>424</v>
      </c>
      <c r="C519" s="5">
        <v>85000</v>
      </c>
      <c r="D519" s="5">
        <f t="shared" si="68"/>
        <v>85000</v>
      </c>
      <c r="E519" s="5">
        <f t="shared" si="68"/>
        <v>85000</v>
      </c>
      <c r="H519" s="41">
        <f t="shared" si="69"/>
        <v>85000</v>
      </c>
    </row>
    <row r="520" spans="1:8" hidden="1" outlineLevel="2">
      <c r="A520" s="6">
        <v>3305</v>
      </c>
      <c r="B520" s="4" t="s">
        <v>425</v>
      </c>
      <c r="C520" s="5">
        <v>210000</v>
      </c>
      <c r="D520" s="5">
        <f t="shared" si="68"/>
        <v>210000</v>
      </c>
      <c r="E520" s="5">
        <f t="shared" si="68"/>
        <v>210000</v>
      </c>
      <c r="H520" s="41">
        <f t="shared" si="69"/>
        <v>210000</v>
      </c>
    </row>
    <row r="521" spans="1:8" hidden="1" outlineLevel="2">
      <c r="A521" s="6">
        <v>3305</v>
      </c>
      <c r="B521" s="4" t="s">
        <v>409</v>
      </c>
      <c r="C521" s="5">
        <v>15000</v>
      </c>
      <c r="D521" s="5">
        <f t="shared" si="68"/>
        <v>15000</v>
      </c>
      <c r="E521" s="5">
        <f t="shared" si="68"/>
        <v>15000</v>
      </c>
      <c r="H521" s="41">
        <f t="shared" si="69"/>
        <v>15000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9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9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70">C524</f>
        <v>0</v>
      </c>
      <c r="E524" s="5">
        <f t="shared" si="70"/>
        <v>0</v>
      </c>
      <c r="H524" s="41">
        <f t="shared" si="69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70"/>
        <v>0</v>
      </c>
      <c r="E525" s="5">
        <f t="shared" si="70"/>
        <v>0</v>
      </c>
      <c r="H525" s="41">
        <f t="shared" si="69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70"/>
        <v>0</v>
      </c>
      <c r="E526" s="5">
        <f t="shared" si="70"/>
        <v>0</v>
      </c>
      <c r="H526" s="41">
        <f t="shared" si="69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70"/>
        <v>0</v>
      </c>
      <c r="E527" s="5">
        <f t="shared" si="70"/>
        <v>0</v>
      </c>
      <c r="H527" s="41">
        <f t="shared" si="69"/>
        <v>0</v>
      </c>
    </row>
    <row r="528" spans="1:8" hidden="1" outlineLevel="1">
      <c r="A528" s="176" t="s">
        <v>432</v>
      </c>
      <c r="B528" s="177"/>
      <c r="C528" s="32">
        <f>C529+C531+C537</f>
        <v>50000</v>
      </c>
      <c r="D528" s="32">
        <f>D529+D531+D537</f>
        <v>50000</v>
      </c>
      <c r="E528" s="32">
        <f>E529+E531+E537</f>
        <v>50000</v>
      </c>
      <c r="H528" s="41">
        <f t="shared" si="69"/>
        <v>50000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9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9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49000</v>
      </c>
      <c r="D531" s="5">
        <f>SUM(D532:D536)</f>
        <v>49000</v>
      </c>
      <c r="E531" s="5">
        <f>SUM(E532:E536)</f>
        <v>49000</v>
      </c>
      <c r="H531" s="41">
        <f t="shared" si="69"/>
        <v>49000</v>
      </c>
    </row>
    <row r="532" spans="1:8" ht="15" hidden="1" customHeight="1" outlineLevel="3">
      <c r="A532" s="29"/>
      <c r="B532" s="28" t="s">
        <v>435</v>
      </c>
      <c r="C532" s="30">
        <v>20000</v>
      </c>
      <c r="D532" s="30">
        <f>C532</f>
        <v>20000</v>
      </c>
      <c r="E532" s="30">
        <f>D532</f>
        <v>20000</v>
      </c>
      <c r="H532" s="41">
        <f t="shared" si="69"/>
        <v>20000</v>
      </c>
    </row>
    <row r="533" spans="1:8" ht="15" hidden="1" customHeight="1" outlineLevel="3">
      <c r="A533" s="29"/>
      <c r="B533" s="28" t="s">
        <v>436</v>
      </c>
      <c r="C533" s="30">
        <v>16000</v>
      </c>
      <c r="D533" s="30">
        <f t="shared" ref="D533:E536" si="71">C533</f>
        <v>16000</v>
      </c>
      <c r="E533" s="30">
        <f t="shared" si="71"/>
        <v>16000</v>
      </c>
      <c r="H533" s="41">
        <f t="shared" si="69"/>
        <v>16000</v>
      </c>
    </row>
    <row r="534" spans="1:8" ht="15" hidden="1" customHeight="1" outlineLevel="3">
      <c r="A534" s="29"/>
      <c r="B534" s="28" t="s">
        <v>437</v>
      </c>
      <c r="C534" s="30">
        <v>7000</v>
      </c>
      <c r="D534" s="30">
        <f t="shared" si="71"/>
        <v>7000</v>
      </c>
      <c r="E534" s="30">
        <f t="shared" si="71"/>
        <v>7000</v>
      </c>
      <c r="H534" s="41">
        <f t="shared" si="69"/>
        <v>7000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71"/>
        <v>0</v>
      </c>
      <c r="E535" s="30">
        <f t="shared" si="71"/>
        <v>0</v>
      </c>
      <c r="H535" s="41">
        <f t="shared" si="69"/>
        <v>0</v>
      </c>
    </row>
    <row r="536" spans="1:8" ht="15" hidden="1" customHeight="1" outlineLevel="3">
      <c r="A536" s="29"/>
      <c r="B536" s="28" t="s">
        <v>439</v>
      </c>
      <c r="C536" s="30">
        <v>6000</v>
      </c>
      <c r="D536" s="30">
        <f t="shared" si="71"/>
        <v>6000</v>
      </c>
      <c r="E536" s="30">
        <f t="shared" si="71"/>
        <v>6000</v>
      </c>
      <c r="H536" s="41">
        <f t="shared" si="69"/>
        <v>6000</v>
      </c>
    </row>
    <row r="537" spans="1:8" hidden="1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69"/>
        <v>1000</v>
      </c>
    </row>
    <row r="538" spans="1:8" hidden="1" outlineLevel="1">
      <c r="A538" s="176" t="s">
        <v>441</v>
      </c>
      <c r="B538" s="177"/>
      <c r="C538" s="32">
        <f>SUM(C539:C544)</f>
        <v>384000</v>
      </c>
      <c r="D538" s="32">
        <f>SUM(D539:D544)</f>
        <v>384000</v>
      </c>
      <c r="E538" s="32">
        <f>SUM(E539:E544)</f>
        <v>384000</v>
      </c>
      <c r="H538" s="41">
        <f t="shared" si="69"/>
        <v>384000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9"/>
        <v>0</v>
      </c>
    </row>
    <row r="540" spans="1:8" hidden="1" outlineLevel="2" collapsed="1">
      <c r="A540" s="6">
        <v>3310</v>
      </c>
      <c r="B540" s="4" t="s">
        <v>52</v>
      </c>
      <c r="C540" s="5">
        <v>84000</v>
      </c>
      <c r="D540" s="5">
        <f t="shared" ref="D540:E543" si="72">C540</f>
        <v>84000</v>
      </c>
      <c r="E540" s="5">
        <f t="shared" si="72"/>
        <v>84000</v>
      </c>
      <c r="H540" s="41">
        <f t="shared" si="69"/>
        <v>84000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72"/>
        <v>0</v>
      </c>
      <c r="E541" s="5">
        <f t="shared" si="72"/>
        <v>0</v>
      </c>
      <c r="H541" s="41">
        <f t="shared" si="69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72"/>
        <v>0</v>
      </c>
      <c r="E542" s="5">
        <f t="shared" si="72"/>
        <v>0</v>
      </c>
      <c r="H542" s="41">
        <f t="shared" si="69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72"/>
        <v>0</v>
      </c>
      <c r="E543" s="5">
        <f t="shared" si="72"/>
        <v>0</v>
      </c>
      <c r="H543" s="41">
        <f t="shared" si="69"/>
        <v>0</v>
      </c>
    </row>
    <row r="544" spans="1:8" hidden="1" outlineLevel="2" collapsed="1">
      <c r="A544" s="6">
        <v>3310</v>
      </c>
      <c r="B544" s="4" t="s">
        <v>446</v>
      </c>
      <c r="C544" s="5">
        <v>300000</v>
      </c>
      <c r="D544" s="5">
        <f>SUM(D545:D546)</f>
        <v>300000</v>
      </c>
      <c r="E544" s="5">
        <f>SUM(E545:E546)</f>
        <v>300000</v>
      </c>
      <c r="H544" s="41">
        <f t="shared" si="69"/>
        <v>300000</v>
      </c>
    </row>
    <row r="545" spans="1:10" ht="15" hidden="1" customHeight="1" outlineLevel="2">
      <c r="A545" s="29"/>
      <c r="B545" s="28" t="s">
        <v>447</v>
      </c>
      <c r="C545" s="30">
        <v>300000</v>
      </c>
      <c r="D545" s="30">
        <f>C545</f>
        <v>300000</v>
      </c>
      <c r="E545" s="30">
        <f>D545</f>
        <v>300000</v>
      </c>
      <c r="H545" s="41">
        <f t="shared" si="69"/>
        <v>300000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9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9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9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9"/>
        <v>0</v>
      </c>
    </row>
    <row r="550" spans="1:10" collapsed="1">
      <c r="A550" s="182" t="s">
        <v>455</v>
      </c>
      <c r="B550" s="183"/>
      <c r="C550" s="36">
        <f>C551</f>
        <v>4190000</v>
      </c>
      <c r="D550" s="36">
        <f>D551</f>
        <v>4190000</v>
      </c>
      <c r="E550" s="36">
        <f>E551</f>
        <v>4190000</v>
      </c>
      <c r="G550" s="39" t="s">
        <v>59</v>
      </c>
      <c r="H550" s="41">
        <f t="shared" si="69"/>
        <v>4190000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4190000</v>
      </c>
      <c r="D551" s="33">
        <f>D552+D556</f>
        <v>4190000</v>
      </c>
      <c r="E551" s="33">
        <f>E552+E556</f>
        <v>4190000</v>
      </c>
      <c r="G551" s="39" t="s">
        <v>594</v>
      </c>
      <c r="H551" s="41">
        <f t="shared" si="69"/>
        <v>4190000</v>
      </c>
      <c r="I551" s="42"/>
      <c r="J551" s="40" t="b">
        <f>AND(H551=I551)</f>
        <v>0</v>
      </c>
    </row>
    <row r="552" spans="1:10" hidden="1" outlineLevel="1">
      <c r="A552" s="176" t="s">
        <v>457</v>
      </c>
      <c r="B552" s="177"/>
      <c r="C552" s="32">
        <f>SUM(C553:C555)</f>
        <v>3090000</v>
      </c>
      <c r="D552" s="32">
        <f>SUM(D553:D555)</f>
        <v>3090000</v>
      </c>
      <c r="E552" s="32">
        <f>SUM(E553:E555)</f>
        <v>3090000</v>
      </c>
      <c r="H552" s="41">
        <f t="shared" si="69"/>
        <v>3090000</v>
      </c>
    </row>
    <row r="553" spans="1:10" hidden="1" outlineLevel="2" collapsed="1">
      <c r="A553" s="6">
        <v>5500</v>
      </c>
      <c r="B553" s="4" t="s">
        <v>458</v>
      </c>
      <c r="C553" s="5">
        <v>1627000</v>
      </c>
      <c r="D553" s="5">
        <f t="shared" ref="D553:E555" si="73">C553</f>
        <v>1627000</v>
      </c>
      <c r="E553" s="5">
        <f t="shared" si="73"/>
        <v>1627000</v>
      </c>
      <c r="H553" s="41">
        <f t="shared" si="69"/>
        <v>1627000</v>
      </c>
    </row>
    <row r="554" spans="1:10" hidden="1" outlineLevel="2" collapsed="1">
      <c r="A554" s="6">
        <v>5500</v>
      </c>
      <c r="B554" s="4" t="s">
        <v>459</v>
      </c>
      <c r="C554" s="5">
        <v>1140000</v>
      </c>
      <c r="D554" s="5">
        <f t="shared" si="73"/>
        <v>1140000</v>
      </c>
      <c r="E554" s="5">
        <f t="shared" si="73"/>
        <v>1140000</v>
      </c>
      <c r="H554" s="41">
        <f t="shared" si="69"/>
        <v>1140000</v>
      </c>
    </row>
    <row r="555" spans="1:10" hidden="1" outlineLevel="2" collapsed="1">
      <c r="A555" s="6">
        <v>5500</v>
      </c>
      <c r="B555" s="4" t="s">
        <v>460</v>
      </c>
      <c r="C555" s="5">
        <v>323000</v>
      </c>
      <c r="D555" s="5">
        <f t="shared" si="73"/>
        <v>323000</v>
      </c>
      <c r="E555" s="5">
        <f t="shared" si="73"/>
        <v>323000</v>
      </c>
      <c r="H555" s="41">
        <f t="shared" si="69"/>
        <v>323000</v>
      </c>
    </row>
    <row r="556" spans="1:10" hidden="1" outlineLevel="1">
      <c r="A556" s="176" t="s">
        <v>461</v>
      </c>
      <c r="B556" s="177"/>
      <c r="C556" s="32">
        <f>SUM(C557:C558)</f>
        <v>1100000</v>
      </c>
      <c r="D556" s="32">
        <f>SUM(D557:D558)</f>
        <v>1100000</v>
      </c>
      <c r="E556" s="32">
        <f>SUM(E557:E558)</f>
        <v>1100000</v>
      </c>
      <c r="H556" s="41">
        <f t="shared" si="69"/>
        <v>1100000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9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1100000</v>
      </c>
      <c r="D558" s="5">
        <f>C558</f>
        <v>1100000</v>
      </c>
      <c r="E558" s="5">
        <f>D558</f>
        <v>1100000</v>
      </c>
      <c r="H558" s="41">
        <f t="shared" si="69"/>
        <v>1100000</v>
      </c>
    </row>
    <row r="559" spans="1:10" collapsed="1">
      <c r="A559" s="180" t="s">
        <v>62</v>
      </c>
      <c r="B559" s="181"/>
      <c r="C559" s="37">
        <f>C560+C716+C725</f>
        <v>36501600</v>
      </c>
      <c r="D559" s="37">
        <f>D560+D716+D725</f>
        <v>36501600</v>
      </c>
      <c r="E559" s="37">
        <f>E560+E716+E725</f>
        <v>36501600</v>
      </c>
      <c r="G559" s="39" t="s">
        <v>62</v>
      </c>
      <c r="H559" s="41">
        <f>H560+H716+H725</f>
        <v>36501600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30335447</v>
      </c>
      <c r="D560" s="36">
        <f>D561+D638+D642+D645</f>
        <v>30335447</v>
      </c>
      <c r="E560" s="36">
        <f>E561+E638+E642+E645</f>
        <v>30335447</v>
      </c>
      <c r="G560" s="39" t="s">
        <v>61</v>
      </c>
      <c r="H560" s="41">
        <f t="shared" si="69"/>
        <v>30335447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30335447</v>
      </c>
      <c r="D561" s="38">
        <f>D562+D567+D568+D569+D576+D577+D581+D584+D585+D586+D587+D592+D595+D599+D603+D610+D616+D628</f>
        <v>30335447</v>
      </c>
      <c r="E561" s="38">
        <f>E562+E567+E568+E569+E576+E577+E581+E584+E585+E586+E587+E592+E595+E599+E603+E610+E616+E628</f>
        <v>30335447</v>
      </c>
      <c r="G561" s="39" t="s">
        <v>595</v>
      </c>
      <c r="H561" s="41">
        <f t="shared" si="69"/>
        <v>30335447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f>SUM(C563:C566)</f>
        <v>676361</v>
      </c>
      <c r="D562" s="32">
        <f>SUM(D563:D566)</f>
        <v>676361</v>
      </c>
      <c r="E562" s="32">
        <f>SUM(E563:E566)</f>
        <v>676361</v>
      </c>
      <c r="H562" s="41">
        <f t="shared" si="69"/>
        <v>676361</v>
      </c>
    </row>
    <row r="563" spans="1:10" hidden="1" outlineLevel="2">
      <c r="A563" s="7">
        <v>6600</v>
      </c>
      <c r="B563" s="4" t="s">
        <v>468</v>
      </c>
      <c r="C563" s="5">
        <v>149812</v>
      </c>
      <c r="D563" s="5">
        <f>C563</f>
        <v>149812</v>
      </c>
      <c r="E563" s="5">
        <f>D563</f>
        <v>149812</v>
      </c>
      <c r="H563" s="41">
        <f t="shared" si="69"/>
        <v>149812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4">C564</f>
        <v>0</v>
      </c>
      <c r="E564" s="5">
        <f t="shared" si="74"/>
        <v>0</v>
      </c>
      <c r="H564" s="41">
        <f t="shared" si="69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4"/>
        <v>0</v>
      </c>
      <c r="E565" s="5">
        <f t="shared" si="74"/>
        <v>0</v>
      </c>
      <c r="H565" s="41">
        <f t="shared" si="69"/>
        <v>0</v>
      </c>
    </row>
    <row r="566" spans="1:10" hidden="1" outlineLevel="2">
      <c r="A566" s="6">
        <v>6600</v>
      </c>
      <c r="B566" s="4" t="s">
        <v>471</v>
      </c>
      <c r="C566" s="5">
        <v>526549</v>
      </c>
      <c r="D566" s="5">
        <f t="shared" si="74"/>
        <v>526549</v>
      </c>
      <c r="E566" s="5">
        <f t="shared" si="74"/>
        <v>526549</v>
      </c>
      <c r="H566" s="41">
        <f t="shared" si="69"/>
        <v>526549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9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9"/>
        <v>0</v>
      </c>
    </row>
    <row r="569" spans="1:10" hidden="1" outlineLevel="1">
      <c r="A569" s="176" t="s">
        <v>473</v>
      </c>
      <c r="B569" s="177"/>
      <c r="C569" s="32">
        <f>SUM(C570:C575)</f>
        <v>1864488</v>
      </c>
      <c r="D569" s="32">
        <f>SUM(D570:D575)</f>
        <v>1864488</v>
      </c>
      <c r="E569" s="32">
        <f>SUM(E570:E575)</f>
        <v>1864488</v>
      </c>
      <c r="H569" s="41">
        <f t="shared" si="69"/>
        <v>1864488</v>
      </c>
    </row>
    <row r="570" spans="1:10" hidden="1" outlineLevel="2">
      <c r="A570" s="7">
        <v>6603</v>
      </c>
      <c r="B570" s="4" t="s">
        <v>474</v>
      </c>
      <c r="C570" s="5">
        <v>11724</v>
      </c>
      <c r="D570" s="5">
        <f>C570</f>
        <v>11724</v>
      </c>
      <c r="E570" s="5">
        <f>D570</f>
        <v>11724</v>
      </c>
      <c r="H570" s="41">
        <f t="shared" si="69"/>
        <v>11724</v>
      </c>
    </row>
    <row r="571" spans="1:10" hidden="1" outlineLevel="2">
      <c r="A571" s="7">
        <v>6603</v>
      </c>
      <c r="B571" s="4" t="s">
        <v>475</v>
      </c>
      <c r="C571" s="5">
        <v>875743</v>
      </c>
      <c r="D571" s="5">
        <f t="shared" ref="D571:E575" si="75">C571</f>
        <v>875743</v>
      </c>
      <c r="E571" s="5">
        <f t="shared" si="75"/>
        <v>875743</v>
      </c>
      <c r="H571" s="41">
        <f t="shared" si="69"/>
        <v>875743</v>
      </c>
    </row>
    <row r="572" spans="1:10" hidden="1" outlineLevel="2">
      <c r="A572" s="7">
        <v>6603</v>
      </c>
      <c r="B572" s="4" t="s">
        <v>476</v>
      </c>
      <c r="C572" s="5">
        <v>615798</v>
      </c>
      <c r="D572" s="5">
        <f t="shared" si="75"/>
        <v>615798</v>
      </c>
      <c r="E572" s="5">
        <f t="shared" si="75"/>
        <v>615798</v>
      </c>
      <c r="H572" s="41">
        <f t="shared" si="69"/>
        <v>615798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5"/>
        <v>0</v>
      </c>
      <c r="E573" s="5">
        <f t="shared" si="75"/>
        <v>0</v>
      </c>
      <c r="H573" s="41">
        <f t="shared" si="69"/>
        <v>0</v>
      </c>
    </row>
    <row r="574" spans="1:10" hidden="1" outlineLevel="2">
      <c r="A574" s="7">
        <v>6603</v>
      </c>
      <c r="B574" s="4" t="s">
        <v>478</v>
      </c>
      <c r="C574" s="5">
        <v>361223</v>
      </c>
      <c r="D574" s="5">
        <f t="shared" si="75"/>
        <v>361223</v>
      </c>
      <c r="E574" s="5">
        <f t="shared" si="75"/>
        <v>361223</v>
      </c>
      <c r="H574" s="41">
        <f t="shared" si="69"/>
        <v>361223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5"/>
        <v>0</v>
      </c>
      <c r="E575" s="5">
        <f t="shared" si="75"/>
        <v>0</v>
      </c>
      <c r="H575" s="41">
        <f t="shared" si="69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9"/>
        <v>0</v>
      </c>
    </row>
    <row r="577" spans="1:8" hidden="1" outlineLevel="1">
      <c r="A577" s="176" t="s">
        <v>481</v>
      </c>
      <c r="B577" s="177"/>
      <c r="C577" s="32">
        <f>SUM(C578:C580)</f>
        <v>181613</v>
      </c>
      <c r="D577" s="32">
        <f>SUM(D578:D580)</f>
        <v>181613</v>
      </c>
      <c r="E577" s="32">
        <f>SUM(E578:E580)</f>
        <v>181613</v>
      </c>
      <c r="H577" s="41">
        <f t="shared" si="69"/>
        <v>181613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6">C578</f>
        <v>0</v>
      </c>
      <c r="E578" s="5">
        <f t="shared" si="76"/>
        <v>0</v>
      </c>
      <c r="H578" s="41">
        <f t="shared" ref="H578:H641" si="77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6"/>
        <v>0</v>
      </c>
      <c r="E579" s="5">
        <f t="shared" si="76"/>
        <v>0</v>
      </c>
      <c r="H579" s="41">
        <f t="shared" si="77"/>
        <v>0</v>
      </c>
    </row>
    <row r="580" spans="1:8" hidden="1" outlineLevel="2">
      <c r="A580" s="7">
        <v>6605</v>
      </c>
      <c r="B580" s="4" t="s">
        <v>484</v>
      </c>
      <c r="C580" s="5">
        <v>181613</v>
      </c>
      <c r="D580" s="5">
        <f t="shared" si="76"/>
        <v>181613</v>
      </c>
      <c r="E580" s="5">
        <f t="shared" si="76"/>
        <v>181613</v>
      </c>
      <c r="H580" s="41">
        <f t="shared" si="77"/>
        <v>181613</v>
      </c>
    </row>
    <row r="581" spans="1:8" hidden="1" outlineLevel="1">
      <c r="A581" s="176" t="s">
        <v>485</v>
      </c>
      <c r="B581" s="177"/>
      <c r="C581" s="32">
        <f>SUM(C582:C583)</f>
        <v>8826640</v>
      </c>
      <c r="D581" s="32">
        <f>SUM(D582:D583)</f>
        <v>8826640</v>
      </c>
      <c r="E581" s="32">
        <f>SUM(E582:E583)</f>
        <v>8826640</v>
      </c>
      <c r="H581" s="41">
        <f t="shared" si="77"/>
        <v>8826640</v>
      </c>
    </row>
    <row r="582" spans="1:8" hidden="1" outlineLevel="2">
      <c r="A582" s="7">
        <v>6606</v>
      </c>
      <c r="B582" s="4" t="s">
        <v>486</v>
      </c>
      <c r="C582" s="5">
        <v>8358438</v>
      </c>
      <c r="D582" s="5">
        <f t="shared" ref="D582:E586" si="78">C582</f>
        <v>8358438</v>
      </c>
      <c r="E582" s="5">
        <f t="shared" si="78"/>
        <v>8358438</v>
      </c>
      <c r="H582" s="41">
        <f t="shared" si="77"/>
        <v>8358438</v>
      </c>
    </row>
    <row r="583" spans="1:8" hidden="1" outlineLevel="2">
      <c r="A583" s="7">
        <v>6606</v>
      </c>
      <c r="B583" s="4" t="s">
        <v>487</v>
      </c>
      <c r="C583" s="5">
        <v>468202</v>
      </c>
      <c r="D583" s="5">
        <f t="shared" si="78"/>
        <v>468202</v>
      </c>
      <c r="E583" s="5">
        <f t="shared" si="78"/>
        <v>468202</v>
      </c>
      <c r="H583" s="41">
        <f t="shared" si="77"/>
        <v>468202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78"/>
        <v>0</v>
      </c>
      <c r="E584" s="32">
        <f t="shared" si="78"/>
        <v>0</v>
      </c>
      <c r="H584" s="41">
        <f t="shared" si="77"/>
        <v>0</v>
      </c>
    </row>
    <row r="585" spans="1:8" hidden="1" outlineLevel="1" collapsed="1">
      <c r="A585" s="176" t="s">
        <v>489</v>
      </c>
      <c r="B585" s="177"/>
      <c r="C585" s="32">
        <v>802913</v>
      </c>
      <c r="D585" s="32">
        <f t="shared" si="78"/>
        <v>802913</v>
      </c>
      <c r="E585" s="32">
        <f t="shared" si="78"/>
        <v>802913</v>
      </c>
      <c r="H585" s="41">
        <f t="shared" si="77"/>
        <v>802913</v>
      </c>
    </row>
    <row r="586" spans="1:8" hidden="1" outlineLevel="1" collapsed="1">
      <c r="A586" s="176" t="s">
        <v>490</v>
      </c>
      <c r="B586" s="177"/>
      <c r="C586" s="32">
        <v>573574</v>
      </c>
      <c r="D586" s="32">
        <f t="shared" si="78"/>
        <v>573574</v>
      </c>
      <c r="E586" s="32">
        <f t="shared" si="78"/>
        <v>573574</v>
      </c>
      <c r="H586" s="41">
        <f t="shared" si="77"/>
        <v>573574</v>
      </c>
    </row>
    <row r="587" spans="1:8" hidden="1" outlineLevel="1">
      <c r="A587" s="176" t="s">
        <v>491</v>
      </c>
      <c r="B587" s="177"/>
      <c r="C587" s="32">
        <f>SUM(C588:C591)</f>
        <v>5562552</v>
      </c>
      <c r="D587" s="32">
        <f>SUM(D588:D591)</f>
        <v>5562552</v>
      </c>
      <c r="E587" s="32">
        <f>SUM(E588:E591)</f>
        <v>5562552</v>
      </c>
      <c r="H587" s="41">
        <f t="shared" si="77"/>
        <v>5562552</v>
      </c>
    </row>
    <row r="588" spans="1:8" hidden="1" outlineLevel="2">
      <c r="A588" s="7">
        <v>6610</v>
      </c>
      <c r="B588" s="4" t="s">
        <v>492</v>
      </c>
      <c r="C588" s="5">
        <v>4331127</v>
      </c>
      <c r="D588" s="5">
        <f>C588</f>
        <v>4331127</v>
      </c>
      <c r="E588" s="5">
        <f>D588</f>
        <v>4331127</v>
      </c>
      <c r="H588" s="41">
        <f t="shared" si="77"/>
        <v>4331127</v>
      </c>
    </row>
    <row r="589" spans="1:8" hidden="1" outlineLevel="2">
      <c r="A589" s="7">
        <v>6610</v>
      </c>
      <c r="B589" s="4" t="s">
        <v>493</v>
      </c>
      <c r="C589" s="5">
        <v>190895</v>
      </c>
      <c r="D589" s="5">
        <f t="shared" ref="D589:E591" si="79">C589</f>
        <v>190895</v>
      </c>
      <c r="E589" s="5">
        <f t="shared" si="79"/>
        <v>190895</v>
      </c>
      <c r="H589" s="41">
        <f t="shared" si="77"/>
        <v>190895</v>
      </c>
    </row>
    <row r="590" spans="1:8" hidden="1" outlineLevel="2">
      <c r="A590" s="7">
        <v>6610</v>
      </c>
      <c r="B590" s="4" t="s">
        <v>494</v>
      </c>
      <c r="C590" s="5">
        <v>773807</v>
      </c>
      <c r="D590" s="5">
        <f t="shared" si="79"/>
        <v>773807</v>
      </c>
      <c r="E590" s="5">
        <f t="shared" si="79"/>
        <v>773807</v>
      </c>
      <c r="H590" s="41">
        <f t="shared" si="77"/>
        <v>773807</v>
      </c>
    </row>
    <row r="591" spans="1:8" hidden="1" outlineLevel="2">
      <c r="A591" s="7">
        <v>6610</v>
      </c>
      <c r="B591" s="4" t="s">
        <v>495</v>
      </c>
      <c r="C591" s="5">
        <v>266723</v>
      </c>
      <c r="D591" s="5">
        <f t="shared" si="79"/>
        <v>266723</v>
      </c>
      <c r="E591" s="5">
        <f t="shared" si="79"/>
        <v>266723</v>
      </c>
      <c r="H591" s="41">
        <f t="shared" si="77"/>
        <v>266723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7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7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7"/>
        <v>0</v>
      </c>
    </row>
    <row r="595" spans="1:8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7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7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80">C597</f>
        <v>0</v>
      </c>
      <c r="E597" s="5">
        <f t="shared" si="80"/>
        <v>0</v>
      </c>
      <c r="H597" s="41">
        <f t="shared" si="77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80"/>
        <v>0</v>
      </c>
      <c r="E598" s="5">
        <f t="shared" si="80"/>
        <v>0</v>
      </c>
      <c r="H598" s="41">
        <f t="shared" si="77"/>
        <v>0</v>
      </c>
    </row>
    <row r="599" spans="1:8" hidden="1" outlineLevel="1">
      <c r="A599" s="176" t="s">
        <v>503</v>
      </c>
      <c r="B599" s="177"/>
      <c r="C599" s="32">
        <f>SUM(C600:C602)</f>
        <v>7452069</v>
      </c>
      <c r="D599" s="32">
        <f>SUM(D600:D602)</f>
        <v>7452069</v>
      </c>
      <c r="E599" s="32">
        <f>SUM(E600:E602)</f>
        <v>7452069</v>
      </c>
      <c r="H599" s="41">
        <f t="shared" si="77"/>
        <v>7452069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81">C600</f>
        <v>0</v>
      </c>
      <c r="E600" s="5">
        <f t="shared" si="81"/>
        <v>0</v>
      </c>
      <c r="H600" s="41">
        <f t="shared" si="77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81"/>
        <v>0</v>
      </c>
      <c r="E601" s="5">
        <f t="shared" si="81"/>
        <v>0</v>
      </c>
      <c r="H601" s="41">
        <f t="shared" si="77"/>
        <v>0</v>
      </c>
    </row>
    <row r="602" spans="1:8" hidden="1" outlineLevel="2">
      <c r="A602" s="7">
        <v>6613</v>
      </c>
      <c r="B602" s="4" t="s">
        <v>501</v>
      </c>
      <c r="C602" s="5">
        <v>7452069</v>
      </c>
      <c r="D602" s="5">
        <f t="shared" si="81"/>
        <v>7452069</v>
      </c>
      <c r="E602" s="5">
        <f t="shared" si="81"/>
        <v>7452069</v>
      </c>
      <c r="H602" s="41">
        <f t="shared" si="77"/>
        <v>7452069</v>
      </c>
    </row>
    <row r="603" spans="1:8" hidden="1" outlineLevel="1">
      <c r="A603" s="176" t="s">
        <v>506</v>
      </c>
      <c r="B603" s="177"/>
      <c r="C603" s="32">
        <f>SUM(C604:C609)</f>
        <v>1747328</v>
      </c>
      <c r="D603" s="32">
        <f>SUM(D604:D609)</f>
        <v>1747328</v>
      </c>
      <c r="E603" s="32">
        <f>SUM(E604:E609)</f>
        <v>1747328</v>
      </c>
      <c r="H603" s="41">
        <f t="shared" si="77"/>
        <v>1747328</v>
      </c>
    </row>
    <row r="604" spans="1:8" hidden="1" outlineLevel="2">
      <c r="A604" s="7">
        <v>6614</v>
      </c>
      <c r="B604" s="4" t="s">
        <v>507</v>
      </c>
      <c r="C604" s="5">
        <v>456520</v>
      </c>
      <c r="D604" s="5">
        <f>C604</f>
        <v>456520</v>
      </c>
      <c r="E604" s="5">
        <f>D604</f>
        <v>456520</v>
      </c>
      <c r="H604" s="41">
        <f t="shared" si="77"/>
        <v>456520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82">C605</f>
        <v>0</v>
      </c>
      <c r="E605" s="5">
        <f t="shared" si="82"/>
        <v>0</v>
      </c>
      <c r="H605" s="41">
        <f t="shared" si="77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82"/>
        <v>0</v>
      </c>
      <c r="E606" s="5">
        <f t="shared" si="82"/>
        <v>0</v>
      </c>
      <c r="H606" s="41">
        <f t="shared" si="77"/>
        <v>0</v>
      </c>
    </row>
    <row r="607" spans="1:8" hidden="1" outlineLevel="2">
      <c r="A607" s="7">
        <v>6614</v>
      </c>
      <c r="B607" s="4" t="s">
        <v>510</v>
      </c>
      <c r="C607" s="5">
        <v>89000</v>
      </c>
      <c r="D607" s="5">
        <f t="shared" si="82"/>
        <v>89000</v>
      </c>
      <c r="E607" s="5">
        <f t="shared" si="82"/>
        <v>89000</v>
      </c>
      <c r="H607" s="41">
        <f t="shared" si="77"/>
        <v>89000</v>
      </c>
    </row>
    <row r="608" spans="1:8" hidden="1" outlineLevel="2">
      <c r="A608" s="7">
        <v>6614</v>
      </c>
      <c r="B608" s="4" t="s">
        <v>511</v>
      </c>
      <c r="C608" s="5">
        <v>378837</v>
      </c>
      <c r="D608" s="5">
        <f t="shared" si="82"/>
        <v>378837</v>
      </c>
      <c r="E608" s="5">
        <f t="shared" si="82"/>
        <v>378837</v>
      </c>
      <c r="H608" s="41">
        <f t="shared" si="77"/>
        <v>378837</v>
      </c>
    </row>
    <row r="609" spans="1:8" hidden="1" outlineLevel="2">
      <c r="A609" s="7">
        <v>6614</v>
      </c>
      <c r="B609" s="4" t="s">
        <v>512</v>
      </c>
      <c r="C609" s="5">
        <v>822971</v>
      </c>
      <c r="D609" s="5">
        <f t="shared" si="82"/>
        <v>822971</v>
      </c>
      <c r="E609" s="5">
        <f t="shared" si="82"/>
        <v>822971</v>
      </c>
      <c r="H609" s="41">
        <f t="shared" si="77"/>
        <v>822971</v>
      </c>
    </row>
    <row r="610" spans="1:8" hidden="1" outlineLevel="1">
      <c r="A610" s="176" t="s">
        <v>513</v>
      </c>
      <c r="B610" s="177"/>
      <c r="C610" s="32">
        <f>SUM(C611:C615)</f>
        <v>1453217</v>
      </c>
      <c r="D610" s="32">
        <f>SUM(D611:D615)</f>
        <v>1453217</v>
      </c>
      <c r="E610" s="32">
        <f>SUM(E611:E615)</f>
        <v>1453217</v>
      </c>
      <c r="H610" s="41">
        <f t="shared" si="77"/>
        <v>1453217</v>
      </c>
    </row>
    <row r="611" spans="1:8" hidden="1" outlineLevel="2">
      <c r="A611" s="7">
        <v>6615</v>
      </c>
      <c r="B611" s="4" t="s">
        <v>514</v>
      </c>
      <c r="C611" s="5">
        <v>1453217</v>
      </c>
      <c r="D611" s="5">
        <f>C611</f>
        <v>1453217</v>
      </c>
      <c r="E611" s="5">
        <f>D611</f>
        <v>1453217</v>
      </c>
      <c r="H611" s="41">
        <f t="shared" si="77"/>
        <v>1453217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83">C612</f>
        <v>0</v>
      </c>
      <c r="E612" s="5">
        <f t="shared" si="83"/>
        <v>0</v>
      </c>
      <c r="H612" s="41">
        <f t="shared" si="77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83"/>
        <v>0</v>
      </c>
      <c r="E613" s="5">
        <f t="shared" si="83"/>
        <v>0</v>
      </c>
      <c r="H613" s="41">
        <f t="shared" si="77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83"/>
        <v>0</v>
      </c>
      <c r="E614" s="5">
        <f t="shared" si="83"/>
        <v>0</v>
      </c>
      <c r="H614" s="41">
        <f t="shared" si="77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83"/>
        <v>0</v>
      </c>
      <c r="E615" s="5">
        <f t="shared" si="83"/>
        <v>0</v>
      </c>
      <c r="H615" s="41">
        <f t="shared" si="77"/>
        <v>0</v>
      </c>
    </row>
    <row r="616" spans="1:8" hidden="1" outlineLevel="1">
      <c r="A616" s="176" t="s">
        <v>519</v>
      </c>
      <c r="B616" s="177"/>
      <c r="C616" s="32">
        <f>SUM(C617:C627)</f>
        <v>555977</v>
      </c>
      <c r="D616" s="32">
        <f>SUM(D617:D627)</f>
        <v>555977</v>
      </c>
      <c r="E616" s="32">
        <f>SUM(E617:E627)</f>
        <v>555977</v>
      </c>
      <c r="H616" s="41">
        <f t="shared" si="77"/>
        <v>555977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7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4">C618</f>
        <v>0</v>
      </c>
      <c r="E618" s="5">
        <f t="shared" si="84"/>
        <v>0</v>
      </c>
      <c r="H618" s="41">
        <f t="shared" si="77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4"/>
        <v>0</v>
      </c>
      <c r="E619" s="5">
        <f t="shared" si="84"/>
        <v>0</v>
      </c>
      <c r="H619" s="41">
        <f t="shared" si="77"/>
        <v>0</v>
      </c>
    </row>
    <row r="620" spans="1:8" hidden="1" outlineLevel="2">
      <c r="A620" s="7">
        <v>6616</v>
      </c>
      <c r="B620" s="4" t="s">
        <v>523</v>
      </c>
      <c r="C620" s="5">
        <v>555977</v>
      </c>
      <c r="D620" s="5">
        <f t="shared" si="84"/>
        <v>555977</v>
      </c>
      <c r="E620" s="5">
        <f t="shared" si="84"/>
        <v>555977</v>
      </c>
      <c r="H620" s="41">
        <f t="shared" si="77"/>
        <v>555977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4"/>
        <v>0</v>
      </c>
      <c r="E621" s="5">
        <f t="shared" si="84"/>
        <v>0</v>
      </c>
      <c r="H621" s="41">
        <f t="shared" si="77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4"/>
        <v>0</v>
      </c>
      <c r="E622" s="5">
        <f t="shared" si="84"/>
        <v>0</v>
      </c>
      <c r="H622" s="41">
        <f t="shared" si="77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4"/>
        <v>0</v>
      </c>
      <c r="E623" s="5">
        <f t="shared" si="84"/>
        <v>0</v>
      </c>
      <c r="H623" s="41">
        <f t="shared" si="77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4"/>
        <v>0</v>
      </c>
      <c r="E624" s="5">
        <f t="shared" si="84"/>
        <v>0</v>
      </c>
      <c r="H624" s="41">
        <f t="shared" si="77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4"/>
        <v>0</v>
      </c>
      <c r="E625" s="5">
        <f t="shared" si="84"/>
        <v>0</v>
      </c>
      <c r="H625" s="41">
        <f t="shared" si="77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4"/>
        <v>0</v>
      </c>
      <c r="E626" s="5">
        <f t="shared" si="84"/>
        <v>0</v>
      </c>
      <c r="H626" s="41">
        <f t="shared" si="77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4"/>
        <v>0</v>
      </c>
      <c r="E627" s="5">
        <f t="shared" si="84"/>
        <v>0</v>
      </c>
      <c r="H627" s="41">
        <f t="shared" si="77"/>
        <v>0</v>
      </c>
    </row>
    <row r="628" spans="1:10" hidden="1" outlineLevel="1">
      <c r="A628" s="176" t="s">
        <v>531</v>
      </c>
      <c r="B628" s="177"/>
      <c r="C628" s="32">
        <f>SUM(C629:C637)</f>
        <v>638715</v>
      </c>
      <c r="D628" s="32">
        <f>SUM(D629:D637)</f>
        <v>638715</v>
      </c>
      <c r="E628" s="32">
        <f>SUM(E629:E637)</f>
        <v>638715</v>
      </c>
      <c r="H628" s="41">
        <f t="shared" si="77"/>
        <v>638715</v>
      </c>
    </row>
    <row r="629" spans="1:10" hidden="1" outlineLevel="2">
      <c r="A629" s="7">
        <v>6617</v>
      </c>
      <c r="B629" s="4" t="s">
        <v>532</v>
      </c>
      <c r="C629" s="5">
        <v>638715</v>
      </c>
      <c r="D629" s="5">
        <f>C629</f>
        <v>638715</v>
      </c>
      <c r="E629" s="5">
        <f>D629</f>
        <v>638715</v>
      </c>
      <c r="H629" s="41">
        <f t="shared" si="77"/>
        <v>638715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5">C630</f>
        <v>0</v>
      </c>
      <c r="E630" s="5">
        <f t="shared" si="85"/>
        <v>0</v>
      </c>
      <c r="H630" s="41">
        <f t="shared" si="77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5"/>
        <v>0</v>
      </c>
      <c r="E631" s="5">
        <f t="shared" si="85"/>
        <v>0</v>
      </c>
      <c r="H631" s="41">
        <f t="shared" si="77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5"/>
        <v>0</v>
      </c>
      <c r="E632" s="5">
        <f t="shared" si="85"/>
        <v>0</v>
      </c>
      <c r="H632" s="41">
        <f t="shared" si="77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5"/>
        <v>0</v>
      </c>
      <c r="E633" s="5">
        <f t="shared" si="85"/>
        <v>0</v>
      </c>
      <c r="H633" s="41">
        <f t="shared" si="77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5"/>
        <v>0</v>
      </c>
      <c r="E634" s="5">
        <f t="shared" si="85"/>
        <v>0</v>
      </c>
      <c r="H634" s="41">
        <f t="shared" si="77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5"/>
        <v>0</v>
      </c>
      <c r="E635" s="5">
        <f t="shared" si="85"/>
        <v>0</v>
      </c>
      <c r="H635" s="41">
        <f t="shared" si="77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5"/>
        <v>0</v>
      </c>
      <c r="E636" s="5">
        <f t="shared" si="85"/>
        <v>0</v>
      </c>
      <c r="H636" s="41">
        <f t="shared" si="77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5"/>
        <v>0</v>
      </c>
      <c r="E637" s="5">
        <f t="shared" si="85"/>
        <v>0</v>
      </c>
      <c r="H637" s="41">
        <f t="shared" si="77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7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86">C639</f>
        <v>0</v>
      </c>
      <c r="E639" s="32">
        <f t="shared" si="86"/>
        <v>0</v>
      </c>
      <c r="H639" s="41">
        <f t="shared" si="77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86"/>
        <v>0</v>
      </c>
      <c r="E640" s="32">
        <f t="shared" si="86"/>
        <v>0</v>
      </c>
      <c r="H640" s="41">
        <f t="shared" si="77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86"/>
        <v>0</v>
      </c>
      <c r="E641" s="32">
        <f t="shared" si="86"/>
        <v>0</v>
      </c>
      <c r="H641" s="41">
        <f t="shared" si="77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7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7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7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7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7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7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8">C648</f>
        <v>0</v>
      </c>
      <c r="E648" s="5">
        <f t="shared" si="88"/>
        <v>0</v>
      </c>
      <c r="H648" s="41">
        <f t="shared" si="87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8"/>
        <v>0</v>
      </c>
      <c r="E649" s="5">
        <f t="shared" si="88"/>
        <v>0</v>
      </c>
      <c r="H649" s="41">
        <f t="shared" si="87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8"/>
        <v>0</v>
      </c>
      <c r="E650" s="5">
        <f t="shared" si="88"/>
        <v>0</v>
      </c>
      <c r="H650" s="41">
        <f t="shared" si="87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7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7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7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7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9">C655</f>
        <v>0</v>
      </c>
      <c r="E655" s="5">
        <f t="shared" si="89"/>
        <v>0</v>
      </c>
      <c r="H655" s="41">
        <f t="shared" si="87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9"/>
        <v>0</v>
      </c>
      <c r="E656" s="5">
        <f t="shared" si="89"/>
        <v>0</v>
      </c>
      <c r="H656" s="41">
        <f t="shared" si="87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9"/>
        <v>0</v>
      </c>
      <c r="E657" s="5">
        <f t="shared" si="89"/>
        <v>0</v>
      </c>
      <c r="H657" s="41">
        <f t="shared" si="87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9"/>
        <v>0</v>
      </c>
      <c r="E658" s="5">
        <f t="shared" si="89"/>
        <v>0</v>
      </c>
      <c r="H658" s="41">
        <f t="shared" si="87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9"/>
        <v>0</v>
      </c>
      <c r="E659" s="5">
        <f t="shared" si="89"/>
        <v>0</v>
      </c>
      <c r="H659" s="41">
        <f t="shared" si="87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7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7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90">C662</f>
        <v>0</v>
      </c>
      <c r="E662" s="5">
        <f t="shared" si="90"/>
        <v>0</v>
      </c>
      <c r="H662" s="41">
        <f t="shared" si="87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90"/>
        <v>0</v>
      </c>
      <c r="E663" s="5">
        <f t="shared" si="90"/>
        <v>0</v>
      </c>
      <c r="H663" s="41">
        <f t="shared" si="87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90"/>
        <v>0</v>
      </c>
      <c r="E664" s="5">
        <f t="shared" si="90"/>
        <v>0</v>
      </c>
      <c r="H664" s="41">
        <f t="shared" si="87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7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91">C666</f>
        <v>0</v>
      </c>
      <c r="E666" s="5">
        <f t="shared" si="91"/>
        <v>0</v>
      </c>
      <c r="H666" s="41">
        <f t="shared" si="87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91"/>
        <v>0</v>
      </c>
      <c r="E667" s="5">
        <f t="shared" si="91"/>
        <v>0</v>
      </c>
      <c r="H667" s="41">
        <f t="shared" si="87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91"/>
        <v>0</v>
      </c>
      <c r="E668" s="32">
        <f t="shared" si="91"/>
        <v>0</v>
      </c>
      <c r="H668" s="41">
        <f t="shared" si="87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91"/>
        <v>0</v>
      </c>
      <c r="E669" s="32">
        <f t="shared" si="91"/>
        <v>0</v>
      </c>
      <c r="H669" s="41">
        <f t="shared" si="87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91"/>
        <v>0</v>
      </c>
      <c r="E670" s="32">
        <f t="shared" si="91"/>
        <v>0</v>
      </c>
      <c r="H670" s="41">
        <f t="shared" si="87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7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7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92">C673</f>
        <v>0</v>
      </c>
      <c r="E673" s="5">
        <f t="shared" si="92"/>
        <v>0</v>
      </c>
      <c r="H673" s="41">
        <f t="shared" si="87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92"/>
        <v>0</v>
      </c>
      <c r="E674" s="5">
        <f t="shared" si="92"/>
        <v>0</v>
      </c>
      <c r="H674" s="41">
        <f t="shared" si="87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92"/>
        <v>0</v>
      </c>
      <c r="E675" s="5">
        <f t="shared" si="92"/>
        <v>0</v>
      </c>
      <c r="H675" s="41">
        <f t="shared" si="87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7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7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7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7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7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93">C681</f>
        <v>0</v>
      </c>
      <c r="E681" s="5">
        <f t="shared" si="93"/>
        <v>0</v>
      </c>
      <c r="H681" s="41">
        <f t="shared" si="87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93"/>
        <v>0</v>
      </c>
      <c r="E682" s="5">
        <f t="shared" si="93"/>
        <v>0</v>
      </c>
      <c r="H682" s="41">
        <f t="shared" si="87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7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4">C684</f>
        <v>0</v>
      </c>
      <c r="E684" s="5">
        <f t="shared" si="94"/>
        <v>0</v>
      </c>
      <c r="H684" s="41">
        <f t="shared" si="87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4"/>
        <v>0</v>
      </c>
      <c r="E685" s="5">
        <f t="shared" si="94"/>
        <v>0</v>
      </c>
      <c r="H685" s="41">
        <f t="shared" si="87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4"/>
        <v>0</v>
      </c>
      <c r="E686" s="5">
        <f t="shared" si="94"/>
        <v>0</v>
      </c>
      <c r="H686" s="41">
        <f t="shared" si="87"/>
        <v>0</v>
      </c>
    </row>
    <row r="687" spans="1:8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7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7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5">C689</f>
        <v>0</v>
      </c>
      <c r="E689" s="5">
        <f t="shared" si="95"/>
        <v>0</v>
      </c>
      <c r="H689" s="41">
        <f t="shared" si="87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5"/>
        <v>0</v>
      </c>
      <c r="E690" s="5">
        <f t="shared" si="95"/>
        <v>0</v>
      </c>
      <c r="H690" s="41">
        <f t="shared" si="87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5"/>
        <v>0</v>
      </c>
      <c r="E691" s="5">
        <f t="shared" si="95"/>
        <v>0</v>
      </c>
      <c r="H691" s="41">
        <f t="shared" si="87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5"/>
        <v>0</v>
      </c>
      <c r="E692" s="5">
        <f t="shared" si="95"/>
        <v>0</v>
      </c>
      <c r="H692" s="41">
        <f t="shared" si="87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5"/>
        <v>0</v>
      </c>
      <c r="E693" s="5">
        <f t="shared" si="95"/>
        <v>0</v>
      </c>
      <c r="H693" s="41">
        <f t="shared" si="87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7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7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6">C696</f>
        <v>0</v>
      </c>
      <c r="E696" s="5">
        <f t="shared" si="96"/>
        <v>0</v>
      </c>
      <c r="H696" s="41">
        <f t="shared" si="87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6"/>
        <v>0</v>
      </c>
      <c r="E697" s="5">
        <f t="shared" si="96"/>
        <v>0</v>
      </c>
      <c r="H697" s="41">
        <f t="shared" si="87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6"/>
        <v>0</v>
      </c>
      <c r="E698" s="5">
        <f t="shared" si="96"/>
        <v>0</v>
      </c>
      <c r="H698" s="41">
        <f t="shared" si="87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6"/>
        <v>0</v>
      </c>
      <c r="E699" s="5">
        <f t="shared" si="96"/>
        <v>0</v>
      </c>
      <c r="H699" s="41">
        <f t="shared" si="87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7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7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7">C702</f>
        <v>0</v>
      </c>
      <c r="E702" s="5">
        <f t="shared" si="97"/>
        <v>0</v>
      </c>
      <c r="H702" s="41">
        <f t="shared" si="87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7"/>
        <v>0</v>
      </c>
      <c r="E703" s="5">
        <f t="shared" si="97"/>
        <v>0</v>
      </c>
      <c r="H703" s="41">
        <f t="shared" si="87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7"/>
        <v>0</v>
      </c>
      <c r="E704" s="5">
        <f t="shared" si="97"/>
        <v>0</v>
      </c>
      <c r="H704" s="41">
        <f t="shared" si="87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7"/>
        <v>0</v>
      </c>
      <c r="E705" s="5">
        <f t="shared" si="97"/>
        <v>0</v>
      </c>
      <c r="H705" s="41">
        <f t="shared" si="87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7"/>
        <v>0</v>
      </c>
      <c r="E706" s="5">
        <f t="shared" si="97"/>
        <v>0</v>
      </c>
      <c r="H706" s="41">
        <f t="shared" ref="H706:H726" si="98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7"/>
        <v>0</v>
      </c>
      <c r="E707" s="5">
        <f t="shared" si="97"/>
        <v>0</v>
      </c>
      <c r="H707" s="41">
        <f t="shared" si="98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7"/>
        <v>0</v>
      </c>
      <c r="E708" s="5">
        <f t="shared" si="97"/>
        <v>0</v>
      </c>
      <c r="H708" s="41">
        <f t="shared" si="98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7"/>
        <v>0</v>
      </c>
      <c r="E709" s="5">
        <f t="shared" si="97"/>
        <v>0</v>
      </c>
      <c r="H709" s="41">
        <f t="shared" si="98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7"/>
        <v>0</v>
      </c>
      <c r="E710" s="5">
        <f t="shared" si="97"/>
        <v>0</v>
      </c>
      <c r="H710" s="41">
        <f t="shared" si="98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7"/>
        <v>0</v>
      </c>
      <c r="E711" s="5">
        <f t="shared" si="97"/>
        <v>0</v>
      </c>
      <c r="H711" s="41">
        <f t="shared" si="98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8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99">C713</f>
        <v>0</v>
      </c>
      <c r="E713" s="31">
        <f t="shared" si="99"/>
        <v>0</v>
      </c>
      <c r="H713" s="41">
        <f t="shared" si="98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99"/>
        <v>0</v>
      </c>
      <c r="E714" s="31">
        <f t="shared" si="99"/>
        <v>0</v>
      </c>
      <c r="H714" s="41">
        <f t="shared" si="98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99"/>
        <v>0</v>
      </c>
      <c r="E715" s="31">
        <f t="shared" si="99"/>
        <v>0</v>
      </c>
      <c r="H715" s="41">
        <f t="shared" si="98"/>
        <v>0</v>
      </c>
    </row>
    <row r="716" spans="1:10" collapsed="1">
      <c r="A716" s="182" t="s">
        <v>570</v>
      </c>
      <c r="B716" s="183"/>
      <c r="C716" s="36">
        <f>C717</f>
        <v>3550000</v>
      </c>
      <c r="D716" s="36">
        <f>D717</f>
        <v>3550000</v>
      </c>
      <c r="E716" s="36">
        <f>E717</f>
        <v>3550000</v>
      </c>
      <c r="G716" s="39" t="s">
        <v>66</v>
      </c>
      <c r="H716" s="41">
        <f t="shared" si="98"/>
        <v>3550000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3550000</v>
      </c>
      <c r="D717" s="33">
        <f>D718+D722</f>
        <v>3550000</v>
      </c>
      <c r="E717" s="33">
        <f>E718+E722</f>
        <v>3550000</v>
      </c>
      <c r="G717" s="39" t="s">
        <v>599</v>
      </c>
      <c r="H717" s="41">
        <f t="shared" si="98"/>
        <v>3550000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8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8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100">C720</f>
        <v>0</v>
      </c>
      <c r="E720" s="5">
        <f t="shared" si="100"/>
        <v>0</v>
      </c>
      <c r="H720" s="41">
        <f t="shared" si="98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100"/>
        <v>0</v>
      </c>
      <c r="E721" s="5">
        <f t="shared" si="100"/>
        <v>0</v>
      </c>
      <c r="H721" s="41">
        <f t="shared" si="98"/>
        <v>0</v>
      </c>
    </row>
    <row r="722" spans="1:10" hidden="1" outlineLevel="1">
      <c r="A722" s="188" t="s">
        <v>850</v>
      </c>
      <c r="B722" s="189"/>
      <c r="C722" s="31">
        <f>SUM(C723:C724)</f>
        <v>3550000</v>
      </c>
      <c r="D722" s="31">
        <f>SUM(D723:D724)</f>
        <v>3550000</v>
      </c>
      <c r="E722" s="31">
        <f>SUM(E723:E724)</f>
        <v>3550000</v>
      </c>
      <c r="H722" s="41">
        <f t="shared" si="98"/>
        <v>3550000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8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3550000</v>
      </c>
      <c r="D724" s="5">
        <f>C724</f>
        <v>3550000</v>
      </c>
      <c r="E724" s="5">
        <f>D724</f>
        <v>3550000</v>
      </c>
      <c r="H724" s="41">
        <f t="shared" si="98"/>
        <v>3550000</v>
      </c>
    </row>
    <row r="725" spans="1:10" collapsed="1">
      <c r="A725" s="182" t="s">
        <v>577</v>
      </c>
      <c r="B725" s="183"/>
      <c r="C725" s="36">
        <f>C726</f>
        <v>2616153</v>
      </c>
      <c r="D725" s="36">
        <f>D726</f>
        <v>2616153</v>
      </c>
      <c r="E725" s="36">
        <f>E726</f>
        <v>2616153</v>
      </c>
      <c r="G725" s="39" t="s">
        <v>216</v>
      </c>
      <c r="H725" s="41">
        <f t="shared" si="98"/>
        <v>2616153</v>
      </c>
      <c r="I725" s="42"/>
      <c r="J725" s="40" t="b">
        <f>AND(H725=I725)</f>
        <v>0</v>
      </c>
    </row>
    <row r="726" spans="1:10">
      <c r="A726" s="178" t="s">
        <v>588</v>
      </c>
      <c r="B726" s="179"/>
      <c r="C726" s="33">
        <f>C727+C730+C733+C739+C741+C743+C750+C755+C760+C765+C767+C771+C777</f>
        <v>2616153</v>
      </c>
      <c r="D726" s="33">
        <f>D727+D730+D733+D739+D741+D743+D750+D755+D760+D765+D767+D771+D777</f>
        <v>2616153</v>
      </c>
      <c r="E726" s="33">
        <f>E727+E730+E733+E739+E741+E743+E750+E755+E760+E765+E767+E771+E777</f>
        <v>2616153</v>
      </c>
      <c r="G726" s="39" t="s">
        <v>600</v>
      </c>
      <c r="H726" s="41">
        <f t="shared" si="98"/>
        <v>2616153</v>
      </c>
      <c r="I726" s="42"/>
      <c r="J726" s="40" t="b">
        <f>AND(H726=I726)</f>
        <v>0</v>
      </c>
    </row>
    <row r="727" spans="1:10" hidden="1" outlineLevel="1">
      <c r="A727" s="188" t="s">
        <v>849</v>
      </c>
      <c r="B727" s="189"/>
      <c r="C727" s="31">
        <f>SUM(C728:C729)</f>
        <v>1608</v>
      </c>
      <c r="D727" s="31">
        <f>SUM(D728:D729)</f>
        <v>1608</v>
      </c>
      <c r="E727" s="31">
        <f>SUM(E728:E729)</f>
        <v>1608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>
        <v>1608</v>
      </c>
      <c r="D729" s="5">
        <f>C729</f>
        <v>1608</v>
      </c>
      <c r="E729" s="5">
        <f>D729</f>
        <v>1608</v>
      </c>
    </row>
    <row r="730" spans="1:10" hidden="1" outlineLevel="1">
      <c r="A730" s="188" t="s">
        <v>848</v>
      </c>
      <c r="B730" s="189"/>
      <c r="C730" s="31">
        <f t="shared" ref="C730:E731" si="101">C731</f>
        <v>0</v>
      </c>
      <c r="D730" s="31">
        <f t="shared" si="101"/>
        <v>0</v>
      </c>
      <c r="E730" s="31">
        <f t="shared" si="101"/>
        <v>0</v>
      </c>
    </row>
    <row r="731" spans="1:10" hidden="1" outlineLevel="2">
      <c r="A731" s="6">
        <v>2</v>
      </c>
      <c r="B731" s="4" t="s">
        <v>822</v>
      </c>
      <c r="C731" s="5">
        <f t="shared" si="101"/>
        <v>0</v>
      </c>
      <c r="D731" s="5">
        <f t="shared" si="101"/>
        <v>0</v>
      </c>
      <c r="E731" s="5">
        <f t="shared" si="101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102">C735</f>
        <v>0</v>
      </c>
      <c r="E735" s="30">
        <f t="shared" si="102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102"/>
        <v>0</v>
      </c>
      <c r="E736" s="30">
        <f t="shared" si="102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102"/>
        <v>0</v>
      </c>
      <c r="E737" s="5">
        <f t="shared" si="102"/>
        <v>0</v>
      </c>
    </row>
    <row r="738" spans="1:5" hidden="1" outlineLevel="2">
      <c r="A738" s="6">
        <v>4</v>
      </c>
      <c r="B738" s="4" t="s">
        <v>837</v>
      </c>
      <c r="C738" s="5">
        <v>0</v>
      </c>
      <c r="D738" s="5">
        <f t="shared" si="102"/>
        <v>0</v>
      </c>
      <c r="E738" s="5">
        <f t="shared" si="102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304932</v>
      </c>
      <c r="D743" s="31">
        <f>D744+D748+D749+D746</f>
        <v>304932</v>
      </c>
      <c r="E743" s="31">
        <f>E744+E748+E749+E746</f>
        <v>304932</v>
      </c>
    </row>
    <row r="744" spans="1:5" hidden="1" outlineLevel="2">
      <c r="A744" s="6">
        <v>1</v>
      </c>
      <c r="B744" s="4" t="s">
        <v>840</v>
      </c>
      <c r="C744" s="5">
        <f>C745</f>
        <v>582</v>
      </c>
      <c r="D744" s="5">
        <f>D745</f>
        <v>582</v>
      </c>
      <c r="E744" s="5">
        <f>E745</f>
        <v>582</v>
      </c>
    </row>
    <row r="745" spans="1:5" hidden="1" outlineLevel="3">
      <c r="A745" s="29"/>
      <c r="B745" s="28" t="s">
        <v>839</v>
      </c>
      <c r="C745" s="30">
        <v>582</v>
      </c>
      <c r="D745" s="30">
        <f>C745</f>
        <v>582</v>
      </c>
      <c r="E745" s="30">
        <f>D745</f>
        <v>582</v>
      </c>
    </row>
    <row r="746" spans="1:5" hidden="1" outlineLevel="2">
      <c r="A746" s="6">
        <v>2</v>
      </c>
      <c r="B746" s="4" t="s">
        <v>822</v>
      </c>
      <c r="C746" s="5">
        <f>C747</f>
        <v>304350</v>
      </c>
      <c r="D746" s="5">
        <f>D747</f>
        <v>304350</v>
      </c>
      <c r="E746" s="5">
        <f>E747</f>
        <v>304350</v>
      </c>
    </row>
    <row r="747" spans="1:5" hidden="1" outlineLevel="3">
      <c r="A747" s="29"/>
      <c r="B747" s="28" t="s">
        <v>838</v>
      </c>
      <c r="C747" s="30">
        <v>304350</v>
      </c>
      <c r="D747" s="30">
        <f t="shared" ref="D747:E749" si="103">C747</f>
        <v>304350</v>
      </c>
      <c r="E747" s="30">
        <f t="shared" si="103"/>
        <v>304350</v>
      </c>
    </row>
    <row r="748" spans="1:5" hidden="1" outlineLevel="2">
      <c r="A748" s="6">
        <v>3</v>
      </c>
      <c r="B748" s="4" t="s">
        <v>827</v>
      </c>
      <c r="C748" s="5"/>
      <c r="D748" s="5">
        <f t="shared" si="103"/>
        <v>0</v>
      </c>
      <c r="E748" s="5">
        <f t="shared" si="103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103"/>
        <v>0</v>
      </c>
      <c r="E749" s="5">
        <f t="shared" si="103"/>
        <v>0</v>
      </c>
    </row>
    <row r="750" spans="1:5" hidden="1" outlineLevel="1">
      <c r="A750" s="188" t="s">
        <v>836</v>
      </c>
      <c r="B750" s="189"/>
      <c r="C750" s="31">
        <f>C754++C751</f>
        <v>569290</v>
      </c>
      <c r="D750" s="31">
        <f>D754++D751</f>
        <v>569290</v>
      </c>
      <c r="E750" s="31">
        <f>E754++E751</f>
        <v>569290</v>
      </c>
    </row>
    <row r="751" spans="1:5" hidden="1" outlineLevel="2">
      <c r="A751" s="6">
        <v>2</v>
      </c>
      <c r="B751" s="4" t="s">
        <v>822</v>
      </c>
      <c r="C751" s="5">
        <v>147467</v>
      </c>
      <c r="D751" s="5">
        <f>D753+D752</f>
        <v>147467</v>
      </c>
      <c r="E751" s="5">
        <f>E753+E752</f>
        <v>147467</v>
      </c>
    </row>
    <row r="752" spans="1:5" s="124" customFormat="1" hidden="1" outlineLevel="3">
      <c r="A752" s="127"/>
      <c r="B752" s="126" t="s">
        <v>835</v>
      </c>
      <c r="C752" s="125">
        <v>147467</v>
      </c>
      <c r="D752" s="125">
        <f t="shared" ref="D752:E754" si="104">C752</f>
        <v>147467</v>
      </c>
      <c r="E752" s="125">
        <f t="shared" si="104"/>
        <v>147467</v>
      </c>
    </row>
    <row r="753" spans="1:5" s="124" customFormat="1" hidden="1" outlineLevel="3">
      <c r="A753" s="127"/>
      <c r="B753" s="126" t="s">
        <v>821</v>
      </c>
      <c r="C753" s="125">
        <v>0</v>
      </c>
      <c r="D753" s="125">
        <f t="shared" si="104"/>
        <v>0</v>
      </c>
      <c r="E753" s="125">
        <f t="shared" si="104"/>
        <v>0</v>
      </c>
    </row>
    <row r="754" spans="1:5" hidden="1" outlineLevel="2">
      <c r="A754" s="6">
        <v>3</v>
      </c>
      <c r="B754" s="4" t="s">
        <v>827</v>
      </c>
      <c r="C754" s="5">
        <v>421823</v>
      </c>
      <c r="D754" s="5">
        <f t="shared" si="104"/>
        <v>421823</v>
      </c>
      <c r="E754" s="5">
        <f t="shared" si="104"/>
        <v>421823</v>
      </c>
    </row>
    <row r="755" spans="1:5" hidden="1" outlineLevel="1">
      <c r="A755" s="188" t="s">
        <v>834</v>
      </c>
      <c r="B755" s="189"/>
      <c r="C755" s="31">
        <f>C756</f>
        <v>78743</v>
      </c>
      <c r="D755" s="31">
        <f>D756</f>
        <v>78743</v>
      </c>
      <c r="E755" s="31">
        <f>E756</f>
        <v>78743</v>
      </c>
    </row>
    <row r="756" spans="1:5" hidden="1" outlineLevel="2">
      <c r="A756" s="6">
        <v>2</v>
      </c>
      <c r="B756" s="4" t="s">
        <v>822</v>
      </c>
      <c r="C756" s="5">
        <f>C757+C758+C759</f>
        <v>78743</v>
      </c>
      <c r="D756" s="5">
        <f>D757+D758+D759</f>
        <v>78743</v>
      </c>
      <c r="E756" s="5">
        <f>E757+E758+E759</f>
        <v>78743</v>
      </c>
    </row>
    <row r="757" spans="1:5" hidden="1" outlineLevel="3">
      <c r="A757" s="29"/>
      <c r="B757" s="28" t="s">
        <v>833</v>
      </c>
      <c r="C757" s="30">
        <v>75230</v>
      </c>
      <c r="D757" s="30">
        <f>C757</f>
        <v>75230</v>
      </c>
      <c r="E757" s="30">
        <f>D757</f>
        <v>75230</v>
      </c>
    </row>
    <row r="758" spans="1:5" hidden="1" outlineLevel="3">
      <c r="A758" s="29"/>
      <c r="B758" s="28" t="s">
        <v>832</v>
      </c>
      <c r="C758" s="30">
        <v>3513</v>
      </c>
      <c r="D758" s="30">
        <f t="shared" ref="D758:E759" si="105">C758</f>
        <v>3513</v>
      </c>
      <c r="E758" s="30">
        <f t="shared" si="105"/>
        <v>3513</v>
      </c>
    </row>
    <row r="759" spans="1:5" hidden="1" outlineLevel="3">
      <c r="A759" s="29"/>
      <c r="B759" s="28" t="s">
        <v>831</v>
      </c>
      <c r="C759" s="30"/>
      <c r="D759" s="30">
        <f t="shared" si="105"/>
        <v>0</v>
      </c>
      <c r="E759" s="30">
        <f t="shared" si="105"/>
        <v>0</v>
      </c>
    </row>
    <row r="760" spans="1:5" hidden="1" outlineLevel="1">
      <c r="A760" s="188" t="s">
        <v>830</v>
      </c>
      <c r="B760" s="189"/>
      <c r="C760" s="31">
        <f>C761+C764</f>
        <v>765320</v>
      </c>
      <c r="D760" s="31">
        <f>D761+D764</f>
        <v>765320</v>
      </c>
      <c r="E760" s="31">
        <f>E761+E764</f>
        <v>765320</v>
      </c>
    </row>
    <row r="761" spans="1:5" hidden="1" outlineLevel="2">
      <c r="A761" s="6">
        <v>2</v>
      </c>
      <c r="B761" s="4" t="s">
        <v>822</v>
      </c>
      <c r="C761" s="5">
        <f>C762+C763</f>
        <v>765320</v>
      </c>
      <c r="D761" s="5">
        <f>D762+D763</f>
        <v>765320</v>
      </c>
      <c r="E761" s="5">
        <f>E762+E763</f>
        <v>765320</v>
      </c>
    </row>
    <row r="762" spans="1:5" hidden="1" outlineLevel="3">
      <c r="A762" s="29"/>
      <c r="B762" s="28" t="s">
        <v>829</v>
      </c>
      <c r="C762" s="30">
        <v>765320</v>
      </c>
      <c r="D762" s="30">
        <f t="shared" ref="D762:E764" si="106">C762</f>
        <v>765320</v>
      </c>
      <c r="E762" s="30">
        <f t="shared" si="106"/>
        <v>765320</v>
      </c>
    </row>
    <row r="763" spans="1:5" hidden="1" outlineLevel="3">
      <c r="A763" s="29"/>
      <c r="B763" s="28" t="s">
        <v>819</v>
      </c>
      <c r="C763" s="30"/>
      <c r="D763" s="30">
        <f t="shared" si="106"/>
        <v>0</v>
      </c>
      <c r="E763" s="30">
        <f t="shared" si="106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6"/>
        <v>0</v>
      </c>
      <c r="E764" s="5">
        <f t="shared" si="106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134</v>
      </c>
      <c r="D771" s="31">
        <f>D772</f>
        <v>134</v>
      </c>
      <c r="E771" s="31">
        <f>E772</f>
        <v>134</v>
      </c>
    </row>
    <row r="772" spans="1:5" hidden="1" outlineLevel="2">
      <c r="A772" s="6">
        <v>2</v>
      </c>
      <c r="B772" s="4" t="s">
        <v>822</v>
      </c>
      <c r="C772" s="5">
        <f>C773+C774+C775+C776</f>
        <v>134</v>
      </c>
      <c r="D772" s="5">
        <f>D773+D774+D775+D776</f>
        <v>134</v>
      </c>
      <c r="E772" s="5">
        <f>E773+E774+E775+E776</f>
        <v>134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>
        <v>134</v>
      </c>
      <c r="D774" s="30">
        <f t="shared" ref="D774:E776" si="107">C774</f>
        <v>134</v>
      </c>
      <c r="E774" s="30">
        <f t="shared" si="107"/>
        <v>134</v>
      </c>
    </row>
    <row r="775" spans="1:5" hidden="1" outlineLevel="3">
      <c r="A775" s="29"/>
      <c r="B775" s="28" t="s">
        <v>819</v>
      </c>
      <c r="C775" s="30"/>
      <c r="D775" s="30">
        <f t="shared" si="107"/>
        <v>0</v>
      </c>
      <c r="E775" s="30">
        <f t="shared" si="107"/>
        <v>0</v>
      </c>
    </row>
    <row r="776" spans="1:5" hidden="1" outlineLevel="3">
      <c r="A776" s="29"/>
      <c r="B776" s="28" t="s">
        <v>818</v>
      </c>
      <c r="C776" s="30"/>
      <c r="D776" s="30">
        <f t="shared" si="107"/>
        <v>0</v>
      </c>
      <c r="E776" s="30">
        <f t="shared" si="107"/>
        <v>0</v>
      </c>
    </row>
    <row r="777" spans="1:5" hidden="1" outlineLevel="1">
      <c r="A777" s="188" t="s">
        <v>817</v>
      </c>
      <c r="B777" s="189"/>
      <c r="C777" s="31">
        <f>C778</f>
        <v>896126</v>
      </c>
      <c r="D777" s="31">
        <f>D778</f>
        <v>896126</v>
      </c>
      <c r="E777" s="31">
        <f>E778</f>
        <v>896126</v>
      </c>
    </row>
    <row r="778" spans="1:5" hidden="1" outlineLevel="2">
      <c r="A778" s="6"/>
      <c r="B778" s="4" t="s">
        <v>816</v>
      </c>
      <c r="C778" s="5">
        <v>896126</v>
      </c>
      <c r="D778" s="5">
        <f>C778</f>
        <v>896126</v>
      </c>
      <c r="E778" s="5">
        <f>D778</f>
        <v>896126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130" zoomScaleNormal="130" workbookViewId="0">
      <selection activeCell="C2" sqref="C2"/>
    </sheetView>
  </sheetViews>
  <sheetFormatPr defaultColWidth="9.140625" defaultRowHeight="15" outlineLevelRow="3"/>
  <cols>
    <col min="1" max="1" width="7" bestFit="1" customWidth="1"/>
    <col min="2" max="2" width="28.28515625" customWidth="1"/>
    <col min="3" max="3" width="19.7109375" customWidth="1"/>
    <col min="4" max="5" width="17.140625" customWidth="1"/>
    <col min="6" max="6" width="5.7109375" customWidth="1"/>
    <col min="7" max="7" width="11.85546875" customWidth="1"/>
    <col min="8" max="8" width="20.85546875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2" t="s">
        <v>853</v>
      </c>
      <c r="E1" s="162" t="s">
        <v>852</v>
      </c>
      <c r="G1" s="43" t="s">
        <v>31</v>
      </c>
      <c r="H1" s="44">
        <f>C2+C114</f>
        <v>141839822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97705000</v>
      </c>
      <c r="D2" s="26">
        <f>D3+D67</f>
        <v>97705000</v>
      </c>
      <c r="E2" s="26">
        <f>E3+E67</f>
        <v>97705000</v>
      </c>
      <c r="G2" s="39" t="s">
        <v>60</v>
      </c>
      <c r="H2" s="41">
        <f>C2</f>
        <v>97705000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66265000</v>
      </c>
      <c r="D3" s="23">
        <f>D4+D11+D38+D61</f>
        <v>66265000</v>
      </c>
      <c r="E3" s="23">
        <f>E4+E11+E38+E61</f>
        <v>66265000</v>
      </c>
      <c r="G3" s="39" t="s">
        <v>57</v>
      </c>
      <c r="H3" s="41">
        <f t="shared" ref="H3:H66" si="0">C3</f>
        <v>66265000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49150000</v>
      </c>
      <c r="D4" s="21">
        <f>SUM(D5:D10)</f>
        <v>49150000</v>
      </c>
      <c r="E4" s="21">
        <f>SUM(E5:E10)</f>
        <v>49150000</v>
      </c>
      <c r="F4" s="17"/>
      <c r="G4" s="39" t="s">
        <v>53</v>
      </c>
      <c r="H4" s="41">
        <f t="shared" si="0"/>
        <v>49150000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6100000</v>
      </c>
      <c r="D5" s="2">
        <f>C5</f>
        <v>6100000</v>
      </c>
      <c r="E5" s="2">
        <f>D5</f>
        <v>6100000</v>
      </c>
      <c r="F5" s="17"/>
      <c r="G5" s="17"/>
      <c r="H5" s="41">
        <f t="shared" si="0"/>
        <v>6100000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1800000</v>
      </c>
      <c r="D6" s="2">
        <f t="shared" ref="D6:E10" si="1">C6</f>
        <v>1800000</v>
      </c>
      <c r="E6" s="2">
        <f t="shared" si="1"/>
        <v>1800000</v>
      </c>
      <c r="F6" s="17"/>
      <c r="G6" s="17"/>
      <c r="H6" s="41">
        <f t="shared" si="0"/>
        <v>1800000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35000000</v>
      </c>
      <c r="D7" s="2">
        <f t="shared" si="1"/>
        <v>35000000</v>
      </c>
      <c r="E7" s="2">
        <f t="shared" si="1"/>
        <v>35000000</v>
      </c>
      <c r="F7" s="17"/>
      <c r="G7" s="17"/>
      <c r="H7" s="41">
        <f t="shared" si="0"/>
        <v>35000000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5000000</v>
      </c>
      <c r="D8" s="2">
        <f t="shared" si="1"/>
        <v>5000000</v>
      </c>
      <c r="E8" s="2">
        <f t="shared" si="1"/>
        <v>5000000</v>
      </c>
      <c r="F8" s="17"/>
      <c r="G8" s="17"/>
      <c r="H8" s="41">
        <f t="shared" si="0"/>
        <v>5000000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1200000</v>
      </c>
      <c r="D9" s="2">
        <f t="shared" si="1"/>
        <v>1200000</v>
      </c>
      <c r="E9" s="2">
        <f t="shared" si="1"/>
        <v>1200000</v>
      </c>
      <c r="F9" s="17"/>
      <c r="G9" s="17"/>
      <c r="H9" s="41">
        <f t="shared" si="0"/>
        <v>1200000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50000</v>
      </c>
      <c r="D10" s="2">
        <f t="shared" si="1"/>
        <v>50000</v>
      </c>
      <c r="E10" s="2">
        <f t="shared" si="1"/>
        <v>50000</v>
      </c>
      <c r="F10" s="17"/>
      <c r="G10" s="17"/>
      <c r="H10" s="41">
        <f t="shared" si="0"/>
        <v>50000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7080000</v>
      </c>
      <c r="D11" s="21">
        <f>SUM(D12:D37)</f>
        <v>7080000</v>
      </c>
      <c r="E11" s="21">
        <f>SUM(E12:E37)</f>
        <v>7080000</v>
      </c>
      <c r="F11" s="17"/>
      <c r="G11" s="39" t="s">
        <v>54</v>
      </c>
      <c r="H11" s="41">
        <f t="shared" si="0"/>
        <v>7080000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400000</v>
      </c>
      <c r="D12" s="2">
        <f>C12</f>
        <v>400000</v>
      </c>
      <c r="E12" s="2">
        <f>D12</f>
        <v>400000</v>
      </c>
      <c r="H12" s="41">
        <f t="shared" si="0"/>
        <v>400000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4480000</v>
      </c>
      <c r="D19" s="2">
        <f t="shared" si="2"/>
        <v>4480000</v>
      </c>
      <c r="E19" s="2">
        <f t="shared" si="2"/>
        <v>4480000</v>
      </c>
      <c r="H19" s="41">
        <f t="shared" si="0"/>
        <v>4480000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200000</v>
      </c>
      <c r="D21" s="2">
        <f t="shared" si="2"/>
        <v>200000</v>
      </c>
      <c r="E21" s="2">
        <f t="shared" si="2"/>
        <v>200000</v>
      </c>
      <c r="H21" s="41">
        <f t="shared" si="0"/>
        <v>200000</v>
      </c>
    </row>
    <row r="22" spans="1:8" hidden="1" outlineLevel="1">
      <c r="A22" s="3">
        <v>2302</v>
      </c>
      <c r="B22" s="1" t="s">
        <v>134</v>
      </c>
      <c r="C22" s="2">
        <v>200000</v>
      </c>
      <c r="D22" s="2">
        <f t="shared" si="2"/>
        <v>200000</v>
      </c>
      <c r="E22" s="2">
        <f t="shared" si="2"/>
        <v>200000</v>
      </c>
      <c r="H22" s="41">
        <f t="shared" si="0"/>
        <v>200000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>
        <v>30000</v>
      </c>
      <c r="D25" s="2">
        <f t="shared" si="2"/>
        <v>30000</v>
      </c>
      <c r="E25" s="2">
        <f t="shared" si="2"/>
        <v>30000</v>
      </c>
      <c r="H25" s="41">
        <f t="shared" si="0"/>
        <v>30000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50000</v>
      </c>
      <c r="D31" s="2">
        <f t="shared" si="3"/>
        <v>50000</v>
      </c>
      <c r="E31" s="2">
        <f t="shared" si="3"/>
        <v>50000</v>
      </c>
      <c r="H31" s="41">
        <f t="shared" si="0"/>
        <v>50000</v>
      </c>
    </row>
    <row r="32" spans="1:8" hidden="1" outlineLevel="1">
      <c r="A32" s="3">
        <v>2402</v>
      </c>
      <c r="B32" s="1" t="s">
        <v>6</v>
      </c>
      <c r="C32" s="2">
        <v>800000</v>
      </c>
      <c r="D32" s="2">
        <f t="shared" si="3"/>
        <v>800000</v>
      </c>
      <c r="E32" s="2">
        <f t="shared" si="3"/>
        <v>800000</v>
      </c>
      <c r="H32" s="41">
        <f t="shared" si="0"/>
        <v>800000</v>
      </c>
    </row>
    <row r="33" spans="1:10" hidden="1" outlineLevel="1">
      <c r="A33" s="3">
        <v>2403</v>
      </c>
      <c r="B33" s="1" t="s">
        <v>144</v>
      </c>
      <c r="C33" s="2">
        <v>20000</v>
      </c>
      <c r="D33" s="2">
        <f t="shared" si="3"/>
        <v>20000</v>
      </c>
      <c r="E33" s="2">
        <f t="shared" si="3"/>
        <v>20000</v>
      </c>
      <c r="H33" s="41">
        <f t="shared" si="0"/>
        <v>20000</v>
      </c>
    </row>
    <row r="34" spans="1:10" hidden="1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hidden="1" outlineLevel="1">
      <c r="A35" s="3">
        <v>2405</v>
      </c>
      <c r="B35" s="1" t="s">
        <v>8</v>
      </c>
      <c r="C35" s="2">
        <v>50000</v>
      </c>
      <c r="D35" s="2">
        <f t="shared" si="3"/>
        <v>50000</v>
      </c>
      <c r="E35" s="2">
        <f t="shared" si="3"/>
        <v>50000</v>
      </c>
      <c r="H35" s="41">
        <f t="shared" si="0"/>
        <v>50000</v>
      </c>
    </row>
    <row r="36" spans="1:10" hidden="1" outlineLevel="1">
      <c r="A36" s="3">
        <v>2406</v>
      </c>
      <c r="B36" s="1" t="s">
        <v>9</v>
      </c>
      <c r="C36" s="2">
        <v>800000</v>
      </c>
      <c r="D36" s="2">
        <f t="shared" si="3"/>
        <v>800000</v>
      </c>
      <c r="E36" s="2">
        <f t="shared" si="3"/>
        <v>800000</v>
      </c>
      <c r="H36" s="41">
        <f t="shared" si="0"/>
        <v>800000</v>
      </c>
    </row>
    <row r="37" spans="1:10" hidden="1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 collapsed="1">
      <c r="A38" s="168" t="s">
        <v>145</v>
      </c>
      <c r="B38" s="169"/>
      <c r="C38" s="21">
        <f>SUM(C39:C60)</f>
        <v>9505000</v>
      </c>
      <c r="D38" s="21">
        <f>SUM(D39:D60)</f>
        <v>9505000</v>
      </c>
      <c r="E38" s="21">
        <f>SUM(E39:E60)</f>
        <v>9505000</v>
      </c>
      <c r="G38" s="39" t="s">
        <v>55</v>
      </c>
      <c r="H38" s="41">
        <f t="shared" si="0"/>
        <v>9505000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645000</v>
      </c>
      <c r="D39" s="2">
        <f>C39</f>
        <v>645000</v>
      </c>
      <c r="E39" s="2">
        <f>D39</f>
        <v>645000</v>
      </c>
      <c r="H39" s="41">
        <f t="shared" si="0"/>
        <v>645000</v>
      </c>
    </row>
    <row r="40" spans="1:10" hidden="1" outlineLevel="1">
      <c r="A40" s="20">
        <v>3102</v>
      </c>
      <c r="B40" s="20" t="s">
        <v>12</v>
      </c>
      <c r="C40" s="2">
        <v>290000</v>
      </c>
      <c r="D40" s="2">
        <f t="shared" ref="D40:E55" si="4">C40</f>
        <v>290000</v>
      </c>
      <c r="E40" s="2">
        <f t="shared" si="4"/>
        <v>290000</v>
      </c>
      <c r="H40" s="41">
        <f t="shared" si="0"/>
        <v>290000</v>
      </c>
    </row>
    <row r="41" spans="1:10" hidden="1" outlineLevel="1">
      <c r="A41" s="20">
        <v>3103</v>
      </c>
      <c r="B41" s="20" t="s">
        <v>13</v>
      </c>
      <c r="C41" s="2">
        <v>330000</v>
      </c>
      <c r="D41" s="2">
        <f t="shared" si="4"/>
        <v>330000</v>
      </c>
      <c r="E41" s="2">
        <f t="shared" si="4"/>
        <v>330000</v>
      </c>
      <c r="H41" s="41">
        <f t="shared" si="0"/>
        <v>330000</v>
      </c>
    </row>
    <row r="42" spans="1:10" hidden="1" outlineLevel="1">
      <c r="A42" s="20">
        <v>3199</v>
      </c>
      <c r="B42" s="20" t="s">
        <v>14</v>
      </c>
      <c r="C42" s="2">
        <v>40000</v>
      </c>
      <c r="D42" s="2">
        <f t="shared" si="4"/>
        <v>40000</v>
      </c>
      <c r="E42" s="2">
        <f t="shared" si="4"/>
        <v>40000</v>
      </c>
      <c r="H42" s="41">
        <f t="shared" si="0"/>
        <v>40000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70000</v>
      </c>
      <c r="D45" s="2">
        <f t="shared" si="4"/>
        <v>70000</v>
      </c>
      <c r="E45" s="2">
        <f t="shared" si="4"/>
        <v>70000</v>
      </c>
      <c r="H45" s="41">
        <f t="shared" si="0"/>
        <v>70000</v>
      </c>
    </row>
    <row r="46" spans="1:10" hidden="1" outlineLevel="1">
      <c r="A46" s="20">
        <v>3204</v>
      </c>
      <c r="B46" s="20" t="s">
        <v>147</v>
      </c>
      <c r="C46" s="2">
        <v>30000</v>
      </c>
      <c r="D46" s="2">
        <f t="shared" si="4"/>
        <v>30000</v>
      </c>
      <c r="E46" s="2">
        <f t="shared" si="4"/>
        <v>30000</v>
      </c>
      <c r="H46" s="41">
        <f t="shared" si="0"/>
        <v>30000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950000</v>
      </c>
      <c r="D48" s="2">
        <f t="shared" si="4"/>
        <v>950000</v>
      </c>
      <c r="E48" s="2">
        <f t="shared" si="4"/>
        <v>950000</v>
      </c>
      <c r="H48" s="41">
        <f t="shared" si="0"/>
        <v>950000</v>
      </c>
    </row>
    <row r="49" spans="1:10" hidden="1" outlineLevel="1">
      <c r="A49" s="20">
        <v>3207</v>
      </c>
      <c r="B49" s="20" t="s">
        <v>149</v>
      </c>
      <c r="C49" s="2">
        <v>450000</v>
      </c>
      <c r="D49" s="2">
        <f t="shared" si="4"/>
        <v>450000</v>
      </c>
      <c r="E49" s="2">
        <f t="shared" si="4"/>
        <v>450000</v>
      </c>
      <c r="H49" s="41">
        <f t="shared" si="0"/>
        <v>450000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220000</v>
      </c>
      <c r="D51" s="2">
        <f t="shared" si="4"/>
        <v>220000</v>
      </c>
      <c r="E51" s="2">
        <f t="shared" si="4"/>
        <v>220000</v>
      </c>
      <c r="H51" s="41">
        <f t="shared" si="0"/>
        <v>220000</v>
      </c>
    </row>
    <row r="52" spans="1:10" hidden="1" outlineLevel="1">
      <c r="A52" s="20">
        <v>3299</v>
      </c>
      <c r="B52" s="20" t="s">
        <v>152</v>
      </c>
      <c r="C52" s="2">
        <v>50000</v>
      </c>
      <c r="D52" s="2">
        <f t="shared" si="4"/>
        <v>50000</v>
      </c>
      <c r="E52" s="2">
        <f t="shared" si="4"/>
        <v>50000</v>
      </c>
      <c r="H52" s="41">
        <f t="shared" si="0"/>
        <v>50000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180000</v>
      </c>
      <c r="D54" s="2">
        <f t="shared" si="4"/>
        <v>180000</v>
      </c>
      <c r="E54" s="2">
        <f t="shared" si="4"/>
        <v>180000</v>
      </c>
      <c r="H54" s="41">
        <f t="shared" si="0"/>
        <v>180000</v>
      </c>
    </row>
    <row r="55" spans="1:10" hidden="1" outlineLevel="1">
      <c r="A55" s="20">
        <v>3303</v>
      </c>
      <c r="B55" s="20" t="s">
        <v>153</v>
      </c>
      <c r="C55" s="2">
        <v>4800000</v>
      </c>
      <c r="D55" s="2">
        <f t="shared" si="4"/>
        <v>4800000</v>
      </c>
      <c r="E55" s="2">
        <f t="shared" si="4"/>
        <v>4800000</v>
      </c>
      <c r="H55" s="41">
        <f t="shared" si="0"/>
        <v>4800000</v>
      </c>
    </row>
    <row r="56" spans="1:10" hidden="1" outlineLevel="1">
      <c r="A56" s="20">
        <v>3303</v>
      </c>
      <c r="B56" s="20" t="s">
        <v>154</v>
      </c>
      <c r="C56" s="2">
        <v>1300000</v>
      </c>
      <c r="D56" s="2">
        <f t="shared" ref="D56:E60" si="5">C56</f>
        <v>1300000</v>
      </c>
      <c r="E56" s="2">
        <f t="shared" si="5"/>
        <v>1300000</v>
      </c>
      <c r="H56" s="41">
        <f t="shared" si="0"/>
        <v>1300000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150000</v>
      </c>
      <c r="D60" s="2">
        <f t="shared" si="5"/>
        <v>150000</v>
      </c>
      <c r="E60" s="2">
        <f t="shared" si="5"/>
        <v>150000</v>
      </c>
      <c r="H60" s="41">
        <f t="shared" si="0"/>
        <v>150000</v>
      </c>
    </row>
    <row r="61" spans="1:10" collapsed="1">
      <c r="A61" s="168" t="s">
        <v>158</v>
      </c>
      <c r="B61" s="169"/>
      <c r="C61" s="22">
        <f>SUM(C62:C66)</f>
        <v>530000</v>
      </c>
      <c r="D61" s="22">
        <f>SUM(D62:D66)</f>
        <v>530000</v>
      </c>
      <c r="E61" s="22">
        <f>SUM(E62:E66)</f>
        <v>530000</v>
      </c>
      <c r="G61" s="39" t="s">
        <v>105</v>
      </c>
      <c r="H61" s="41">
        <f t="shared" si="0"/>
        <v>530000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50000</v>
      </c>
      <c r="D64" s="2">
        <f t="shared" si="6"/>
        <v>50000</v>
      </c>
      <c r="E64" s="2">
        <f t="shared" si="6"/>
        <v>50000</v>
      </c>
      <c r="H64" s="41">
        <f t="shared" si="0"/>
        <v>50000</v>
      </c>
    </row>
    <row r="65" spans="1:10" hidden="1" outlineLevel="1">
      <c r="A65" s="14">
        <v>4004</v>
      </c>
      <c r="B65" s="1" t="s">
        <v>161</v>
      </c>
      <c r="C65" s="2">
        <v>330000</v>
      </c>
      <c r="D65" s="2">
        <f t="shared" si="6"/>
        <v>330000</v>
      </c>
      <c r="E65" s="2">
        <f t="shared" si="6"/>
        <v>330000</v>
      </c>
      <c r="H65" s="41">
        <f t="shared" si="0"/>
        <v>330000</v>
      </c>
    </row>
    <row r="66" spans="1:10" hidden="1" outlineLevel="1">
      <c r="A66" s="14">
        <v>4099</v>
      </c>
      <c r="B66" s="1" t="s">
        <v>162</v>
      </c>
      <c r="C66" s="2">
        <v>150000</v>
      </c>
      <c r="D66" s="2">
        <f t="shared" si="6"/>
        <v>150000</v>
      </c>
      <c r="E66" s="2">
        <f t="shared" si="6"/>
        <v>150000</v>
      </c>
      <c r="H66" s="41">
        <f t="shared" si="0"/>
        <v>150000</v>
      </c>
    </row>
    <row r="67" spans="1:10" collapsed="1">
      <c r="A67" s="167" t="s">
        <v>579</v>
      </c>
      <c r="B67" s="167"/>
      <c r="C67" s="25">
        <f>C97+C68</f>
        <v>31440000</v>
      </c>
      <c r="D67" s="25">
        <f>D97+D68</f>
        <v>31440000</v>
      </c>
      <c r="E67" s="25">
        <f>E97+E68</f>
        <v>31440000</v>
      </c>
      <c r="G67" s="39" t="s">
        <v>59</v>
      </c>
      <c r="H67" s="41">
        <f t="shared" ref="H67:H130" si="7">C67</f>
        <v>31440000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2820000</v>
      </c>
      <c r="D68" s="21">
        <f>SUM(D69:D96)</f>
        <v>2820000</v>
      </c>
      <c r="E68" s="21">
        <f>SUM(E69:E96)</f>
        <v>2820000</v>
      </c>
      <c r="G68" s="39" t="s">
        <v>56</v>
      </c>
      <c r="H68" s="41">
        <f t="shared" si="7"/>
        <v>2820000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270000</v>
      </c>
      <c r="D69" s="2">
        <f>C69</f>
        <v>270000</v>
      </c>
      <c r="E69" s="2">
        <f>D69</f>
        <v>270000</v>
      </c>
      <c r="H69" s="41">
        <f t="shared" si="7"/>
        <v>270000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>
        <v>550000</v>
      </c>
      <c r="D71" s="2">
        <f t="shared" si="8"/>
        <v>550000</v>
      </c>
      <c r="E71" s="2">
        <f t="shared" si="8"/>
        <v>550000</v>
      </c>
      <c r="H71" s="41">
        <f t="shared" si="7"/>
        <v>550000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250000</v>
      </c>
      <c r="D73" s="2">
        <f t="shared" si="8"/>
        <v>250000</v>
      </c>
      <c r="E73" s="2">
        <f t="shared" si="8"/>
        <v>250000</v>
      </c>
      <c r="H73" s="41">
        <f t="shared" si="7"/>
        <v>250000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200000</v>
      </c>
      <c r="D75" s="2">
        <f t="shared" si="8"/>
        <v>200000</v>
      </c>
      <c r="E75" s="2">
        <f t="shared" si="8"/>
        <v>200000</v>
      </c>
      <c r="H75" s="41">
        <f t="shared" si="7"/>
        <v>200000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1150000</v>
      </c>
      <c r="D79" s="2">
        <f t="shared" si="8"/>
        <v>1150000</v>
      </c>
      <c r="E79" s="2">
        <f t="shared" si="8"/>
        <v>1150000</v>
      </c>
      <c r="H79" s="41">
        <f t="shared" si="7"/>
        <v>1150000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100000</v>
      </c>
      <c r="D83" s="2">
        <f t="shared" si="8"/>
        <v>100000</v>
      </c>
      <c r="E83" s="2">
        <f t="shared" si="8"/>
        <v>100000</v>
      </c>
      <c r="H83" s="41">
        <f t="shared" si="7"/>
        <v>100000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100000</v>
      </c>
      <c r="D93" s="2">
        <f t="shared" si="9"/>
        <v>100000</v>
      </c>
      <c r="E93" s="2">
        <f t="shared" si="9"/>
        <v>100000</v>
      </c>
      <c r="H93" s="41">
        <f t="shared" si="7"/>
        <v>100000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150000</v>
      </c>
      <c r="D95" s="2">
        <f t="shared" si="9"/>
        <v>150000</v>
      </c>
      <c r="E95" s="2">
        <f t="shared" si="9"/>
        <v>150000</v>
      </c>
      <c r="H95" s="41">
        <f t="shared" si="7"/>
        <v>150000</v>
      </c>
    </row>
    <row r="96" spans="1:8" ht="13.5" hidden="1" customHeight="1" outlineLevel="1">
      <c r="A96" s="3">
        <v>5399</v>
      </c>
      <c r="B96" s="2" t="s">
        <v>183</v>
      </c>
      <c r="C96" s="2">
        <v>50000</v>
      </c>
      <c r="D96" s="2">
        <f t="shared" si="9"/>
        <v>50000</v>
      </c>
      <c r="E96" s="2">
        <f t="shared" si="9"/>
        <v>50000</v>
      </c>
      <c r="H96" s="41">
        <f t="shared" si="7"/>
        <v>50000</v>
      </c>
    </row>
    <row r="97" spans="1:10" collapsed="1">
      <c r="A97" s="19" t="s">
        <v>184</v>
      </c>
      <c r="B97" s="24"/>
      <c r="C97" s="21">
        <f>SUM(C98:C113)</f>
        <v>28620000</v>
      </c>
      <c r="D97" s="21">
        <f>SUM(D98:D113)</f>
        <v>28620000</v>
      </c>
      <c r="E97" s="21">
        <f>SUM(E98:E113)</f>
        <v>28620000</v>
      </c>
      <c r="G97" s="39" t="s">
        <v>58</v>
      </c>
      <c r="H97" s="41">
        <f t="shared" si="7"/>
        <v>28620000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23000000</v>
      </c>
      <c r="D98" s="2">
        <f>C98</f>
        <v>23000000</v>
      </c>
      <c r="E98" s="2">
        <f>D98</f>
        <v>23000000</v>
      </c>
      <c r="H98" s="41">
        <f t="shared" si="7"/>
        <v>23000000</v>
      </c>
    </row>
    <row r="99" spans="1:10" ht="15" hidden="1" customHeight="1" outlineLevel="1">
      <c r="A99" s="3">
        <v>6002</v>
      </c>
      <c r="B99" s="1" t="s">
        <v>185</v>
      </c>
      <c r="C99" s="2">
        <v>3020000</v>
      </c>
      <c r="D99" s="2">
        <f t="shared" ref="D99:E113" si="10">C99</f>
        <v>3020000</v>
      </c>
      <c r="E99" s="2">
        <f t="shared" si="10"/>
        <v>3020000</v>
      </c>
      <c r="H99" s="41">
        <f t="shared" si="7"/>
        <v>3020000</v>
      </c>
    </row>
    <row r="100" spans="1:10" ht="15" hidden="1" customHeight="1" outlineLevel="1">
      <c r="A100" s="3">
        <v>6003</v>
      </c>
      <c r="B100" s="1" t="s">
        <v>186</v>
      </c>
      <c r="C100" s="2">
        <v>1300000</v>
      </c>
      <c r="D100" s="2">
        <f t="shared" si="10"/>
        <v>1300000</v>
      </c>
      <c r="E100" s="2">
        <f t="shared" si="10"/>
        <v>1300000</v>
      </c>
      <c r="H100" s="41">
        <f t="shared" si="7"/>
        <v>1300000</v>
      </c>
    </row>
    <row r="101" spans="1:10" ht="15" hidden="1" customHeight="1" outlineLevel="1">
      <c r="A101" s="3">
        <v>6004</v>
      </c>
      <c r="B101" s="1" t="s">
        <v>187</v>
      </c>
      <c r="C101" s="2">
        <v>600000</v>
      </c>
      <c r="D101" s="2">
        <f t="shared" si="10"/>
        <v>600000</v>
      </c>
      <c r="E101" s="2">
        <f t="shared" si="10"/>
        <v>600000</v>
      </c>
      <c r="H101" s="41">
        <f t="shared" si="7"/>
        <v>600000</v>
      </c>
    </row>
    <row r="102" spans="1:10" ht="15" hidden="1" customHeight="1" outlineLevel="1">
      <c r="A102" s="3">
        <v>6005</v>
      </c>
      <c r="B102" s="1" t="s">
        <v>188</v>
      </c>
      <c r="C102" s="2">
        <v>200000</v>
      </c>
      <c r="D102" s="2">
        <f t="shared" si="10"/>
        <v>200000</v>
      </c>
      <c r="E102" s="2">
        <f t="shared" si="10"/>
        <v>200000</v>
      </c>
      <c r="H102" s="41">
        <f t="shared" si="7"/>
        <v>200000</v>
      </c>
    </row>
    <row r="103" spans="1:10" hidden="1" outlineLevel="1">
      <c r="A103" s="3">
        <v>6006</v>
      </c>
      <c r="B103" s="1" t="s">
        <v>26</v>
      </c>
      <c r="C103" s="2">
        <v>200000</v>
      </c>
      <c r="D103" s="2">
        <f t="shared" si="10"/>
        <v>200000</v>
      </c>
      <c r="E103" s="2">
        <f t="shared" si="10"/>
        <v>200000</v>
      </c>
      <c r="H103" s="41">
        <f t="shared" si="7"/>
        <v>200000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100000</v>
      </c>
      <c r="D105" s="2">
        <f t="shared" si="10"/>
        <v>100000</v>
      </c>
      <c r="E105" s="2">
        <f t="shared" si="10"/>
        <v>100000</v>
      </c>
      <c r="H105" s="41">
        <f t="shared" si="7"/>
        <v>100000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60000</v>
      </c>
      <c r="D107" s="2">
        <f t="shared" si="10"/>
        <v>60000</v>
      </c>
      <c r="E107" s="2">
        <f t="shared" si="10"/>
        <v>60000</v>
      </c>
      <c r="H107" s="41">
        <f t="shared" si="7"/>
        <v>60000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60000</v>
      </c>
      <c r="D111" s="2">
        <f t="shared" si="10"/>
        <v>60000</v>
      </c>
      <c r="E111" s="2">
        <f t="shared" si="10"/>
        <v>60000</v>
      </c>
      <c r="H111" s="41">
        <f t="shared" si="7"/>
        <v>60000</v>
      </c>
    </row>
    <row r="112" spans="1:10" hidden="1" outlineLevel="1">
      <c r="A112" s="3">
        <v>6099</v>
      </c>
      <c r="B112" s="1" t="s">
        <v>194</v>
      </c>
      <c r="C112" s="2">
        <v>30000</v>
      </c>
      <c r="D112" s="2">
        <f t="shared" si="10"/>
        <v>30000</v>
      </c>
      <c r="E112" s="2">
        <f t="shared" si="10"/>
        <v>30000</v>
      </c>
      <c r="H112" s="41">
        <f t="shared" si="7"/>
        <v>30000</v>
      </c>
    </row>
    <row r="113" spans="1:10" hidden="1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 collapsed="1">
      <c r="A114" s="172" t="s">
        <v>62</v>
      </c>
      <c r="B114" s="173"/>
      <c r="C114" s="26">
        <f>C115+C152+C177</f>
        <v>44134822</v>
      </c>
      <c r="D114" s="26">
        <f>D115+D152+D177</f>
        <v>44134822</v>
      </c>
      <c r="E114" s="26">
        <f>E115+E152+E177</f>
        <v>44134822</v>
      </c>
      <c r="G114" s="39" t="s">
        <v>62</v>
      </c>
      <c r="H114" s="41">
        <f t="shared" si="7"/>
        <v>44134822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39718966</v>
      </c>
      <c r="D115" s="23">
        <f>D116+D135</f>
        <v>39718966</v>
      </c>
      <c r="E115" s="23">
        <f>E116+E135</f>
        <v>39718966</v>
      </c>
      <c r="G115" s="39" t="s">
        <v>61</v>
      </c>
      <c r="H115" s="41">
        <f t="shared" si="7"/>
        <v>39718966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5413515</v>
      </c>
      <c r="D116" s="21">
        <f>D117+D120+D123+D126+D129+D132</f>
        <v>5413515</v>
      </c>
      <c r="E116" s="21">
        <f>E117+E120+E123+E126+E129+E132</f>
        <v>5413515</v>
      </c>
      <c r="G116" s="39" t="s">
        <v>583</v>
      </c>
      <c r="H116" s="41">
        <f t="shared" si="7"/>
        <v>5413515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4117918</v>
      </c>
      <c r="D117" s="2">
        <f>D118+D119</f>
        <v>4117918</v>
      </c>
      <c r="E117" s="2">
        <f>E118+E119</f>
        <v>4117918</v>
      </c>
      <c r="H117" s="41">
        <f t="shared" si="7"/>
        <v>4117918</v>
      </c>
    </row>
    <row r="118" spans="1:10" ht="15" hidden="1" customHeight="1" outlineLevel="2">
      <c r="A118" s="131"/>
      <c r="B118" s="130" t="s">
        <v>855</v>
      </c>
      <c r="C118" s="129">
        <v>577131</v>
      </c>
      <c r="D118" s="129">
        <f>C118</f>
        <v>577131</v>
      </c>
      <c r="E118" s="129">
        <f>D118</f>
        <v>577131</v>
      </c>
      <c r="H118" s="41">
        <f t="shared" si="7"/>
        <v>577131</v>
      </c>
    </row>
    <row r="119" spans="1:10" ht="15" hidden="1" customHeight="1" outlineLevel="2">
      <c r="A119" s="131"/>
      <c r="B119" s="130" t="s">
        <v>860</v>
      </c>
      <c r="C119" s="129">
        <v>3540787</v>
      </c>
      <c r="D119" s="129">
        <f>C119</f>
        <v>3540787</v>
      </c>
      <c r="E119" s="129">
        <f>D119</f>
        <v>3540787</v>
      </c>
      <c r="H119" s="41">
        <f t="shared" si="7"/>
        <v>3540787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304197</v>
      </c>
      <c r="D123" s="2">
        <f>D124+D125</f>
        <v>304197</v>
      </c>
      <c r="E123" s="2">
        <f>E124+E125</f>
        <v>304197</v>
      </c>
      <c r="H123" s="41">
        <f t="shared" si="7"/>
        <v>304197</v>
      </c>
    </row>
    <row r="124" spans="1:10" ht="15" hidden="1" customHeight="1" outlineLevel="2">
      <c r="A124" s="131"/>
      <c r="B124" s="130" t="s">
        <v>855</v>
      </c>
      <c r="C124" s="129">
        <v>304197</v>
      </c>
      <c r="D124" s="129">
        <f>C124</f>
        <v>304197</v>
      </c>
      <c r="E124" s="129">
        <f>D124</f>
        <v>304197</v>
      </c>
      <c r="H124" s="41">
        <f t="shared" si="7"/>
        <v>304197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245127</v>
      </c>
      <c r="D126" s="2">
        <f>D127+D128</f>
        <v>245127</v>
      </c>
      <c r="E126" s="2">
        <f>E127+E128</f>
        <v>245127</v>
      </c>
      <c r="H126" s="41">
        <f t="shared" si="7"/>
        <v>245127</v>
      </c>
    </row>
    <row r="127" spans="1:10" ht="15" hidden="1" customHeight="1" outlineLevel="2">
      <c r="A127" s="131"/>
      <c r="B127" s="130" t="s">
        <v>855</v>
      </c>
      <c r="C127" s="129">
        <v>245127</v>
      </c>
      <c r="D127" s="129">
        <f>C127</f>
        <v>245127</v>
      </c>
      <c r="E127" s="129">
        <f>D127</f>
        <v>245127</v>
      </c>
      <c r="H127" s="41">
        <f t="shared" si="7"/>
        <v>245127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746273</v>
      </c>
      <c r="D132" s="2">
        <f>D133+D134</f>
        <v>746273</v>
      </c>
      <c r="E132" s="2">
        <f>E133+E134</f>
        <v>746273</v>
      </c>
      <c r="H132" s="41">
        <f t="shared" si="11"/>
        <v>746273</v>
      </c>
    </row>
    <row r="133" spans="1:10" ht="15" hidden="1" customHeight="1" outlineLevel="2">
      <c r="A133" s="131"/>
      <c r="B133" s="130" t="s">
        <v>855</v>
      </c>
      <c r="C133" s="129">
        <v>746273</v>
      </c>
      <c r="D133" s="129">
        <f>C133</f>
        <v>746273</v>
      </c>
      <c r="E133" s="129">
        <f>D133</f>
        <v>746273</v>
      </c>
      <c r="H133" s="41">
        <f t="shared" si="11"/>
        <v>746273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34305451</v>
      </c>
      <c r="D135" s="21">
        <f>D136+D140+D143+D146+D149</f>
        <v>34305451</v>
      </c>
      <c r="E135" s="21">
        <f>E136+E140+E143+E146+E149</f>
        <v>34305451</v>
      </c>
      <c r="G135" s="39" t="s">
        <v>584</v>
      </c>
      <c r="H135" s="41">
        <f t="shared" si="11"/>
        <v>34305451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11015666</v>
      </c>
      <c r="D136" s="2">
        <f>D137+D138+D139</f>
        <v>11015666</v>
      </c>
      <c r="E136" s="2">
        <f>E137+E138+E139</f>
        <v>11015666</v>
      </c>
      <c r="H136" s="41">
        <f t="shared" si="11"/>
        <v>11015666</v>
      </c>
    </row>
    <row r="137" spans="1:10" ht="15" hidden="1" customHeight="1" outlineLevel="2">
      <c r="A137" s="131"/>
      <c r="B137" s="130" t="s">
        <v>855</v>
      </c>
      <c r="C137" s="129">
        <v>374591</v>
      </c>
      <c r="D137" s="129">
        <f>C137</f>
        <v>374591</v>
      </c>
      <c r="E137" s="129">
        <f>D137</f>
        <v>374591</v>
      </c>
      <c r="H137" s="41">
        <f t="shared" si="11"/>
        <v>374591</v>
      </c>
    </row>
    <row r="138" spans="1:10" ht="15" hidden="1" customHeight="1" outlineLevel="2">
      <c r="A138" s="131"/>
      <c r="B138" s="130" t="s">
        <v>862</v>
      </c>
      <c r="C138" s="129">
        <v>8949075</v>
      </c>
      <c r="D138" s="129">
        <f t="shared" ref="D138:E139" si="12">C138</f>
        <v>8949075</v>
      </c>
      <c r="E138" s="129">
        <f t="shared" si="12"/>
        <v>8949075</v>
      </c>
      <c r="H138" s="41">
        <f t="shared" si="11"/>
        <v>8949075</v>
      </c>
    </row>
    <row r="139" spans="1:10" ht="15" hidden="1" customHeight="1" outlineLevel="2">
      <c r="A139" s="131"/>
      <c r="B139" s="130" t="s">
        <v>861</v>
      </c>
      <c r="C139" s="129">
        <v>1692000</v>
      </c>
      <c r="D139" s="129">
        <f t="shared" si="12"/>
        <v>1692000</v>
      </c>
      <c r="E139" s="129">
        <f t="shared" si="12"/>
        <v>1692000</v>
      </c>
      <c r="H139" s="41">
        <f t="shared" si="11"/>
        <v>1692000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22191926</v>
      </c>
      <c r="D140" s="2">
        <f>D141+D142</f>
        <v>22191926</v>
      </c>
      <c r="E140" s="2">
        <f>E141+E142</f>
        <v>22191926</v>
      </c>
      <c r="H140" s="41">
        <f t="shared" si="11"/>
        <v>22191926</v>
      </c>
    </row>
    <row r="141" spans="1:10" ht="15" hidden="1" customHeight="1" outlineLevel="2">
      <c r="A141" s="131"/>
      <c r="B141" s="130" t="s">
        <v>855</v>
      </c>
      <c r="C141" s="129">
        <v>5191926</v>
      </c>
      <c r="D141" s="129">
        <f>C141</f>
        <v>5191926</v>
      </c>
      <c r="E141" s="129">
        <f>D141</f>
        <v>5191926</v>
      </c>
      <c r="H141" s="41">
        <f t="shared" si="11"/>
        <v>5191926</v>
      </c>
    </row>
    <row r="142" spans="1:10" ht="15" hidden="1" customHeight="1" outlineLevel="2">
      <c r="A142" s="131"/>
      <c r="B142" s="130" t="s">
        <v>860</v>
      </c>
      <c r="C142" s="129">
        <v>17000000</v>
      </c>
      <c r="D142" s="129">
        <f>C142</f>
        <v>17000000</v>
      </c>
      <c r="E142" s="129">
        <f>D142</f>
        <v>17000000</v>
      </c>
      <c r="H142" s="41">
        <f t="shared" si="11"/>
        <v>17000000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1097859</v>
      </c>
      <c r="D143" s="2">
        <f>D144+D145</f>
        <v>1097859</v>
      </c>
      <c r="E143" s="2">
        <f>E144+E145</f>
        <v>1097859</v>
      </c>
      <c r="H143" s="41">
        <f t="shared" si="11"/>
        <v>1097859</v>
      </c>
    </row>
    <row r="144" spans="1:10" ht="15" hidden="1" customHeight="1" outlineLevel="2">
      <c r="A144" s="131"/>
      <c r="B144" s="130" t="s">
        <v>855</v>
      </c>
      <c r="C144" s="129">
        <v>497859</v>
      </c>
      <c r="D144" s="129">
        <f>C144</f>
        <v>497859</v>
      </c>
      <c r="E144" s="129">
        <f>D144</f>
        <v>497859</v>
      </c>
      <c r="H144" s="41">
        <f t="shared" si="11"/>
        <v>497859</v>
      </c>
    </row>
    <row r="145" spans="1:10" ht="15" hidden="1" customHeight="1" outlineLevel="2">
      <c r="A145" s="131"/>
      <c r="B145" s="130" t="s">
        <v>860</v>
      </c>
      <c r="C145" s="129">
        <v>600000</v>
      </c>
      <c r="D145" s="129">
        <f>C145</f>
        <v>600000</v>
      </c>
      <c r="E145" s="129">
        <f>D145</f>
        <v>600000</v>
      </c>
      <c r="H145" s="41">
        <f t="shared" si="11"/>
        <v>600000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4415856</v>
      </c>
      <c r="D152" s="23">
        <f>D153+D163+D170</f>
        <v>4415856</v>
      </c>
      <c r="E152" s="23">
        <f>E153+E163+E170</f>
        <v>4415856</v>
      </c>
      <c r="G152" s="39" t="s">
        <v>66</v>
      </c>
      <c r="H152" s="41">
        <f t="shared" si="11"/>
        <v>4415856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4415856</v>
      </c>
      <c r="D153" s="21">
        <f>D154+D157+D160</f>
        <v>4415856</v>
      </c>
      <c r="E153" s="21">
        <f>E154+E157+E160</f>
        <v>4415856</v>
      </c>
      <c r="G153" s="39" t="s">
        <v>585</v>
      </c>
      <c r="H153" s="41">
        <f t="shared" si="11"/>
        <v>4415856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4415856</v>
      </c>
      <c r="D154" s="2">
        <f>D155+D156</f>
        <v>4415856</v>
      </c>
      <c r="E154" s="2">
        <f>E155+E156</f>
        <v>4415856</v>
      </c>
      <c r="H154" s="41">
        <f t="shared" si="11"/>
        <v>4415856</v>
      </c>
    </row>
    <row r="155" spans="1:10" ht="15" hidden="1" customHeight="1" outlineLevel="2">
      <c r="A155" s="131"/>
      <c r="B155" s="130" t="s">
        <v>855</v>
      </c>
      <c r="C155" s="129">
        <v>247788</v>
      </c>
      <c r="D155" s="129">
        <f>C155</f>
        <v>247788</v>
      </c>
      <c r="E155" s="129">
        <f>D155</f>
        <v>247788</v>
      </c>
      <c r="H155" s="41">
        <f t="shared" si="11"/>
        <v>247788</v>
      </c>
    </row>
    <row r="156" spans="1:10" ht="15" hidden="1" customHeight="1" outlineLevel="2">
      <c r="A156" s="131"/>
      <c r="B156" s="130" t="s">
        <v>860</v>
      </c>
      <c r="C156" s="129">
        <v>4168068</v>
      </c>
      <c r="D156" s="129">
        <f>C156</f>
        <v>4168068</v>
      </c>
      <c r="E156" s="129">
        <f>D156</f>
        <v>4168068</v>
      </c>
      <c r="H156" s="41">
        <f t="shared" si="11"/>
        <v>4168068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>
        <v>0</v>
      </c>
      <c r="D183" s="128">
        <f>C183</f>
        <v>0</v>
      </c>
      <c r="E183" s="128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>
        <v>0</v>
      </c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62" t="s">
        <v>853</v>
      </c>
      <c r="E256" s="162" t="s">
        <v>852</v>
      </c>
      <c r="G256" s="47" t="s">
        <v>589</v>
      </c>
      <c r="H256" s="48">
        <f>C257+C559</f>
        <v>141156549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90141300</v>
      </c>
      <c r="D257" s="37">
        <f>D258+D550</f>
        <v>90141300</v>
      </c>
      <c r="E257" s="37">
        <f>E258+E550</f>
        <v>90141300</v>
      </c>
      <c r="G257" s="39" t="s">
        <v>60</v>
      </c>
      <c r="H257" s="41">
        <f>C257</f>
        <v>90141300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86131000</v>
      </c>
      <c r="D258" s="36">
        <f>D259+D339+D483+D547</f>
        <v>86131000</v>
      </c>
      <c r="E258" s="36">
        <f>E259+E339+E483+E547</f>
        <v>86131000</v>
      </c>
      <c r="G258" s="39" t="s">
        <v>57</v>
      </c>
      <c r="H258" s="41">
        <f t="shared" ref="H258:H321" si="21">C258</f>
        <v>86131000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57300000</v>
      </c>
      <c r="D259" s="33">
        <f>D260+D263+D314</f>
        <v>57300000</v>
      </c>
      <c r="E259" s="33">
        <f>E260+E263+E314</f>
        <v>57300000</v>
      </c>
      <c r="G259" s="39" t="s">
        <v>590</v>
      </c>
      <c r="H259" s="41">
        <f t="shared" si="21"/>
        <v>57300000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100000</v>
      </c>
      <c r="D260" s="32">
        <f>SUM(D261:D262)</f>
        <v>100000</v>
      </c>
      <c r="E260" s="32">
        <f>SUM(E261:E262)</f>
        <v>100000</v>
      </c>
      <c r="H260" s="41">
        <f t="shared" si="21"/>
        <v>100000</v>
      </c>
    </row>
    <row r="261" spans="1:10" hidden="1" outlineLevel="2">
      <c r="A261" s="7">
        <v>1100</v>
      </c>
      <c r="B261" s="4" t="s">
        <v>32</v>
      </c>
      <c r="C261" s="5">
        <v>75000</v>
      </c>
      <c r="D261" s="5">
        <f>C261</f>
        <v>75000</v>
      </c>
      <c r="E261" s="5">
        <f>D261</f>
        <v>75000</v>
      </c>
      <c r="H261" s="41">
        <f t="shared" si="21"/>
        <v>75000</v>
      </c>
    </row>
    <row r="262" spans="1:10" hidden="1" outlineLevel="2">
      <c r="A262" s="6">
        <v>1100</v>
      </c>
      <c r="B262" s="4" t="s">
        <v>33</v>
      </c>
      <c r="C262" s="5">
        <v>25000</v>
      </c>
      <c r="D262" s="5">
        <f>C262</f>
        <v>25000</v>
      </c>
      <c r="E262" s="5">
        <f>D262</f>
        <v>25000</v>
      </c>
      <c r="H262" s="41">
        <f t="shared" si="21"/>
        <v>25000</v>
      </c>
    </row>
    <row r="263" spans="1:10" hidden="1" outlineLevel="1">
      <c r="A263" s="176" t="s">
        <v>269</v>
      </c>
      <c r="B263" s="177"/>
      <c r="C263" s="32">
        <f>C264+C265+C289+C296+C298+C302+C305+C308+C313</f>
        <v>56200000</v>
      </c>
      <c r="D263" s="32">
        <f>D264+D265+D289+D296+D298+D302+D305+D308+D313</f>
        <v>56200000</v>
      </c>
      <c r="E263" s="32">
        <f>E264+E265+E289+E296+E298+E302+E305+E308+E313</f>
        <v>56200000</v>
      </c>
      <c r="H263" s="41">
        <f t="shared" si="21"/>
        <v>56200000</v>
      </c>
    </row>
    <row r="264" spans="1:10" hidden="1" outlineLevel="2">
      <c r="A264" s="6">
        <v>1101</v>
      </c>
      <c r="B264" s="4" t="s">
        <v>34</v>
      </c>
      <c r="C264" s="5">
        <v>21700000</v>
      </c>
      <c r="D264" s="5">
        <f>C264</f>
        <v>21700000</v>
      </c>
      <c r="E264" s="5">
        <f>D264</f>
        <v>21700000</v>
      </c>
      <c r="H264" s="41">
        <f t="shared" si="21"/>
        <v>21700000</v>
      </c>
    </row>
    <row r="265" spans="1:10" hidden="1" outlineLevel="2">
      <c r="A265" s="6">
        <v>1101</v>
      </c>
      <c r="B265" s="4" t="s">
        <v>35</v>
      </c>
      <c r="C265" s="5">
        <f t="shared" ref="C265:D265" si="22">SUM(C266:C288)</f>
        <v>22043000</v>
      </c>
      <c r="D265" s="5">
        <f t="shared" si="22"/>
        <v>22043000</v>
      </c>
      <c r="E265" s="5">
        <f>SUM(E266:E288)</f>
        <v>22043000</v>
      </c>
      <c r="H265" s="41">
        <f t="shared" si="21"/>
        <v>22043000</v>
      </c>
    </row>
    <row r="266" spans="1:10" hidden="1" outlineLevel="3">
      <c r="A266" s="29"/>
      <c r="B266" s="28" t="s">
        <v>218</v>
      </c>
      <c r="C266" s="30">
        <v>1400000</v>
      </c>
      <c r="D266" s="30">
        <f>C266</f>
        <v>1400000</v>
      </c>
      <c r="E266" s="30">
        <f>D266</f>
        <v>1400000</v>
      </c>
      <c r="H266" s="41">
        <f t="shared" si="21"/>
        <v>1400000</v>
      </c>
    </row>
    <row r="267" spans="1:10" hidden="1" outlineLevel="3">
      <c r="A267" s="29"/>
      <c r="B267" s="28" t="s">
        <v>219</v>
      </c>
      <c r="C267" s="30">
        <v>10555000</v>
      </c>
      <c r="D267" s="30">
        <f t="shared" ref="D267:E282" si="23">C267</f>
        <v>10555000</v>
      </c>
      <c r="E267" s="30">
        <f t="shared" si="23"/>
        <v>10555000</v>
      </c>
      <c r="H267" s="41">
        <f t="shared" si="21"/>
        <v>10555000</v>
      </c>
    </row>
    <row r="268" spans="1:10" hidden="1" outlineLevel="3">
      <c r="A268" s="29"/>
      <c r="B268" s="28" t="s">
        <v>220</v>
      </c>
      <c r="C268" s="30">
        <v>350000</v>
      </c>
      <c r="D268" s="30">
        <f t="shared" si="23"/>
        <v>350000</v>
      </c>
      <c r="E268" s="30">
        <f t="shared" si="23"/>
        <v>350000</v>
      </c>
      <c r="H268" s="41">
        <f t="shared" si="21"/>
        <v>350000</v>
      </c>
    </row>
    <row r="269" spans="1:10" hidden="1" outlineLevel="3">
      <c r="A269" s="29"/>
      <c r="B269" s="28" t="s">
        <v>221</v>
      </c>
      <c r="C269" s="30">
        <v>65000</v>
      </c>
      <c r="D269" s="30">
        <f t="shared" si="23"/>
        <v>65000</v>
      </c>
      <c r="E269" s="30">
        <f t="shared" si="23"/>
        <v>65000</v>
      </c>
      <c r="H269" s="41">
        <f t="shared" si="21"/>
        <v>65000</v>
      </c>
    </row>
    <row r="270" spans="1:10" hidden="1" outlineLevel="3">
      <c r="A270" s="29"/>
      <c r="B270" s="28" t="s">
        <v>222</v>
      </c>
      <c r="C270" s="30">
        <v>600000</v>
      </c>
      <c r="D270" s="30">
        <f t="shared" si="23"/>
        <v>600000</v>
      </c>
      <c r="E270" s="30">
        <f t="shared" si="23"/>
        <v>600000</v>
      </c>
      <c r="H270" s="41">
        <f t="shared" si="21"/>
        <v>600000</v>
      </c>
    </row>
    <row r="271" spans="1:10" hidden="1" outlineLevel="3">
      <c r="A271" s="29"/>
      <c r="B271" s="28" t="s">
        <v>223</v>
      </c>
      <c r="C271" s="30">
        <v>950000</v>
      </c>
      <c r="D271" s="30">
        <f t="shared" si="23"/>
        <v>950000</v>
      </c>
      <c r="E271" s="30">
        <f t="shared" si="23"/>
        <v>950000</v>
      </c>
      <c r="H271" s="41">
        <f t="shared" si="21"/>
        <v>950000</v>
      </c>
    </row>
    <row r="272" spans="1:10" hidden="1" outlineLevel="3">
      <c r="A272" s="29"/>
      <c r="B272" s="28" t="s">
        <v>224</v>
      </c>
      <c r="C272" s="30">
        <v>110000</v>
      </c>
      <c r="D272" s="30">
        <f t="shared" si="23"/>
        <v>110000</v>
      </c>
      <c r="E272" s="30">
        <f t="shared" si="23"/>
        <v>110000</v>
      </c>
      <c r="H272" s="41">
        <f t="shared" si="21"/>
        <v>110000</v>
      </c>
    </row>
    <row r="273" spans="1:8" hidden="1" outlineLevel="3">
      <c r="A273" s="29"/>
      <c r="B273" s="28" t="s">
        <v>225</v>
      </c>
      <c r="C273" s="30">
        <v>30000</v>
      </c>
      <c r="D273" s="30">
        <f t="shared" si="23"/>
        <v>30000</v>
      </c>
      <c r="E273" s="30">
        <f t="shared" si="23"/>
        <v>30000</v>
      </c>
      <c r="H273" s="41">
        <f t="shared" si="21"/>
        <v>30000</v>
      </c>
    </row>
    <row r="274" spans="1:8" hidden="1" outlineLevel="3">
      <c r="A274" s="29"/>
      <c r="B274" s="28" t="s">
        <v>226</v>
      </c>
      <c r="C274" s="30">
        <v>200000</v>
      </c>
      <c r="D274" s="30">
        <f t="shared" si="23"/>
        <v>200000</v>
      </c>
      <c r="E274" s="30">
        <f t="shared" si="23"/>
        <v>200000</v>
      </c>
      <c r="H274" s="41">
        <f t="shared" si="21"/>
        <v>200000</v>
      </c>
    </row>
    <row r="275" spans="1:8" hidden="1" outlineLevel="3">
      <c r="A275" s="29"/>
      <c r="B275" s="28" t="s">
        <v>227</v>
      </c>
      <c r="C275" s="30">
        <v>230000</v>
      </c>
      <c r="D275" s="30">
        <f t="shared" si="23"/>
        <v>230000</v>
      </c>
      <c r="E275" s="30">
        <f t="shared" si="23"/>
        <v>230000</v>
      </c>
      <c r="H275" s="41">
        <f t="shared" si="21"/>
        <v>230000</v>
      </c>
    </row>
    <row r="276" spans="1:8" hidden="1" outlineLevel="3">
      <c r="A276" s="29"/>
      <c r="B276" s="28" t="s">
        <v>228</v>
      </c>
      <c r="C276" s="30">
        <v>435000</v>
      </c>
      <c r="D276" s="30">
        <f t="shared" si="23"/>
        <v>435000</v>
      </c>
      <c r="E276" s="30">
        <f t="shared" si="23"/>
        <v>435000</v>
      </c>
      <c r="H276" s="41">
        <f t="shared" si="21"/>
        <v>435000</v>
      </c>
    </row>
    <row r="277" spans="1:8" hidden="1" outlineLevel="3">
      <c r="A277" s="29"/>
      <c r="B277" s="28" t="s">
        <v>229</v>
      </c>
      <c r="C277" s="30">
        <v>430000</v>
      </c>
      <c r="D277" s="30">
        <f t="shared" si="23"/>
        <v>430000</v>
      </c>
      <c r="E277" s="30">
        <f t="shared" si="23"/>
        <v>430000</v>
      </c>
      <c r="H277" s="41">
        <f t="shared" si="21"/>
        <v>430000</v>
      </c>
    </row>
    <row r="278" spans="1:8" hidden="1" outlineLevel="3">
      <c r="A278" s="29"/>
      <c r="B278" s="28" t="s">
        <v>230</v>
      </c>
      <c r="C278" s="30">
        <v>58000</v>
      </c>
      <c r="D278" s="30">
        <f t="shared" si="23"/>
        <v>58000</v>
      </c>
      <c r="E278" s="30">
        <f t="shared" si="23"/>
        <v>58000</v>
      </c>
      <c r="H278" s="41">
        <f t="shared" si="21"/>
        <v>58000</v>
      </c>
    </row>
    <row r="279" spans="1:8" hidden="1" outlineLevel="3">
      <c r="A279" s="29"/>
      <c r="B279" s="28" t="s">
        <v>231</v>
      </c>
      <c r="C279" s="30">
        <v>10000</v>
      </c>
      <c r="D279" s="30">
        <f t="shared" si="23"/>
        <v>10000</v>
      </c>
      <c r="E279" s="30">
        <f t="shared" si="23"/>
        <v>10000</v>
      </c>
      <c r="H279" s="41">
        <f t="shared" si="21"/>
        <v>10000</v>
      </c>
    </row>
    <row r="280" spans="1:8" hidden="1" outlineLevel="3">
      <c r="A280" s="29"/>
      <c r="B280" s="28" t="s">
        <v>232</v>
      </c>
      <c r="C280" s="30">
        <v>85000</v>
      </c>
      <c r="D280" s="30">
        <f t="shared" si="23"/>
        <v>85000</v>
      </c>
      <c r="E280" s="30">
        <f t="shared" si="23"/>
        <v>85000</v>
      </c>
      <c r="H280" s="41">
        <f t="shared" si="21"/>
        <v>85000</v>
      </c>
    </row>
    <row r="281" spans="1:8" hidden="1" outlineLevel="3">
      <c r="A281" s="29"/>
      <c r="B281" s="28" t="s">
        <v>233</v>
      </c>
      <c r="C281" s="30">
        <v>30000</v>
      </c>
      <c r="D281" s="30">
        <f t="shared" si="23"/>
        <v>30000</v>
      </c>
      <c r="E281" s="30">
        <f t="shared" si="23"/>
        <v>30000</v>
      </c>
      <c r="H281" s="41">
        <f t="shared" si="21"/>
        <v>30000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5000</v>
      </c>
      <c r="D283" s="30">
        <f t="shared" ref="D283:E288" si="24">C283</f>
        <v>5000</v>
      </c>
      <c r="E283" s="30">
        <f t="shared" si="24"/>
        <v>5000</v>
      </c>
      <c r="H283" s="41">
        <f t="shared" si="21"/>
        <v>5000</v>
      </c>
    </row>
    <row r="284" spans="1:8" hidden="1" outlineLevel="3">
      <c r="A284" s="29"/>
      <c r="B284" s="28" t="s">
        <v>236</v>
      </c>
      <c r="C284" s="30">
        <v>5000</v>
      </c>
      <c r="D284" s="30">
        <f t="shared" si="24"/>
        <v>5000</v>
      </c>
      <c r="E284" s="30">
        <f t="shared" si="24"/>
        <v>5000</v>
      </c>
      <c r="H284" s="41">
        <f t="shared" si="21"/>
        <v>5000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5870000</v>
      </c>
      <c r="D286" s="30">
        <f t="shared" si="24"/>
        <v>5870000</v>
      </c>
      <c r="E286" s="30">
        <f t="shared" si="24"/>
        <v>5870000</v>
      </c>
      <c r="H286" s="41">
        <f t="shared" si="21"/>
        <v>5870000</v>
      </c>
    </row>
    <row r="287" spans="1:8" hidden="1" outlineLevel="3">
      <c r="A287" s="29"/>
      <c r="B287" s="28" t="s">
        <v>239</v>
      </c>
      <c r="C287" s="30">
        <v>612000</v>
      </c>
      <c r="D287" s="30">
        <f t="shared" si="24"/>
        <v>612000</v>
      </c>
      <c r="E287" s="30">
        <f t="shared" si="24"/>
        <v>612000</v>
      </c>
      <c r="H287" s="41">
        <f t="shared" si="21"/>
        <v>612000</v>
      </c>
    </row>
    <row r="288" spans="1:8" hidden="1" outlineLevel="3">
      <c r="A288" s="29"/>
      <c r="B288" s="28" t="s">
        <v>240</v>
      </c>
      <c r="C288" s="30">
        <v>13000</v>
      </c>
      <c r="D288" s="30">
        <f t="shared" si="24"/>
        <v>13000</v>
      </c>
      <c r="E288" s="30">
        <f t="shared" si="24"/>
        <v>13000</v>
      </c>
      <c r="H288" s="41">
        <f t="shared" si="21"/>
        <v>13000</v>
      </c>
    </row>
    <row r="289" spans="1:8" hidden="1" outlineLevel="2">
      <c r="A289" s="6">
        <v>1101</v>
      </c>
      <c r="B289" s="4" t="s">
        <v>36</v>
      </c>
      <c r="C289" s="5">
        <f t="shared" ref="C289:D289" si="25">SUM(C290:C295)</f>
        <v>500000</v>
      </c>
      <c r="D289" s="5">
        <f t="shared" si="25"/>
        <v>500000</v>
      </c>
      <c r="E289" s="5">
        <f>SUM(E290:E295)</f>
        <v>500000</v>
      </c>
      <c r="H289" s="41">
        <f t="shared" si="21"/>
        <v>500000</v>
      </c>
    </row>
    <row r="290" spans="1:8" hidden="1" outlineLevel="3">
      <c r="A290" s="29"/>
      <c r="B290" s="28" t="s">
        <v>241</v>
      </c>
      <c r="C290" s="30">
        <v>330000</v>
      </c>
      <c r="D290" s="30">
        <f>C290</f>
        <v>330000</v>
      </c>
      <c r="E290" s="30">
        <f>D290</f>
        <v>330000</v>
      </c>
      <c r="H290" s="41">
        <f t="shared" si="21"/>
        <v>330000</v>
      </c>
    </row>
    <row r="291" spans="1:8" hidden="1" outlineLevel="3">
      <c r="A291" s="29"/>
      <c r="B291" s="28" t="s">
        <v>242</v>
      </c>
      <c r="C291" s="30">
        <v>15000</v>
      </c>
      <c r="D291" s="30">
        <f t="shared" ref="D291:E295" si="26">C291</f>
        <v>15000</v>
      </c>
      <c r="E291" s="30">
        <f t="shared" si="26"/>
        <v>15000</v>
      </c>
      <c r="H291" s="41">
        <f t="shared" si="21"/>
        <v>15000</v>
      </c>
    </row>
    <row r="292" spans="1:8" hidden="1" outlineLevel="3">
      <c r="A292" s="29"/>
      <c r="B292" s="28" t="s">
        <v>243</v>
      </c>
      <c r="C292" s="30">
        <v>50000</v>
      </c>
      <c r="D292" s="30">
        <f t="shared" si="26"/>
        <v>50000</v>
      </c>
      <c r="E292" s="30">
        <f t="shared" si="26"/>
        <v>50000</v>
      </c>
      <c r="H292" s="41">
        <f t="shared" si="21"/>
        <v>50000</v>
      </c>
    </row>
    <row r="293" spans="1:8" hidden="1" outlineLevel="3">
      <c r="A293" s="29"/>
      <c r="B293" s="28" t="s">
        <v>244</v>
      </c>
      <c r="C293" s="30">
        <v>25000</v>
      </c>
      <c r="D293" s="30">
        <f t="shared" si="26"/>
        <v>25000</v>
      </c>
      <c r="E293" s="30">
        <f t="shared" si="26"/>
        <v>25000</v>
      </c>
      <c r="H293" s="41">
        <f t="shared" si="21"/>
        <v>25000</v>
      </c>
    </row>
    <row r="294" spans="1:8" hidden="1" outlineLevel="3">
      <c r="A294" s="29"/>
      <c r="B294" s="28" t="s">
        <v>245</v>
      </c>
      <c r="C294" s="30">
        <v>10000</v>
      </c>
      <c r="D294" s="30">
        <f t="shared" si="26"/>
        <v>10000</v>
      </c>
      <c r="E294" s="30">
        <f t="shared" si="26"/>
        <v>10000</v>
      </c>
      <c r="H294" s="41">
        <f t="shared" si="21"/>
        <v>10000</v>
      </c>
    </row>
    <row r="295" spans="1:8" hidden="1" outlineLevel="3">
      <c r="A295" s="29"/>
      <c r="B295" s="28" t="s">
        <v>246</v>
      </c>
      <c r="C295" s="30">
        <v>70000</v>
      </c>
      <c r="D295" s="30">
        <f t="shared" si="26"/>
        <v>70000</v>
      </c>
      <c r="E295" s="30">
        <f t="shared" si="26"/>
        <v>70000</v>
      </c>
      <c r="H295" s="41">
        <f t="shared" si="21"/>
        <v>70000</v>
      </c>
    </row>
    <row r="296" spans="1:8" hidden="1" outlineLevel="2">
      <c r="A296" s="6">
        <v>1101</v>
      </c>
      <c r="B296" s="4" t="s">
        <v>247</v>
      </c>
      <c r="C296" s="5">
        <v>25000</v>
      </c>
      <c r="D296" s="5">
        <v>25000</v>
      </c>
      <c r="E296" s="5">
        <v>25000</v>
      </c>
      <c r="H296" s="41">
        <f t="shared" si="21"/>
        <v>25000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 t="shared" ref="C298:D298" si="27">SUM(C299:C301)</f>
        <v>1600000</v>
      </c>
      <c r="D298" s="5">
        <f t="shared" si="27"/>
        <v>1600000</v>
      </c>
      <c r="E298" s="5">
        <f>SUM(E299:E301)</f>
        <v>1600000</v>
      </c>
      <c r="H298" s="41">
        <f t="shared" si="21"/>
        <v>1600000</v>
      </c>
    </row>
    <row r="299" spans="1:8" hidden="1" outlineLevel="3">
      <c r="A299" s="29"/>
      <c r="B299" s="28" t="s">
        <v>248</v>
      </c>
      <c r="C299" s="30">
        <v>650000</v>
      </c>
      <c r="D299" s="30">
        <f>C299</f>
        <v>650000</v>
      </c>
      <c r="E299" s="30">
        <f>D299</f>
        <v>650000</v>
      </c>
      <c r="H299" s="41">
        <f t="shared" si="21"/>
        <v>650000</v>
      </c>
    </row>
    <row r="300" spans="1:8" hidden="1" outlineLevel="3">
      <c r="A300" s="29"/>
      <c r="B300" s="28" t="s">
        <v>249</v>
      </c>
      <c r="C300" s="30">
        <v>950000</v>
      </c>
      <c r="D300" s="30">
        <f t="shared" ref="D300:E301" si="28">C300</f>
        <v>950000</v>
      </c>
      <c r="E300" s="30">
        <f t="shared" si="28"/>
        <v>950000</v>
      </c>
      <c r="H300" s="41">
        <f t="shared" si="21"/>
        <v>950000</v>
      </c>
    </row>
    <row r="301" spans="1:8" hidden="1" outlineLevel="3">
      <c r="A301" s="29"/>
      <c r="B301" s="28" t="s">
        <v>250</v>
      </c>
      <c r="C301" s="30"/>
      <c r="D301" s="30">
        <f t="shared" si="28"/>
        <v>0</v>
      </c>
      <c r="E301" s="30">
        <f t="shared" si="28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 t="shared" ref="C302:D302" si="29">SUM(C303:C304)</f>
        <v>1057000</v>
      </c>
      <c r="D302" s="5">
        <f t="shared" si="29"/>
        <v>1057000</v>
      </c>
      <c r="E302" s="5">
        <f>SUM(E303:E304)</f>
        <v>1057000</v>
      </c>
      <c r="H302" s="41">
        <f t="shared" si="21"/>
        <v>1057000</v>
      </c>
    </row>
    <row r="303" spans="1:8" hidden="1" outlineLevel="3">
      <c r="A303" s="29"/>
      <c r="B303" s="28" t="s">
        <v>252</v>
      </c>
      <c r="C303" s="30">
        <v>207000</v>
      </c>
      <c r="D303" s="30">
        <f>C303</f>
        <v>207000</v>
      </c>
      <c r="E303" s="30">
        <f>D303</f>
        <v>207000</v>
      </c>
      <c r="H303" s="41">
        <f t="shared" si="21"/>
        <v>207000</v>
      </c>
    </row>
    <row r="304" spans="1:8" hidden="1" outlineLevel="3">
      <c r="A304" s="29"/>
      <c r="B304" s="28" t="s">
        <v>253</v>
      </c>
      <c r="C304" s="30">
        <v>850000</v>
      </c>
      <c r="D304" s="30">
        <f>C304</f>
        <v>850000</v>
      </c>
      <c r="E304" s="30">
        <f>D304</f>
        <v>850000</v>
      </c>
      <c r="H304" s="41">
        <f t="shared" si="21"/>
        <v>850000</v>
      </c>
    </row>
    <row r="305" spans="1:8" hidden="1" outlineLevel="2">
      <c r="A305" s="6">
        <v>1101</v>
      </c>
      <c r="B305" s="4" t="s">
        <v>38</v>
      </c>
      <c r="C305" s="5">
        <f t="shared" ref="C305:D305" si="30">SUM(C306:C307)</f>
        <v>760000</v>
      </c>
      <c r="D305" s="5">
        <f t="shared" si="30"/>
        <v>760000</v>
      </c>
      <c r="E305" s="5">
        <f>SUM(E306:E307)</f>
        <v>760000</v>
      </c>
      <c r="H305" s="41">
        <f t="shared" si="21"/>
        <v>760000</v>
      </c>
    </row>
    <row r="306" spans="1:8" hidden="1" outlineLevel="3">
      <c r="A306" s="29"/>
      <c r="B306" s="28" t="s">
        <v>254</v>
      </c>
      <c r="C306" s="30">
        <v>500000</v>
      </c>
      <c r="D306" s="30">
        <f>C306</f>
        <v>500000</v>
      </c>
      <c r="E306" s="30">
        <f>D306</f>
        <v>500000</v>
      </c>
      <c r="H306" s="41">
        <f t="shared" si="21"/>
        <v>500000</v>
      </c>
    </row>
    <row r="307" spans="1:8" hidden="1" outlineLevel="3">
      <c r="A307" s="29"/>
      <c r="B307" s="28" t="s">
        <v>255</v>
      </c>
      <c r="C307" s="30">
        <v>260000</v>
      </c>
      <c r="D307" s="30">
        <f>C307</f>
        <v>260000</v>
      </c>
      <c r="E307" s="30">
        <f>D307</f>
        <v>260000</v>
      </c>
      <c r="H307" s="41">
        <f t="shared" si="21"/>
        <v>260000</v>
      </c>
    </row>
    <row r="308" spans="1:8" hidden="1" outlineLevel="2">
      <c r="A308" s="6">
        <v>1101</v>
      </c>
      <c r="B308" s="4" t="s">
        <v>39</v>
      </c>
      <c r="C308" s="5">
        <f t="shared" ref="C308:D308" si="31">SUM(C309:C312)</f>
        <v>8500000</v>
      </c>
      <c r="D308" s="5">
        <f t="shared" si="31"/>
        <v>8500000</v>
      </c>
      <c r="E308" s="5">
        <f>SUM(E309:E312)</f>
        <v>8500000</v>
      </c>
      <c r="H308" s="41">
        <f t="shared" si="21"/>
        <v>8500000</v>
      </c>
    </row>
    <row r="309" spans="1:8" hidden="1" outlineLevel="3">
      <c r="A309" s="29"/>
      <c r="B309" s="28" t="s">
        <v>256</v>
      </c>
      <c r="C309" s="30">
        <v>6000000</v>
      </c>
      <c r="D309" s="30">
        <f>C309</f>
        <v>6000000</v>
      </c>
      <c r="E309" s="30">
        <f>D309</f>
        <v>6000000</v>
      </c>
      <c r="H309" s="41">
        <f t="shared" si="21"/>
        <v>6000000</v>
      </c>
    </row>
    <row r="310" spans="1:8" hidden="1" outlineLevel="3">
      <c r="A310" s="29"/>
      <c r="B310" s="28" t="s">
        <v>257</v>
      </c>
      <c r="C310" s="30">
        <v>1980000</v>
      </c>
      <c r="D310" s="30">
        <f t="shared" ref="D310:E312" si="32">C310</f>
        <v>1980000</v>
      </c>
      <c r="E310" s="30">
        <f t="shared" si="32"/>
        <v>1980000</v>
      </c>
      <c r="H310" s="41">
        <f t="shared" si="21"/>
        <v>1980000</v>
      </c>
    </row>
    <row r="311" spans="1:8" hidden="1" outlineLevel="3">
      <c r="A311" s="29"/>
      <c r="B311" s="28" t="s">
        <v>258</v>
      </c>
      <c r="C311" s="30">
        <v>520000</v>
      </c>
      <c r="D311" s="30">
        <f t="shared" si="32"/>
        <v>520000</v>
      </c>
      <c r="E311" s="30">
        <f t="shared" si="32"/>
        <v>520000</v>
      </c>
      <c r="H311" s="41">
        <f t="shared" si="21"/>
        <v>520000</v>
      </c>
    </row>
    <row r="312" spans="1:8" hidden="1" outlineLevel="3">
      <c r="A312" s="29"/>
      <c r="B312" s="28" t="s">
        <v>259</v>
      </c>
      <c r="C312" s="30"/>
      <c r="D312" s="30">
        <f t="shared" si="32"/>
        <v>0</v>
      </c>
      <c r="E312" s="30">
        <f t="shared" si="32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15000</v>
      </c>
      <c r="D313" s="5">
        <f>C313</f>
        <v>15000</v>
      </c>
      <c r="E313" s="5">
        <f>D313</f>
        <v>15000</v>
      </c>
      <c r="H313" s="41">
        <f t="shared" si="21"/>
        <v>15000</v>
      </c>
    </row>
    <row r="314" spans="1:8" hidden="1" outlineLevel="1">
      <c r="A314" s="176" t="s">
        <v>601</v>
      </c>
      <c r="B314" s="177"/>
      <c r="C314" s="32">
        <f>C315+C325+C331+C336+C337+C338+C328</f>
        <v>1000000</v>
      </c>
      <c r="D314" s="32">
        <f>D315+D325+D331+D336+D337+D338+D328</f>
        <v>1000000</v>
      </c>
      <c r="E314" s="32">
        <f>E315+E325+E331+E336+E337+E338+E328</f>
        <v>1000000</v>
      </c>
      <c r="H314" s="41">
        <f t="shared" si="21"/>
        <v>1000000</v>
      </c>
    </row>
    <row r="315" spans="1:8" hidden="1" outlineLevel="2">
      <c r="A315" s="6">
        <v>1102</v>
      </c>
      <c r="B315" s="4" t="s">
        <v>65</v>
      </c>
      <c r="C315" s="5">
        <f>SUM(C316:C324)</f>
        <v>170000</v>
      </c>
      <c r="D315" s="5">
        <f>SUM(D316:D324)</f>
        <v>170000</v>
      </c>
      <c r="E315" s="5">
        <f>SUM(E316:E324)</f>
        <v>170000</v>
      </c>
      <c r="H315" s="41">
        <f t="shared" si="21"/>
        <v>170000</v>
      </c>
    </row>
    <row r="316" spans="1:8" hidden="1" outlineLevel="3">
      <c r="A316" s="29"/>
      <c r="B316" s="28" t="s">
        <v>260</v>
      </c>
      <c r="C316" s="30">
        <v>82000</v>
      </c>
      <c r="D316" s="30">
        <f>C316</f>
        <v>82000</v>
      </c>
      <c r="E316" s="30">
        <f>D316</f>
        <v>82000</v>
      </c>
      <c r="H316" s="41">
        <f t="shared" si="21"/>
        <v>82000</v>
      </c>
    </row>
    <row r="317" spans="1:8" hidden="1" outlineLevel="3">
      <c r="A317" s="29"/>
      <c r="B317" s="28" t="s">
        <v>218</v>
      </c>
      <c r="C317" s="30">
        <v>5000</v>
      </c>
      <c r="D317" s="30">
        <f t="shared" ref="D317:E324" si="33">C317</f>
        <v>5000</v>
      </c>
      <c r="E317" s="30">
        <f t="shared" si="33"/>
        <v>5000</v>
      </c>
      <c r="H317" s="41">
        <f t="shared" si="21"/>
        <v>5000</v>
      </c>
    </row>
    <row r="318" spans="1:8" hidden="1" outlineLevel="3">
      <c r="A318" s="29"/>
      <c r="B318" s="28" t="s">
        <v>261</v>
      </c>
      <c r="C318" s="30">
        <v>75000</v>
      </c>
      <c r="D318" s="30">
        <f t="shared" si="33"/>
        <v>75000</v>
      </c>
      <c r="E318" s="30">
        <f t="shared" si="33"/>
        <v>75000</v>
      </c>
      <c r="H318" s="41">
        <f t="shared" si="21"/>
        <v>75000</v>
      </c>
    </row>
    <row r="319" spans="1:8" hidden="1" outlineLevel="3">
      <c r="A319" s="29"/>
      <c r="B319" s="28" t="s">
        <v>248</v>
      </c>
      <c r="C319" s="30"/>
      <c r="D319" s="30">
        <f t="shared" si="33"/>
        <v>0</v>
      </c>
      <c r="E319" s="30">
        <f t="shared" si="33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>
        <v>8000</v>
      </c>
      <c r="D320" s="30">
        <f t="shared" si="33"/>
        <v>8000</v>
      </c>
      <c r="E320" s="30">
        <f t="shared" si="33"/>
        <v>8000</v>
      </c>
      <c r="H320" s="41">
        <f t="shared" si="21"/>
        <v>8000</v>
      </c>
    </row>
    <row r="321" spans="1:8" hidden="1" outlineLevel="3">
      <c r="A321" s="29"/>
      <c r="B321" s="28" t="s">
        <v>252</v>
      </c>
      <c r="C321" s="30"/>
      <c r="D321" s="30">
        <f t="shared" si="33"/>
        <v>0</v>
      </c>
      <c r="E321" s="30">
        <f t="shared" si="33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33"/>
        <v>0</v>
      </c>
      <c r="E322" s="30">
        <f t="shared" si="33"/>
        <v>0</v>
      </c>
      <c r="H322" s="41">
        <f t="shared" ref="H322:H385" si="34">C322</f>
        <v>0</v>
      </c>
    </row>
    <row r="323" spans="1:8" hidden="1" outlineLevel="3">
      <c r="A323" s="29"/>
      <c r="B323" s="28" t="s">
        <v>238</v>
      </c>
      <c r="C323" s="30"/>
      <c r="D323" s="30">
        <f t="shared" si="33"/>
        <v>0</v>
      </c>
      <c r="E323" s="30">
        <f t="shared" si="33"/>
        <v>0</v>
      </c>
      <c r="H323" s="41">
        <f t="shared" si="34"/>
        <v>0</v>
      </c>
    </row>
    <row r="324" spans="1:8" hidden="1" outlineLevel="3">
      <c r="A324" s="29"/>
      <c r="B324" s="28" t="s">
        <v>239</v>
      </c>
      <c r="C324" s="30"/>
      <c r="D324" s="30">
        <f t="shared" si="33"/>
        <v>0</v>
      </c>
      <c r="E324" s="30">
        <f t="shared" si="33"/>
        <v>0</v>
      </c>
      <c r="H324" s="41">
        <f t="shared" si="34"/>
        <v>0</v>
      </c>
    </row>
    <row r="325" spans="1:8" hidden="1" outlineLevel="2">
      <c r="A325" s="6">
        <v>1102</v>
      </c>
      <c r="B325" s="4" t="s">
        <v>263</v>
      </c>
      <c r="C325" s="5">
        <v>720000</v>
      </c>
      <c r="D325" s="5">
        <v>720000</v>
      </c>
      <c r="E325" s="5">
        <v>720000</v>
      </c>
      <c r="H325" s="41">
        <f t="shared" si="34"/>
        <v>720000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4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4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8000</v>
      </c>
      <c r="D328" s="5">
        <f>SUM(D329:D330)</f>
        <v>8000</v>
      </c>
      <c r="E328" s="5">
        <f>SUM(E329:E330)</f>
        <v>8000</v>
      </c>
      <c r="H328" s="41">
        <f t="shared" si="34"/>
        <v>8000</v>
      </c>
    </row>
    <row r="329" spans="1:8" hidden="1" outlineLevel="3">
      <c r="A329" s="29"/>
      <c r="B329" s="28" t="s">
        <v>254</v>
      </c>
      <c r="C329" s="30">
        <v>6000</v>
      </c>
      <c r="D329" s="30">
        <f>C329</f>
        <v>6000</v>
      </c>
      <c r="E329" s="30">
        <f>D329</f>
        <v>6000</v>
      </c>
      <c r="H329" s="41">
        <f t="shared" si="34"/>
        <v>6000</v>
      </c>
    </row>
    <row r="330" spans="1:8" hidden="1" outlineLevel="3">
      <c r="A330" s="29"/>
      <c r="B330" s="28" t="s">
        <v>255</v>
      </c>
      <c r="C330" s="30">
        <v>2000</v>
      </c>
      <c r="D330" s="30">
        <f>C330</f>
        <v>2000</v>
      </c>
      <c r="E330" s="30">
        <f>D330</f>
        <v>2000</v>
      </c>
      <c r="H330" s="41">
        <f t="shared" si="34"/>
        <v>2000</v>
      </c>
    </row>
    <row r="331" spans="1:8" hidden="1" outlineLevel="2">
      <c r="A331" s="6">
        <v>1102</v>
      </c>
      <c r="B331" s="4" t="s">
        <v>39</v>
      </c>
      <c r="C331" s="5">
        <f>SUM(C332:C335)</f>
        <v>80000</v>
      </c>
      <c r="D331" s="5">
        <f>SUM(D332:D335)</f>
        <v>80000</v>
      </c>
      <c r="E331" s="5">
        <f>SUM(E332:E335)</f>
        <v>80000</v>
      </c>
      <c r="H331" s="41">
        <f t="shared" si="34"/>
        <v>80000</v>
      </c>
    </row>
    <row r="332" spans="1:8" hidden="1" outlineLevel="3">
      <c r="A332" s="29"/>
      <c r="B332" s="28" t="s">
        <v>256</v>
      </c>
      <c r="C332" s="30">
        <v>52000</v>
      </c>
      <c r="D332" s="30">
        <f>C332</f>
        <v>52000</v>
      </c>
      <c r="E332" s="30">
        <f>D332</f>
        <v>52000</v>
      </c>
      <c r="H332" s="41">
        <f t="shared" si="34"/>
        <v>52000</v>
      </c>
    </row>
    <row r="333" spans="1:8" hidden="1" outlineLevel="3">
      <c r="A333" s="29"/>
      <c r="B333" s="28" t="s">
        <v>257</v>
      </c>
      <c r="C333" s="30">
        <v>20000</v>
      </c>
      <c r="D333" s="30">
        <f t="shared" ref="D333:E335" si="35">C333</f>
        <v>20000</v>
      </c>
      <c r="E333" s="30">
        <f t="shared" si="35"/>
        <v>20000</v>
      </c>
      <c r="H333" s="41">
        <f t="shared" si="34"/>
        <v>20000</v>
      </c>
    </row>
    <row r="334" spans="1:8" hidden="1" outlineLevel="3">
      <c r="A334" s="29"/>
      <c r="B334" s="28" t="s">
        <v>258</v>
      </c>
      <c r="C334" s="30"/>
      <c r="D334" s="30">
        <f t="shared" si="35"/>
        <v>0</v>
      </c>
      <c r="E334" s="30">
        <f t="shared" si="35"/>
        <v>0</v>
      </c>
      <c r="H334" s="41">
        <f t="shared" si="34"/>
        <v>0</v>
      </c>
    </row>
    <row r="335" spans="1:8" hidden="1" outlineLevel="3">
      <c r="A335" s="29"/>
      <c r="B335" s="28" t="s">
        <v>259</v>
      </c>
      <c r="C335" s="30">
        <v>8000</v>
      </c>
      <c r="D335" s="30">
        <f t="shared" si="35"/>
        <v>8000</v>
      </c>
      <c r="E335" s="30">
        <f t="shared" si="35"/>
        <v>8000</v>
      </c>
      <c r="H335" s="41">
        <f t="shared" si="34"/>
        <v>8000</v>
      </c>
    </row>
    <row r="336" spans="1:8" hidden="1" outlineLevel="2">
      <c r="A336" s="6">
        <v>1102</v>
      </c>
      <c r="B336" s="4" t="s">
        <v>453</v>
      </c>
      <c r="C336" s="5">
        <v>15000</v>
      </c>
      <c r="D336" s="5">
        <f>C336</f>
        <v>15000</v>
      </c>
      <c r="E336" s="5">
        <f>D336</f>
        <v>15000</v>
      </c>
      <c r="H336" s="41">
        <f t="shared" si="34"/>
        <v>15000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6">C337</f>
        <v>0</v>
      </c>
      <c r="E337" s="5">
        <f t="shared" si="36"/>
        <v>0</v>
      </c>
      <c r="H337" s="41">
        <f t="shared" si="34"/>
        <v>0</v>
      </c>
    </row>
    <row r="338" spans="1:10" hidden="1" outlineLevel="2">
      <c r="A338" s="6">
        <v>1102</v>
      </c>
      <c r="B338" s="4" t="s">
        <v>454</v>
      </c>
      <c r="C338" s="5">
        <v>7000</v>
      </c>
      <c r="D338" s="5">
        <f t="shared" si="36"/>
        <v>7000</v>
      </c>
      <c r="E338" s="5">
        <f t="shared" si="36"/>
        <v>7000</v>
      </c>
      <c r="H338" s="41">
        <f t="shared" si="34"/>
        <v>7000</v>
      </c>
    </row>
    <row r="339" spans="1:10" collapsed="1">
      <c r="A339" s="178" t="s">
        <v>270</v>
      </c>
      <c r="B339" s="179"/>
      <c r="C339" s="33">
        <f>C340+C444+C482</f>
        <v>25094000</v>
      </c>
      <c r="D339" s="33">
        <f>D340+D444+D482</f>
        <v>25094000</v>
      </c>
      <c r="E339" s="33">
        <f>E340+E444+E482</f>
        <v>25094000</v>
      </c>
      <c r="G339" s="39" t="s">
        <v>591</v>
      </c>
      <c r="H339" s="41">
        <f t="shared" si="34"/>
        <v>25094000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20657000</v>
      </c>
      <c r="D340" s="32">
        <f>D341+D342+D343+D344+D347+D348+D353+D356+D357+D362+D367+BH290668+D371+D372+D373+D376+D377+D378+D382+D388+D391+D392+D395+D398+D399+D404+D407+D408+D409+D412+D415+D416+D419+D420+D421+D422+D429+D443</f>
        <v>20657000</v>
      </c>
      <c r="E340" s="32">
        <f>E341+E342+E343+E344+E347+E348+E353+E356+E357+E362+E367+BI290668+E371+E372+E373+E376+E377+E378+E382+E388+E391+E392+E395+E398+E399+E404+E407+E408+E409+E412+E415+E416+E419+E420+E421+E422+E429+E443</f>
        <v>20657000</v>
      </c>
      <c r="H340" s="41">
        <f t="shared" si="34"/>
        <v>20657000</v>
      </c>
    </row>
    <row r="341" spans="1:10" hidden="1" outlineLevel="2">
      <c r="A341" s="6">
        <v>2201</v>
      </c>
      <c r="B341" s="34" t="s">
        <v>272</v>
      </c>
      <c r="C341" s="5">
        <v>60000</v>
      </c>
      <c r="D341" s="5">
        <f>C341</f>
        <v>60000</v>
      </c>
      <c r="E341" s="5">
        <f>D341</f>
        <v>60000</v>
      </c>
      <c r="H341" s="41">
        <f t="shared" si="34"/>
        <v>60000</v>
      </c>
    </row>
    <row r="342" spans="1:10" hidden="1" outlineLevel="2">
      <c r="A342" s="6">
        <v>2201</v>
      </c>
      <c r="B342" s="4" t="s">
        <v>40</v>
      </c>
      <c r="C342" s="5">
        <v>1100000</v>
      </c>
      <c r="D342" s="5">
        <f t="shared" ref="D342:E343" si="37">C342</f>
        <v>1100000</v>
      </c>
      <c r="E342" s="5">
        <f t="shared" si="37"/>
        <v>1100000</v>
      </c>
      <c r="H342" s="41">
        <f t="shared" si="34"/>
        <v>1100000</v>
      </c>
    </row>
    <row r="343" spans="1:10" hidden="1" outlineLevel="2">
      <c r="A343" s="6">
        <v>2201</v>
      </c>
      <c r="B343" s="4" t="s">
        <v>41</v>
      </c>
      <c r="C343" s="5">
        <v>4800000</v>
      </c>
      <c r="D343" s="5">
        <f t="shared" si="37"/>
        <v>4800000</v>
      </c>
      <c r="E343" s="5">
        <f t="shared" si="37"/>
        <v>4800000</v>
      </c>
      <c r="H343" s="41">
        <f t="shared" si="34"/>
        <v>4800000</v>
      </c>
    </row>
    <row r="344" spans="1:10" hidden="1" outlineLevel="2">
      <c r="A344" s="6">
        <v>2201</v>
      </c>
      <c r="B344" s="4" t="s">
        <v>273</v>
      </c>
      <c r="C344" s="5">
        <f>SUM(C345:C346)</f>
        <v>350000</v>
      </c>
      <c r="D344" s="5">
        <f>SUM(D345:D346)</f>
        <v>350000</v>
      </c>
      <c r="E344" s="5">
        <f>SUM(E345:E346)</f>
        <v>350000</v>
      </c>
      <c r="H344" s="41">
        <f t="shared" si="34"/>
        <v>350000</v>
      </c>
    </row>
    <row r="345" spans="1:10" hidden="1" outlineLevel="3">
      <c r="A345" s="29"/>
      <c r="B345" s="28" t="s">
        <v>274</v>
      </c>
      <c r="C345" s="30">
        <v>250000</v>
      </c>
      <c r="D345" s="30">
        <f t="shared" ref="D345:E347" si="38">C345</f>
        <v>250000</v>
      </c>
      <c r="E345" s="30">
        <f t="shared" si="38"/>
        <v>250000</v>
      </c>
      <c r="H345" s="41">
        <f t="shared" si="34"/>
        <v>250000</v>
      </c>
    </row>
    <row r="346" spans="1:10" hidden="1" outlineLevel="3">
      <c r="A346" s="29"/>
      <c r="B346" s="28" t="s">
        <v>275</v>
      </c>
      <c r="C346" s="30">
        <v>100000</v>
      </c>
      <c r="D346" s="30">
        <f t="shared" si="38"/>
        <v>100000</v>
      </c>
      <c r="E346" s="30">
        <f t="shared" si="38"/>
        <v>100000</v>
      </c>
      <c r="H346" s="41">
        <f t="shared" si="34"/>
        <v>100000</v>
      </c>
    </row>
    <row r="347" spans="1:10" hidden="1" outlineLevel="2">
      <c r="A347" s="6">
        <v>2201</v>
      </c>
      <c r="B347" s="4" t="s">
        <v>276</v>
      </c>
      <c r="C347" s="5">
        <v>150000</v>
      </c>
      <c r="D347" s="5">
        <f t="shared" si="38"/>
        <v>150000</v>
      </c>
      <c r="E347" s="5">
        <f t="shared" si="38"/>
        <v>150000</v>
      </c>
      <c r="H347" s="41">
        <f t="shared" si="34"/>
        <v>150000</v>
      </c>
    </row>
    <row r="348" spans="1:10" hidden="1" outlineLevel="2">
      <c r="A348" s="6">
        <v>2201</v>
      </c>
      <c r="B348" s="4" t="s">
        <v>277</v>
      </c>
      <c r="C348" s="5">
        <f>SUM(C349:C352)</f>
        <v>3000000</v>
      </c>
      <c r="D348" s="5">
        <f>SUM(D349:D352)</f>
        <v>3000000</v>
      </c>
      <c r="E348" s="5">
        <f>SUM(E349:E352)</f>
        <v>3000000</v>
      </c>
      <c r="H348" s="41">
        <f t="shared" si="34"/>
        <v>3000000</v>
      </c>
    </row>
    <row r="349" spans="1:10" hidden="1" outlineLevel="3">
      <c r="A349" s="29"/>
      <c r="B349" s="28" t="s">
        <v>278</v>
      </c>
      <c r="C349" s="30">
        <v>2850000</v>
      </c>
      <c r="D349" s="30">
        <f>C349</f>
        <v>2850000</v>
      </c>
      <c r="E349" s="30">
        <f>D349</f>
        <v>2850000</v>
      </c>
      <c r="H349" s="41">
        <f t="shared" si="34"/>
        <v>2850000</v>
      </c>
    </row>
    <row r="350" spans="1:10" hidden="1" outlineLevel="3">
      <c r="A350" s="29"/>
      <c r="B350" s="28" t="s">
        <v>279</v>
      </c>
      <c r="C350" s="30">
        <v>70000</v>
      </c>
      <c r="D350" s="30">
        <f t="shared" ref="D350:E352" si="39">C350</f>
        <v>70000</v>
      </c>
      <c r="E350" s="30">
        <f t="shared" si="39"/>
        <v>70000</v>
      </c>
      <c r="H350" s="41">
        <f t="shared" si="34"/>
        <v>70000</v>
      </c>
    </row>
    <row r="351" spans="1:10" hidden="1" outlineLevel="3">
      <c r="A351" s="29"/>
      <c r="B351" s="28" t="s">
        <v>280</v>
      </c>
      <c r="C351" s="30">
        <v>80000</v>
      </c>
      <c r="D351" s="30">
        <f t="shared" si="39"/>
        <v>80000</v>
      </c>
      <c r="E351" s="30">
        <f t="shared" si="39"/>
        <v>80000</v>
      </c>
      <c r="H351" s="41">
        <f t="shared" si="34"/>
        <v>80000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9"/>
        <v>0</v>
      </c>
      <c r="E352" s="30">
        <f t="shared" si="39"/>
        <v>0</v>
      </c>
      <c r="H352" s="41">
        <f t="shared" si="34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202000</v>
      </c>
      <c r="D353" s="5">
        <f>SUM(D354:D355)</f>
        <v>202000</v>
      </c>
      <c r="E353" s="5">
        <f>SUM(E354:E355)</f>
        <v>202000</v>
      </c>
      <c r="H353" s="41">
        <f t="shared" si="34"/>
        <v>202000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40">C354</f>
        <v>2000</v>
      </c>
      <c r="E354" s="30">
        <f t="shared" si="40"/>
        <v>2000</v>
      </c>
      <c r="H354" s="41">
        <f t="shared" si="34"/>
        <v>2000</v>
      </c>
    </row>
    <row r="355" spans="1:8" hidden="1" outlineLevel="3">
      <c r="A355" s="29"/>
      <c r="B355" s="28" t="s">
        <v>283</v>
      </c>
      <c r="C355" s="30">
        <v>200000</v>
      </c>
      <c r="D355" s="30">
        <f t="shared" si="40"/>
        <v>200000</v>
      </c>
      <c r="E355" s="30">
        <f t="shared" si="40"/>
        <v>200000</v>
      </c>
      <c r="H355" s="41">
        <f t="shared" si="34"/>
        <v>200000</v>
      </c>
    </row>
    <row r="356" spans="1:8" hidden="1" outlineLevel="2">
      <c r="A356" s="6">
        <v>2201</v>
      </c>
      <c r="B356" s="4" t="s">
        <v>284</v>
      </c>
      <c r="C356" s="5">
        <v>100000</v>
      </c>
      <c r="D356" s="5">
        <f t="shared" si="40"/>
        <v>100000</v>
      </c>
      <c r="E356" s="5">
        <f t="shared" si="40"/>
        <v>100000</v>
      </c>
      <c r="H356" s="41">
        <f t="shared" si="34"/>
        <v>100000</v>
      </c>
    </row>
    <row r="357" spans="1:8" hidden="1" outlineLevel="2">
      <c r="A357" s="6">
        <v>2201</v>
      </c>
      <c r="B357" s="4" t="s">
        <v>285</v>
      </c>
      <c r="C357" s="5">
        <f>SUM(C358:C361)</f>
        <v>350000</v>
      </c>
      <c r="D357" s="5">
        <f>SUM(D358:D361)</f>
        <v>350000</v>
      </c>
      <c r="E357" s="5">
        <f>SUM(E358:E361)</f>
        <v>350000</v>
      </c>
      <c r="H357" s="41">
        <f t="shared" si="34"/>
        <v>350000</v>
      </c>
    </row>
    <row r="358" spans="1:8" hidden="1" outlineLevel="3">
      <c r="A358" s="29"/>
      <c r="B358" s="28" t="s">
        <v>286</v>
      </c>
      <c r="C358" s="30">
        <v>275000</v>
      </c>
      <c r="D358" s="30">
        <f>C358</f>
        <v>275000</v>
      </c>
      <c r="E358" s="30">
        <f>D358</f>
        <v>275000</v>
      </c>
      <c r="H358" s="41">
        <f t="shared" si="34"/>
        <v>275000</v>
      </c>
    </row>
    <row r="359" spans="1:8" hidden="1" outlineLevel="3">
      <c r="A359" s="29"/>
      <c r="B359" s="28" t="s">
        <v>287</v>
      </c>
      <c r="C359" s="30"/>
      <c r="D359" s="30">
        <f t="shared" ref="D359:E361" si="41">C359</f>
        <v>0</v>
      </c>
      <c r="E359" s="30">
        <f t="shared" si="41"/>
        <v>0</v>
      </c>
      <c r="H359" s="41">
        <f t="shared" si="34"/>
        <v>0</v>
      </c>
    </row>
    <row r="360" spans="1:8" hidden="1" outlineLevel="3">
      <c r="A360" s="29"/>
      <c r="B360" s="28" t="s">
        <v>288</v>
      </c>
      <c r="C360" s="30">
        <v>70000</v>
      </c>
      <c r="D360" s="30">
        <f t="shared" si="41"/>
        <v>70000</v>
      </c>
      <c r="E360" s="30">
        <f t="shared" si="41"/>
        <v>70000</v>
      </c>
      <c r="H360" s="41">
        <f t="shared" si="34"/>
        <v>70000</v>
      </c>
    </row>
    <row r="361" spans="1:8" hidden="1" outlineLevel="3">
      <c r="A361" s="29"/>
      <c r="B361" s="28" t="s">
        <v>289</v>
      </c>
      <c r="C361" s="30">
        <v>5000</v>
      </c>
      <c r="D361" s="30">
        <f t="shared" si="41"/>
        <v>5000</v>
      </c>
      <c r="E361" s="30">
        <f t="shared" si="41"/>
        <v>5000</v>
      </c>
      <c r="H361" s="41">
        <f t="shared" si="34"/>
        <v>5000</v>
      </c>
    </row>
    <row r="362" spans="1:8" hidden="1" outlineLevel="2">
      <c r="A362" s="6">
        <v>2201</v>
      </c>
      <c r="B362" s="4" t="s">
        <v>290</v>
      </c>
      <c r="C362" s="5">
        <f>SUM(C363:C366)</f>
        <v>3640000</v>
      </c>
      <c r="D362" s="5">
        <f>SUM(D363:D366)</f>
        <v>3640000</v>
      </c>
      <c r="E362" s="5">
        <f>SUM(E363:E366)</f>
        <v>3640000</v>
      </c>
      <c r="H362" s="41">
        <f t="shared" si="34"/>
        <v>3640000</v>
      </c>
    </row>
    <row r="363" spans="1:8" hidden="1" outlineLevel="3">
      <c r="A363" s="29"/>
      <c r="B363" s="28" t="s">
        <v>291</v>
      </c>
      <c r="C363" s="30">
        <v>550000</v>
      </c>
      <c r="D363" s="30">
        <f>C363</f>
        <v>550000</v>
      </c>
      <c r="E363" s="30">
        <f>D363</f>
        <v>550000</v>
      </c>
      <c r="H363" s="41">
        <f t="shared" si="34"/>
        <v>550000</v>
      </c>
    </row>
    <row r="364" spans="1:8" hidden="1" outlineLevel="3">
      <c r="A364" s="29"/>
      <c r="B364" s="28" t="s">
        <v>292</v>
      </c>
      <c r="C364" s="30">
        <v>2850000</v>
      </c>
      <c r="D364" s="30">
        <f t="shared" ref="D364:E366" si="42">C364</f>
        <v>2850000</v>
      </c>
      <c r="E364" s="30">
        <f t="shared" si="42"/>
        <v>2850000</v>
      </c>
      <c r="H364" s="41">
        <f t="shared" si="34"/>
        <v>2850000</v>
      </c>
    </row>
    <row r="365" spans="1:8" hidden="1" outlineLevel="3">
      <c r="A365" s="29"/>
      <c r="B365" s="28" t="s">
        <v>293</v>
      </c>
      <c r="C365" s="30">
        <v>90000</v>
      </c>
      <c r="D365" s="30">
        <f t="shared" si="42"/>
        <v>90000</v>
      </c>
      <c r="E365" s="30">
        <f t="shared" si="42"/>
        <v>90000</v>
      </c>
      <c r="H365" s="41">
        <f t="shared" si="34"/>
        <v>90000</v>
      </c>
    </row>
    <row r="366" spans="1:8" hidden="1" outlineLevel="3">
      <c r="A366" s="29"/>
      <c r="B366" s="28" t="s">
        <v>294</v>
      </c>
      <c r="C366" s="30">
        <v>150000</v>
      </c>
      <c r="D366" s="30">
        <f t="shared" si="42"/>
        <v>150000</v>
      </c>
      <c r="E366" s="30">
        <f t="shared" si="42"/>
        <v>150000</v>
      </c>
      <c r="H366" s="41">
        <f t="shared" si="34"/>
        <v>150000</v>
      </c>
    </row>
    <row r="367" spans="1:8" hidden="1" outlineLevel="2">
      <c r="A367" s="6">
        <v>2201</v>
      </c>
      <c r="B367" s="4" t="s">
        <v>43</v>
      </c>
      <c r="C367" s="5">
        <v>50000</v>
      </c>
      <c r="D367" s="5">
        <f>C367</f>
        <v>50000</v>
      </c>
      <c r="E367" s="5">
        <f>D367</f>
        <v>50000</v>
      </c>
      <c r="H367" s="41">
        <f t="shared" si="34"/>
        <v>50000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4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43">C369</f>
        <v>0</v>
      </c>
      <c r="E369" s="30">
        <f t="shared" si="43"/>
        <v>0</v>
      </c>
      <c r="H369" s="41">
        <f t="shared" si="34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43"/>
        <v>0</v>
      </c>
      <c r="E370" s="30">
        <f t="shared" si="43"/>
        <v>0</v>
      </c>
      <c r="H370" s="41">
        <f t="shared" si="34"/>
        <v>0</v>
      </c>
    </row>
    <row r="371" spans="1:8" hidden="1" outlineLevel="2">
      <c r="A371" s="6">
        <v>2201</v>
      </c>
      <c r="B371" s="4" t="s">
        <v>44</v>
      </c>
      <c r="C371" s="5">
        <v>200000</v>
      </c>
      <c r="D371" s="5">
        <f t="shared" si="43"/>
        <v>200000</v>
      </c>
      <c r="E371" s="5">
        <f t="shared" si="43"/>
        <v>200000</v>
      </c>
      <c r="H371" s="41">
        <f t="shared" si="34"/>
        <v>200000</v>
      </c>
    </row>
    <row r="372" spans="1:8" hidden="1" outlineLevel="2">
      <c r="A372" s="6">
        <v>2201</v>
      </c>
      <c r="B372" s="4" t="s">
        <v>45</v>
      </c>
      <c r="C372" s="5">
        <v>200000</v>
      </c>
      <c r="D372" s="5">
        <f t="shared" si="43"/>
        <v>200000</v>
      </c>
      <c r="E372" s="5">
        <f t="shared" si="43"/>
        <v>200000</v>
      </c>
      <c r="H372" s="41">
        <f t="shared" si="34"/>
        <v>200000</v>
      </c>
    </row>
    <row r="373" spans="1:8" hidden="1" outlineLevel="2" collapsed="1">
      <c r="A373" s="6">
        <v>2201</v>
      </c>
      <c r="B373" s="4" t="s">
        <v>298</v>
      </c>
      <c r="C373" s="5">
        <f t="shared" ref="C373:D373" si="44">SUM(C374:C375)</f>
        <v>12000</v>
      </c>
      <c r="D373" s="5">
        <f t="shared" si="44"/>
        <v>12000</v>
      </c>
      <c r="E373" s="5">
        <f>SUM(E374:E375)</f>
        <v>12000</v>
      </c>
      <c r="H373" s="41">
        <f t="shared" si="34"/>
        <v>12000</v>
      </c>
    </row>
    <row r="374" spans="1:8" hidden="1" outlineLevel="3">
      <c r="A374" s="29"/>
      <c r="B374" s="28" t="s">
        <v>299</v>
      </c>
      <c r="C374" s="30">
        <v>2000</v>
      </c>
      <c r="D374" s="30">
        <f t="shared" ref="D374:E377" si="45">C374</f>
        <v>2000</v>
      </c>
      <c r="E374" s="30">
        <f t="shared" si="45"/>
        <v>2000</v>
      </c>
      <c r="H374" s="41">
        <f t="shared" si="34"/>
        <v>2000</v>
      </c>
    </row>
    <row r="375" spans="1:8" hidden="1" outlineLevel="3">
      <c r="A375" s="29"/>
      <c r="B375" s="28" t="s">
        <v>300</v>
      </c>
      <c r="C375" s="30">
        <v>10000</v>
      </c>
      <c r="D375" s="30">
        <f t="shared" si="45"/>
        <v>10000</v>
      </c>
      <c r="E375" s="30">
        <f t="shared" si="45"/>
        <v>10000</v>
      </c>
      <c r="H375" s="41">
        <f t="shared" si="34"/>
        <v>10000</v>
      </c>
    </row>
    <row r="376" spans="1:8" hidden="1" outlineLevel="2">
      <c r="A376" s="6">
        <v>2201</v>
      </c>
      <c r="B376" s="4" t="s">
        <v>301</v>
      </c>
      <c r="C376" s="5">
        <v>40000</v>
      </c>
      <c r="D376" s="5">
        <f t="shared" si="45"/>
        <v>40000</v>
      </c>
      <c r="E376" s="5">
        <f t="shared" si="45"/>
        <v>40000</v>
      </c>
      <c r="H376" s="41">
        <f t="shared" si="34"/>
        <v>40000</v>
      </c>
    </row>
    <row r="377" spans="1:8" hidden="1" outlineLevel="2" collapsed="1">
      <c r="A377" s="6">
        <v>2201</v>
      </c>
      <c r="B377" s="4" t="s">
        <v>302</v>
      </c>
      <c r="C377" s="5">
        <v>80000</v>
      </c>
      <c r="D377" s="5">
        <f t="shared" si="45"/>
        <v>80000</v>
      </c>
      <c r="E377" s="5">
        <f t="shared" si="45"/>
        <v>80000</v>
      </c>
      <c r="H377" s="41">
        <f t="shared" si="34"/>
        <v>80000</v>
      </c>
    </row>
    <row r="378" spans="1:8" hidden="1" outlineLevel="2">
      <c r="A378" s="6">
        <v>2201</v>
      </c>
      <c r="B378" s="4" t="s">
        <v>303</v>
      </c>
      <c r="C378" s="5">
        <f t="shared" ref="C378:D378" si="46">SUM(C379:C381)</f>
        <v>200000</v>
      </c>
      <c r="D378" s="5">
        <f t="shared" si="46"/>
        <v>200000</v>
      </c>
      <c r="E378" s="5">
        <f>SUM(E379:E381)</f>
        <v>200000</v>
      </c>
      <c r="H378" s="41">
        <f t="shared" si="34"/>
        <v>200000</v>
      </c>
    </row>
    <row r="379" spans="1:8" hidden="1" outlineLevel="3">
      <c r="A379" s="29"/>
      <c r="B379" s="28" t="s">
        <v>46</v>
      </c>
      <c r="C379" s="30">
        <v>130000</v>
      </c>
      <c r="D379" s="30">
        <f>C379</f>
        <v>130000</v>
      </c>
      <c r="E379" s="30">
        <f>D379</f>
        <v>130000</v>
      </c>
      <c r="H379" s="41">
        <f t="shared" si="34"/>
        <v>130000</v>
      </c>
    </row>
    <row r="380" spans="1:8" hidden="1" outlineLevel="3">
      <c r="A380" s="29"/>
      <c r="B380" s="28" t="s">
        <v>113</v>
      </c>
      <c r="C380" s="30">
        <v>20000</v>
      </c>
      <c r="D380" s="30">
        <f t="shared" ref="D380:E381" si="47">C380</f>
        <v>20000</v>
      </c>
      <c r="E380" s="30">
        <f t="shared" si="47"/>
        <v>20000</v>
      </c>
      <c r="H380" s="41">
        <f t="shared" si="34"/>
        <v>20000</v>
      </c>
    </row>
    <row r="381" spans="1:8" hidden="1" outlineLevel="3">
      <c r="A381" s="29"/>
      <c r="B381" s="28" t="s">
        <v>47</v>
      </c>
      <c r="C381" s="30">
        <v>50000</v>
      </c>
      <c r="D381" s="30">
        <f t="shared" si="47"/>
        <v>50000</v>
      </c>
      <c r="E381" s="30">
        <f t="shared" si="47"/>
        <v>50000</v>
      </c>
      <c r="H381" s="41">
        <f t="shared" si="34"/>
        <v>50000</v>
      </c>
    </row>
    <row r="382" spans="1:8" hidden="1" outlineLevel="2">
      <c r="A382" s="6">
        <v>2201</v>
      </c>
      <c r="B382" s="4" t="s">
        <v>114</v>
      </c>
      <c r="C382" s="5">
        <f>SUM(C383:C387)</f>
        <v>138000</v>
      </c>
      <c r="D382" s="5">
        <f>SUM(D383:D387)</f>
        <v>138000</v>
      </c>
      <c r="E382" s="5">
        <f>SUM(E383:E387)</f>
        <v>138000</v>
      </c>
      <c r="H382" s="41">
        <f t="shared" si="34"/>
        <v>138000</v>
      </c>
    </row>
    <row r="383" spans="1:8" hidden="1" outlineLevel="3">
      <c r="A383" s="29"/>
      <c r="B383" s="28" t="s">
        <v>304</v>
      </c>
      <c r="C383" s="30">
        <v>20000</v>
      </c>
      <c r="D383" s="30">
        <f>C383</f>
        <v>20000</v>
      </c>
      <c r="E383" s="30">
        <f>D383</f>
        <v>20000</v>
      </c>
      <c r="H383" s="41">
        <f t="shared" si="34"/>
        <v>20000</v>
      </c>
    </row>
    <row r="384" spans="1:8" hidden="1" outlineLevel="3">
      <c r="A384" s="29"/>
      <c r="B384" s="28" t="s">
        <v>305</v>
      </c>
      <c r="C384" s="30">
        <v>65000</v>
      </c>
      <c r="D384" s="30">
        <f t="shared" ref="D384:E387" si="48">C384</f>
        <v>65000</v>
      </c>
      <c r="E384" s="30">
        <f t="shared" si="48"/>
        <v>65000</v>
      </c>
      <c r="H384" s="41">
        <f t="shared" si="34"/>
        <v>65000</v>
      </c>
    </row>
    <row r="385" spans="1:8" hidden="1" outlineLevel="3">
      <c r="A385" s="29"/>
      <c r="B385" s="28" t="s">
        <v>306</v>
      </c>
      <c r="C385" s="30">
        <v>1000</v>
      </c>
      <c r="D385" s="30">
        <f t="shared" si="48"/>
        <v>1000</v>
      </c>
      <c r="E385" s="30">
        <f t="shared" si="48"/>
        <v>1000</v>
      </c>
      <c r="H385" s="41">
        <f t="shared" si="34"/>
        <v>1000</v>
      </c>
    </row>
    <row r="386" spans="1:8" hidden="1" outlineLevel="3">
      <c r="A386" s="29"/>
      <c r="B386" s="28" t="s">
        <v>307</v>
      </c>
      <c r="C386" s="30">
        <v>32000</v>
      </c>
      <c r="D386" s="30">
        <f t="shared" si="48"/>
        <v>32000</v>
      </c>
      <c r="E386" s="30">
        <f t="shared" si="48"/>
        <v>32000</v>
      </c>
      <c r="H386" s="41">
        <f t="shared" ref="H386:H449" si="49">C386</f>
        <v>32000</v>
      </c>
    </row>
    <row r="387" spans="1:8" hidden="1" outlineLevel="3">
      <c r="A387" s="29"/>
      <c r="B387" s="28" t="s">
        <v>308</v>
      </c>
      <c r="C387" s="30">
        <v>20000</v>
      </c>
      <c r="D387" s="30">
        <f t="shared" si="48"/>
        <v>20000</v>
      </c>
      <c r="E387" s="30">
        <f t="shared" si="48"/>
        <v>20000</v>
      </c>
      <c r="H387" s="41">
        <f t="shared" si="49"/>
        <v>20000</v>
      </c>
    </row>
    <row r="388" spans="1:8" hidden="1" outlineLevel="2">
      <c r="A388" s="6">
        <v>2201</v>
      </c>
      <c r="B388" s="4" t="s">
        <v>309</v>
      </c>
      <c r="C388" s="5">
        <f>SUM(C389:C390)</f>
        <v>40000</v>
      </c>
      <c r="D388" s="5">
        <f>SUM(D389:D390)</f>
        <v>40000</v>
      </c>
      <c r="E388" s="5">
        <f>SUM(E389:E390)</f>
        <v>40000</v>
      </c>
      <c r="H388" s="41">
        <f t="shared" si="49"/>
        <v>40000</v>
      </c>
    </row>
    <row r="389" spans="1:8" hidden="1" outlineLevel="3">
      <c r="A389" s="29"/>
      <c r="B389" s="28" t="s">
        <v>48</v>
      </c>
      <c r="C389" s="30">
        <v>40000</v>
      </c>
      <c r="D389" s="30">
        <f t="shared" ref="D389:E391" si="50">C389</f>
        <v>40000</v>
      </c>
      <c r="E389" s="30">
        <f t="shared" si="50"/>
        <v>40000</v>
      </c>
      <c r="H389" s="41">
        <f t="shared" si="49"/>
        <v>40000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50"/>
        <v>0</v>
      </c>
      <c r="E390" s="30">
        <f t="shared" si="50"/>
        <v>0</v>
      </c>
      <c r="H390" s="41">
        <f t="shared" si="49"/>
        <v>0</v>
      </c>
    </row>
    <row r="391" spans="1:8" hidden="1" outlineLevel="2">
      <c r="A391" s="6">
        <v>2201</v>
      </c>
      <c r="B391" s="4" t="s">
        <v>311</v>
      </c>
      <c r="C391" s="5">
        <v>45000</v>
      </c>
      <c r="D391" s="5">
        <f t="shared" si="50"/>
        <v>45000</v>
      </c>
      <c r="E391" s="5">
        <f t="shared" si="50"/>
        <v>45000</v>
      </c>
      <c r="H391" s="41">
        <f t="shared" si="49"/>
        <v>45000</v>
      </c>
    </row>
    <row r="392" spans="1:8" hidden="1" outlineLevel="2" collapsed="1">
      <c r="A392" s="6">
        <v>2201</v>
      </c>
      <c r="B392" s="4" t="s">
        <v>312</v>
      </c>
      <c r="C392" s="5">
        <f t="shared" ref="C392:D392" si="51">SUM(C393:C394)</f>
        <v>1200000</v>
      </c>
      <c r="D392" s="5">
        <f t="shared" si="51"/>
        <v>1200000</v>
      </c>
      <c r="E392" s="5">
        <f>SUM(E393:E394)</f>
        <v>1200000</v>
      </c>
      <c r="H392" s="41">
        <f t="shared" si="49"/>
        <v>1200000</v>
      </c>
    </row>
    <row r="393" spans="1:8" hidden="1" outlineLevel="3">
      <c r="A393" s="29"/>
      <c r="B393" s="28" t="s">
        <v>313</v>
      </c>
      <c r="C393" s="30">
        <v>50000</v>
      </c>
      <c r="D393" s="30">
        <f>C393</f>
        <v>50000</v>
      </c>
      <c r="E393" s="30">
        <f>D393</f>
        <v>50000</v>
      </c>
      <c r="H393" s="41">
        <f t="shared" si="49"/>
        <v>50000</v>
      </c>
    </row>
    <row r="394" spans="1:8" hidden="1" outlineLevel="3">
      <c r="A394" s="29"/>
      <c r="B394" s="28" t="s">
        <v>314</v>
      </c>
      <c r="C394" s="30">
        <v>1150000</v>
      </c>
      <c r="D394" s="30">
        <f>C394</f>
        <v>1150000</v>
      </c>
      <c r="E394" s="30">
        <f>D394</f>
        <v>1150000</v>
      </c>
      <c r="H394" s="41">
        <f t="shared" si="49"/>
        <v>1150000</v>
      </c>
    </row>
    <row r="395" spans="1:8" hidden="1" outlineLevel="2">
      <c r="A395" s="6">
        <v>2201</v>
      </c>
      <c r="B395" s="4" t="s">
        <v>115</v>
      </c>
      <c r="C395" s="5">
        <f t="shared" ref="C395:D395" si="52">SUM(C396:C397)</f>
        <v>10000</v>
      </c>
      <c r="D395" s="5">
        <f t="shared" si="52"/>
        <v>10000</v>
      </c>
      <c r="E395" s="5">
        <f>SUM(E396:E397)</f>
        <v>10000</v>
      </c>
      <c r="H395" s="41">
        <f t="shared" si="49"/>
        <v>10000</v>
      </c>
    </row>
    <row r="396" spans="1:8" hidden="1" outlineLevel="3">
      <c r="A396" s="29"/>
      <c r="B396" s="28" t="s">
        <v>315</v>
      </c>
      <c r="C396" s="30">
        <v>10000</v>
      </c>
      <c r="D396" s="30">
        <f t="shared" ref="D396:E398" si="53">C396</f>
        <v>10000</v>
      </c>
      <c r="E396" s="30">
        <f t="shared" si="53"/>
        <v>10000</v>
      </c>
      <c r="H396" s="41">
        <f t="shared" si="49"/>
        <v>10000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53"/>
        <v>0</v>
      </c>
      <c r="E397" s="30">
        <f t="shared" si="53"/>
        <v>0</v>
      </c>
      <c r="H397" s="41">
        <f t="shared" si="49"/>
        <v>0</v>
      </c>
    </row>
    <row r="398" spans="1:8" hidden="1" outlineLevel="2">
      <c r="A398" s="6">
        <v>2201</v>
      </c>
      <c r="B398" s="4" t="s">
        <v>317</v>
      </c>
      <c r="C398" s="5">
        <v>25000</v>
      </c>
      <c r="D398" s="5">
        <f t="shared" si="53"/>
        <v>25000</v>
      </c>
      <c r="E398" s="5">
        <f t="shared" si="53"/>
        <v>25000</v>
      </c>
      <c r="H398" s="41">
        <f t="shared" si="49"/>
        <v>25000</v>
      </c>
    </row>
    <row r="399" spans="1:8" hidden="1" outlineLevel="2" collapsed="1">
      <c r="A399" s="6">
        <v>2201</v>
      </c>
      <c r="B399" s="4" t="s">
        <v>116</v>
      </c>
      <c r="C399" s="5">
        <f t="shared" ref="C399:D399" si="54">SUM(C400:C403)</f>
        <v>74000</v>
      </c>
      <c r="D399" s="5">
        <f t="shared" si="54"/>
        <v>74000</v>
      </c>
      <c r="E399" s="5">
        <f>SUM(E400:E403)</f>
        <v>74000</v>
      </c>
      <c r="H399" s="41">
        <f t="shared" si="49"/>
        <v>74000</v>
      </c>
    </row>
    <row r="400" spans="1:8" hidden="1" outlineLevel="3">
      <c r="A400" s="29"/>
      <c r="B400" s="28" t="s">
        <v>318</v>
      </c>
      <c r="C400" s="30">
        <v>30000</v>
      </c>
      <c r="D400" s="30">
        <f>C400</f>
        <v>30000</v>
      </c>
      <c r="E400" s="30">
        <f>D400</f>
        <v>30000</v>
      </c>
      <c r="H400" s="41">
        <f t="shared" si="49"/>
        <v>30000</v>
      </c>
    </row>
    <row r="401" spans="1:8" hidden="1" outlineLevel="3">
      <c r="A401" s="29"/>
      <c r="B401" s="28" t="s">
        <v>319</v>
      </c>
      <c r="C401" s="30">
        <v>30000</v>
      </c>
      <c r="D401" s="30">
        <f t="shared" ref="D401:E403" si="55">C401</f>
        <v>30000</v>
      </c>
      <c r="E401" s="30">
        <f t="shared" si="55"/>
        <v>30000</v>
      </c>
      <c r="H401" s="41">
        <f t="shared" si="49"/>
        <v>30000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55"/>
        <v>0</v>
      </c>
      <c r="E402" s="30">
        <f t="shared" si="55"/>
        <v>0</v>
      </c>
      <c r="H402" s="41">
        <f t="shared" si="49"/>
        <v>0</v>
      </c>
    </row>
    <row r="403" spans="1:8" hidden="1" outlineLevel="3">
      <c r="A403" s="29"/>
      <c r="B403" s="28" t="s">
        <v>321</v>
      </c>
      <c r="C403" s="30">
        <v>14000</v>
      </c>
      <c r="D403" s="30">
        <f t="shared" si="55"/>
        <v>14000</v>
      </c>
      <c r="E403" s="30">
        <f t="shared" si="55"/>
        <v>14000</v>
      </c>
      <c r="H403" s="41">
        <f t="shared" si="49"/>
        <v>14000</v>
      </c>
    </row>
    <row r="404" spans="1:8" hidden="1" outlineLevel="2">
      <c r="A404" s="6">
        <v>2201</v>
      </c>
      <c r="B404" s="4" t="s">
        <v>322</v>
      </c>
      <c r="C404" s="5">
        <f t="shared" ref="C404:D404" si="56">SUM(C405:C406)</f>
        <v>100000</v>
      </c>
      <c r="D404" s="5">
        <f t="shared" si="56"/>
        <v>100000</v>
      </c>
      <c r="E404" s="5">
        <f>SUM(E405:E406)</f>
        <v>100000</v>
      </c>
      <c r="H404" s="41">
        <f t="shared" si="49"/>
        <v>100000</v>
      </c>
    </row>
    <row r="405" spans="1:8" hidden="1" outlineLevel="3">
      <c r="A405" s="29"/>
      <c r="B405" s="28" t="s">
        <v>323</v>
      </c>
      <c r="C405" s="30">
        <v>55000</v>
      </c>
      <c r="D405" s="30">
        <f t="shared" ref="D405:E408" si="57">C405</f>
        <v>55000</v>
      </c>
      <c r="E405" s="30">
        <f t="shared" si="57"/>
        <v>55000</v>
      </c>
      <c r="H405" s="41">
        <f t="shared" si="49"/>
        <v>55000</v>
      </c>
    </row>
    <row r="406" spans="1:8" hidden="1" outlineLevel="3">
      <c r="A406" s="29"/>
      <c r="B406" s="28" t="s">
        <v>324</v>
      </c>
      <c r="C406" s="30">
        <v>45000</v>
      </c>
      <c r="D406" s="30">
        <f t="shared" si="57"/>
        <v>45000</v>
      </c>
      <c r="E406" s="30">
        <f t="shared" si="57"/>
        <v>45000</v>
      </c>
      <c r="H406" s="41">
        <f t="shared" si="49"/>
        <v>45000</v>
      </c>
    </row>
    <row r="407" spans="1:8" hidden="1" outlineLevel="2">
      <c r="A407" s="6">
        <v>2201</v>
      </c>
      <c r="B407" s="4" t="s">
        <v>325</v>
      </c>
      <c r="C407" s="5">
        <v>5000</v>
      </c>
      <c r="D407" s="5">
        <f t="shared" si="57"/>
        <v>5000</v>
      </c>
      <c r="E407" s="5">
        <f t="shared" si="57"/>
        <v>5000</v>
      </c>
      <c r="H407" s="41">
        <f t="shared" si="49"/>
        <v>5000</v>
      </c>
    </row>
    <row r="408" spans="1:8" hidden="1" outlineLevel="2" collapsed="1">
      <c r="A408" s="6">
        <v>2201</v>
      </c>
      <c r="B408" s="4" t="s">
        <v>326</v>
      </c>
      <c r="C408" s="5">
        <v>20000</v>
      </c>
      <c r="D408" s="5">
        <f t="shared" si="57"/>
        <v>20000</v>
      </c>
      <c r="E408" s="5">
        <f t="shared" si="57"/>
        <v>20000</v>
      </c>
      <c r="H408" s="41">
        <f t="shared" si="49"/>
        <v>20000</v>
      </c>
    </row>
    <row r="409" spans="1:8" hidden="1" outlineLevel="2" collapsed="1">
      <c r="A409" s="6">
        <v>2201</v>
      </c>
      <c r="B409" s="4" t="s">
        <v>327</v>
      </c>
      <c r="C409" s="5">
        <f t="shared" ref="C409:D409" si="58">SUM(C410:C411)</f>
        <v>80000</v>
      </c>
      <c r="D409" s="5">
        <f t="shared" si="58"/>
        <v>80000</v>
      </c>
      <c r="E409" s="5">
        <f>SUM(E410:E411)</f>
        <v>80000</v>
      </c>
      <c r="H409" s="41">
        <f t="shared" si="49"/>
        <v>80000</v>
      </c>
    </row>
    <row r="410" spans="1:8" hidden="1" outlineLevel="3" collapsed="1">
      <c r="A410" s="29"/>
      <c r="B410" s="28" t="s">
        <v>49</v>
      </c>
      <c r="C410" s="30">
        <v>80000</v>
      </c>
      <c r="D410" s="30">
        <f>C410</f>
        <v>80000</v>
      </c>
      <c r="E410" s="30">
        <f>D410</f>
        <v>80000</v>
      </c>
      <c r="H410" s="41">
        <f t="shared" si="49"/>
        <v>80000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9"/>
        <v>0</v>
      </c>
    </row>
    <row r="412" spans="1:8" hidden="1" outlineLevel="2">
      <c r="A412" s="6">
        <v>2201</v>
      </c>
      <c r="B412" s="4" t="s">
        <v>117</v>
      </c>
      <c r="C412" s="5">
        <f t="shared" ref="C412:D412" si="59">SUM(C413:C414)</f>
        <v>100000</v>
      </c>
      <c r="D412" s="5">
        <f t="shared" si="59"/>
        <v>100000</v>
      </c>
      <c r="E412" s="5">
        <f>SUM(E413:E414)</f>
        <v>100000</v>
      </c>
      <c r="H412" s="41">
        <f t="shared" si="49"/>
        <v>100000</v>
      </c>
    </row>
    <row r="413" spans="1:8" hidden="1" outlineLevel="3" collapsed="1">
      <c r="A413" s="29"/>
      <c r="B413" s="28" t="s">
        <v>328</v>
      </c>
      <c r="C413" s="30">
        <v>70000</v>
      </c>
      <c r="D413" s="30">
        <f t="shared" ref="D413:E415" si="60">C413</f>
        <v>70000</v>
      </c>
      <c r="E413" s="30">
        <f t="shared" si="60"/>
        <v>70000</v>
      </c>
      <c r="H413" s="41">
        <f t="shared" si="49"/>
        <v>70000</v>
      </c>
    </row>
    <row r="414" spans="1:8" hidden="1" outlineLevel="3">
      <c r="A414" s="29"/>
      <c r="B414" s="28" t="s">
        <v>329</v>
      </c>
      <c r="C414" s="30">
        <v>30000</v>
      </c>
      <c r="D414" s="30">
        <f t="shared" si="60"/>
        <v>30000</v>
      </c>
      <c r="E414" s="30">
        <f t="shared" si="60"/>
        <v>30000</v>
      </c>
      <c r="H414" s="41">
        <f t="shared" si="49"/>
        <v>30000</v>
      </c>
    </row>
    <row r="415" spans="1:8" hidden="1" outlineLevel="2">
      <c r="A415" s="6">
        <v>2201</v>
      </c>
      <c r="B415" s="4" t="s">
        <v>118</v>
      </c>
      <c r="C415" s="5">
        <v>80000</v>
      </c>
      <c r="D415" s="5">
        <f t="shared" si="60"/>
        <v>80000</v>
      </c>
      <c r="E415" s="5">
        <f t="shared" si="60"/>
        <v>80000</v>
      </c>
      <c r="H415" s="41">
        <f t="shared" si="49"/>
        <v>80000</v>
      </c>
    </row>
    <row r="416" spans="1:8" hidden="1" outlineLevel="2" collapsed="1">
      <c r="A416" s="6">
        <v>2201</v>
      </c>
      <c r="B416" s="4" t="s">
        <v>332</v>
      </c>
      <c r="C416" s="5">
        <f t="shared" ref="C416:D416" si="61">SUM(C417:C418)</f>
        <v>51000</v>
      </c>
      <c r="D416" s="5">
        <f t="shared" si="61"/>
        <v>51000</v>
      </c>
      <c r="E416" s="5">
        <f>SUM(E417:E418)</f>
        <v>51000</v>
      </c>
      <c r="H416" s="41">
        <f t="shared" si="49"/>
        <v>51000</v>
      </c>
    </row>
    <row r="417" spans="1:8" hidden="1" outlineLevel="3" collapsed="1">
      <c r="A417" s="29"/>
      <c r="B417" s="28" t="s">
        <v>330</v>
      </c>
      <c r="C417" s="30">
        <v>50000</v>
      </c>
      <c r="D417" s="30">
        <f t="shared" ref="D417:E421" si="62">C417</f>
        <v>50000</v>
      </c>
      <c r="E417" s="30">
        <f t="shared" si="62"/>
        <v>50000</v>
      </c>
      <c r="H417" s="41">
        <f t="shared" si="49"/>
        <v>50000</v>
      </c>
    </row>
    <row r="418" spans="1:8" hidden="1" outlineLevel="3">
      <c r="A418" s="29"/>
      <c r="B418" s="28" t="s">
        <v>331</v>
      </c>
      <c r="C418" s="30">
        <v>1000</v>
      </c>
      <c r="D418" s="30">
        <f t="shared" si="62"/>
        <v>1000</v>
      </c>
      <c r="E418" s="30">
        <f t="shared" si="62"/>
        <v>1000</v>
      </c>
      <c r="H418" s="41">
        <f t="shared" si="49"/>
        <v>1000</v>
      </c>
    </row>
    <row r="419" spans="1:8" hidden="1" outlineLevel="2">
      <c r="A419" s="6">
        <v>2201</v>
      </c>
      <c r="B419" s="4" t="s">
        <v>333</v>
      </c>
      <c r="C419" s="5">
        <v>50000</v>
      </c>
      <c r="D419" s="5">
        <f t="shared" si="62"/>
        <v>50000</v>
      </c>
      <c r="E419" s="5">
        <f t="shared" si="62"/>
        <v>50000</v>
      </c>
      <c r="H419" s="41">
        <f t="shared" si="49"/>
        <v>50000</v>
      </c>
    </row>
    <row r="420" spans="1:8" hidden="1" outlineLevel="2">
      <c r="A420" s="6">
        <v>2201</v>
      </c>
      <c r="B420" s="4" t="s">
        <v>334</v>
      </c>
      <c r="C420" s="5">
        <v>50000</v>
      </c>
      <c r="D420" s="5">
        <f t="shared" si="62"/>
        <v>50000</v>
      </c>
      <c r="E420" s="5">
        <f t="shared" si="62"/>
        <v>50000</v>
      </c>
      <c r="H420" s="41">
        <f t="shared" si="49"/>
        <v>50000</v>
      </c>
    </row>
    <row r="421" spans="1:8" hidden="1" outlineLevel="2" collapsed="1">
      <c r="A421" s="6">
        <v>2201</v>
      </c>
      <c r="B421" s="4" t="s">
        <v>335</v>
      </c>
      <c r="C421" s="5"/>
      <c r="D421" s="5">
        <f t="shared" si="62"/>
        <v>0</v>
      </c>
      <c r="E421" s="5">
        <f t="shared" si="62"/>
        <v>0</v>
      </c>
      <c r="H421" s="41">
        <f t="shared" si="49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210000</v>
      </c>
      <c r="D422" s="5">
        <f>SUM(D423:D428)</f>
        <v>210000</v>
      </c>
      <c r="E422" s="5">
        <f>SUM(E423:E428)</f>
        <v>210000</v>
      </c>
      <c r="H422" s="41">
        <f t="shared" si="49"/>
        <v>210000</v>
      </c>
    </row>
    <row r="423" spans="1:8" hidden="1" outlineLevel="3">
      <c r="A423" s="29"/>
      <c r="B423" s="28" t="s">
        <v>336</v>
      </c>
      <c r="C423" s="30">
        <v>20000</v>
      </c>
      <c r="D423" s="30">
        <f>C423</f>
        <v>20000</v>
      </c>
      <c r="E423" s="30">
        <f>D423</f>
        <v>20000</v>
      </c>
      <c r="H423" s="41">
        <f t="shared" si="49"/>
        <v>20000</v>
      </c>
    </row>
    <row r="424" spans="1:8" hidden="1" outlineLevel="3">
      <c r="A424" s="29"/>
      <c r="B424" s="28" t="s">
        <v>337</v>
      </c>
      <c r="C424" s="30">
        <v>40000</v>
      </c>
      <c r="D424" s="30">
        <f t="shared" ref="D424:E428" si="63">C424</f>
        <v>40000</v>
      </c>
      <c r="E424" s="30">
        <f t="shared" si="63"/>
        <v>40000</v>
      </c>
      <c r="H424" s="41">
        <f t="shared" si="49"/>
        <v>40000</v>
      </c>
    </row>
    <row r="425" spans="1:8" hidden="1" outlineLevel="3">
      <c r="A425" s="29"/>
      <c r="B425" s="28" t="s">
        <v>338</v>
      </c>
      <c r="C425" s="30">
        <v>150000</v>
      </c>
      <c r="D425" s="30">
        <f t="shared" si="63"/>
        <v>150000</v>
      </c>
      <c r="E425" s="30">
        <f t="shared" si="63"/>
        <v>150000</v>
      </c>
      <c r="H425" s="41">
        <f t="shared" si="49"/>
        <v>150000</v>
      </c>
    </row>
    <row r="426" spans="1:8" hidden="1" outlineLevel="3">
      <c r="A426" s="29"/>
      <c r="B426" s="28" t="s">
        <v>339</v>
      </c>
      <c r="C426" s="30"/>
      <c r="D426" s="30">
        <f t="shared" si="63"/>
        <v>0</v>
      </c>
      <c r="E426" s="30">
        <f t="shared" si="63"/>
        <v>0</v>
      </c>
      <c r="H426" s="41">
        <f t="shared" si="49"/>
        <v>0</v>
      </c>
    </row>
    <row r="427" spans="1:8" hidden="1" outlineLevel="3">
      <c r="A427" s="29"/>
      <c r="B427" s="28" t="s">
        <v>340</v>
      </c>
      <c r="C427" s="30"/>
      <c r="D427" s="30">
        <f t="shared" si="63"/>
        <v>0</v>
      </c>
      <c r="E427" s="30">
        <f t="shared" si="63"/>
        <v>0</v>
      </c>
      <c r="H427" s="41">
        <f t="shared" si="49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63"/>
        <v>0</v>
      </c>
      <c r="E428" s="30">
        <f t="shared" si="63"/>
        <v>0</v>
      </c>
      <c r="H428" s="41">
        <f t="shared" si="49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3835000</v>
      </c>
      <c r="D429" s="5">
        <f>SUM(D430:D442)</f>
        <v>3835000</v>
      </c>
      <c r="E429" s="5">
        <f>SUM(E430:E442)</f>
        <v>3835000</v>
      </c>
      <c r="H429" s="41">
        <f t="shared" si="49"/>
        <v>3835000</v>
      </c>
    </row>
    <row r="430" spans="1:8" hidden="1" outlineLevel="3">
      <c r="A430" s="29"/>
      <c r="B430" s="28" t="s">
        <v>343</v>
      </c>
      <c r="C430" s="30">
        <v>350000</v>
      </c>
      <c r="D430" s="30">
        <f>C430</f>
        <v>350000</v>
      </c>
      <c r="E430" s="30">
        <f>D430</f>
        <v>350000</v>
      </c>
      <c r="H430" s="41">
        <f t="shared" si="49"/>
        <v>350000</v>
      </c>
    </row>
    <row r="431" spans="1:8" hidden="1" outlineLevel="3">
      <c r="A431" s="29"/>
      <c r="B431" s="28" t="s">
        <v>344</v>
      </c>
      <c r="C431" s="30">
        <v>473000</v>
      </c>
      <c r="D431" s="30">
        <f t="shared" ref="D431:E442" si="64">C431</f>
        <v>473000</v>
      </c>
      <c r="E431" s="30">
        <f t="shared" si="64"/>
        <v>473000</v>
      </c>
      <c r="H431" s="41">
        <f t="shared" si="49"/>
        <v>473000</v>
      </c>
    </row>
    <row r="432" spans="1:8" hidden="1" outlineLevel="3">
      <c r="A432" s="29"/>
      <c r="B432" s="28" t="s">
        <v>345</v>
      </c>
      <c r="C432" s="30">
        <v>820000</v>
      </c>
      <c r="D432" s="30">
        <f t="shared" si="64"/>
        <v>820000</v>
      </c>
      <c r="E432" s="30">
        <f t="shared" si="64"/>
        <v>820000</v>
      </c>
      <c r="H432" s="41">
        <f t="shared" si="49"/>
        <v>820000</v>
      </c>
    </row>
    <row r="433" spans="1:8" hidden="1" outlineLevel="3">
      <c r="A433" s="29"/>
      <c r="B433" s="28" t="s">
        <v>346</v>
      </c>
      <c r="C433" s="30">
        <v>250000</v>
      </c>
      <c r="D433" s="30">
        <f t="shared" si="64"/>
        <v>250000</v>
      </c>
      <c r="E433" s="30">
        <f t="shared" si="64"/>
        <v>250000</v>
      </c>
      <c r="H433" s="41">
        <f t="shared" si="49"/>
        <v>250000</v>
      </c>
    </row>
    <row r="434" spans="1:8" hidden="1" outlineLevel="3">
      <c r="A434" s="29"/>
      <c r="B434" s="28" t="s">
        <v>347</v>
      </c>
      <c r="C434" s="30">
        <v>92000</v>
      </c>
      <c r="D434" s="30">
        <f t="shared" si="64"/>
        <v>92000</v>
      </c>
      <c r="E434" s="30">
        <f t="shared" si="64"/>
        <v>92000</v>
      </c>
      <c r="H434" s="41">
        <f t="shared" si="49"/>
        <v>92000</v>
      </c>
    </row>
    <row r="435" spans="1:8" hidden="1" outlineLevel="3">
      <c r="A435" s="29"/>
      <c r="B435" s="28" t="s">
        <v>348</v>
      </c>
      <c r="C435" s="30"/>
      <c r="D435" s="30">
        <f t="shared" si="64"/>
        <v>0</v>
      </c>
      <c r="E435" s="30">
        <f t="shared" si="64"/>
        <v>0</v>
      </c>
      <c r="H435" s="41">
        <f t="shared" si="49"/>
        <v>0</v>
      </c>
    </row>
    <row r="436" spans="1:8" hidden="1" outlineLevel="3">
      <c r="A436" s="29"/>
      <c r="B436" s="28" t="s">
        <v>349</v>
      </c>
      <c r="C436" s="30"/>
      <c r="D436" s="30">
        <f t="shared" si="64"/>
        <v>0</v>
      </c>
      <c r="E436" s="30">
        <f t="shared" si="64"/>
        <v>0</v>
      </c>
      <c r="H436" s="41">
        <f t="shared" si="49"/>
        <v>0</v>
      </c>
    </row>
    <row r="437" spans="1:8" hidden="1" outlineLevel="3">
      <c r="A437" s="29"/>
      <c r="B437" s="28" t="s">
        <v>350</v>
      </c>
      <c r="C437" s="30"/>
      <c r="D437" s="30">
        <f t="shared" si="64"/>
        <v>0</v>
      </c>
      <c r="E437" s="30">
        <f t="shared" si="64"/>
        <v>0</v>
      </c>
      <c r="H437" s="41">
        <f t="shared" si="49"/>
        <v>0</v>
      </c>
    </row>
    <row r="438" spans="1:8" hidden="1" outlineLevel="3">
      <c r="A438" s="29"/>
      <c r="B438" s="28" t="s">
        <v>351</v>
      </c>
      <c r="C438" s="30"/>
      <c r="D438" s="30">
        <f t="shared" si="64"/>
        <v>0</v>
      </c>
      <c r="E438" s="30">
        <f t="shared" si="64"/>
        <v>0</v>
      </c>
      <c r="H438" s="41">
        <f t="shared" si="49"/>
        <v>0</v>
      </c>
    </row>
    <row r="439" spans="1:8" hidden="1" outlineLevel="3">
      <c r="A439" s="29"/>
      <c r="B439" s="28" t="s">
        <v>352</v>
      </c>
      <c r="C439" s="30">
        <v>300000</v>
      </c>
      <c r="D439" s="30">
        <f t="shared" si="64"/>
        <v>300000</v>
      </c>
      <c r="E439" s="30">
        <f t="shared" si="64"/>
        <v>300000</v>
      </c>
      <c r="H439" s="41">
        <f t="shared" si="49"/>
        <v>300000</v>
      </c>
    </row>
    <row r="440" spans="1:8" hidden="1" outlineLevel="3">
      <c r="A440" s="29"/>
      <c r="B440" s="28" t="s">
        <v>353</v>
      </c>
      <c r="C440" s="30">
        <v>100000</v>
      </c>
      <c r="D440" s="30">
        <f t="shared" si="64"/>
        <v>100000</v>
      </c>
      <c r="E440" s="30">
        <f t="shared" si="64"/>
        <v>100000</v>
      </c>
      <c r="H440" s="41">
        <f t="shared" si="49"/>
        <v>100000</v>
      </c>
    </row>
    <row r="441" spans="1:8" hidden="1" outlineLevel="3">
      <c r="A441" s="29"/>
      <c r="B441" s="28" t="s">
        <v>354</v>
      </c>
      <c r="C441" s="30">
        <v>950000</v>
      </c>
      <c r="D441" s="30">
        <f t="shared" si="64"/>
        <v>950000</v>
      </c>
      <c r="E441" s="30">
        <f t="shared" si="64"/>
        <v>950000</v>
      </c>
      <c r="H441" s="41">
        <f t="shared" si="49"/>
        <v>950000</v>
      </c>
    </row>
    <row r="442" spans="1:8" hidden="1" outlineLevel="3">
      <c r="A442" s="29"/>
      <c r="B442" s="28" t="s">
        <v>355</v>
      </c>
      <c r="C442" s="30">
        <v>500000</v>
      </c>
      <c r="D442" s="30">
        <f t="shared" si="64"/>
        <v>500000</v>
      </c>
      <c r="E442" s="30">
        <f t="shared" si="64"/>
        <v>500000</v>
      </c>
      <c r="H442" s="41">
        <f t="shared" si="49"/>
        <v>500000</v>
      </c>
    </row>
    <row r="443" spans="1:8" ht="15" hidden="1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9"/>
        <v>10000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4237000</v>
      </c>
      <c r="D444" s="32">
        <f>D445+D454+D455+D459+D462+D463+D468+D474+D477+D480+D481+D450</f>
        <v>4237000</v>
      </c>
      <c r="E444" s="32">
        <f>E445+E454+E455+E459+E462+E463+E468+E474+E477+E480+E481+E450</f>
        <v>4237000</v>
      </c>
      <c r="H444" s="41">
        <f t="shared" si="49"/>
        <v>4237000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940000</v>
      </c>
      <c r="D445" s="5">
        <f>SUM(D446:D449)</f>
        <v>940000</v>
      </c>
      <c r="E445" s="5">
        <f>SUM(E446:E449)</f>
        <v>940000</v>
      </c>
      <c r="H445" s="41">
        <f t="shared" si="49"/>
        <v>940000</v>
      </c>
    </row>
    <row r="446" spans="1:8" ht="15" hidden="1" customHeight="1" outlineLevel="3">
      <c r="A446" s="28"/>
      <c r="B446" s="28" t="s">
        <v>359</v>
      </c>
      <c r="C446" s="30">
        <v>60000</v>
      </c>
      <c r="D446" s="30">
        <f>C446</f>
        <v>60000</v>
      </c>
      <c r="E446" s="30">
        <f>D446</f>
        <v>60000</v>
      </c>
      <c r="H446" s="41">
        <f t="shared" si="49"/>
        <v>60000</v>
      </c>
    </row>
    <row r="447" spans="1:8" ht="15" hidden="1" customHeight="1" outlineLevel="3">
      <c r="A447" s="28"/>
      <c r="B447" s="28" t="s">
        <v>360</v>
      </c>
      <c r="C447" s="30">
        <v>130000</v>
      </c>
      <c r="D447" s="30">
        <f t="shared" ref="D447:E449" si="65">C447</f>
        <v>130000</v>
      </c>
      <c r="E447" s="30">
        <f t="shared" si="65"/>
        <v>130000</v>
      </c>
      <c r="H447" s="41">
        <f t="shared" si="49"/>
        <v>130000</v>
      </c>
    </row>
    <row r="448" spans="1:8" ht="15" hidden="1" customHeight="1" outlineLevel="3">
      <c r="A448" s="28"/>
      <c r="B448" s="28" t="s">
        <v>361</v>
      </c>
      <c r="C448" s="30">
        <v>200000</v>
      </c>
      <c r="D448" s="30">
        <f t="shared" si="65"/>
        <v>200000</v>
      </c>
      <c r="E448" s="30">
        <f t="shared" si="65"/>
        <v>200000</v>
      </c>
      <c r="H448" s="41">
        <f t="shared" si="49"/>
        <v>200000</v>
      </c>
    </row>
    <row r="449" spans="1:8" ht="15" hidden="1" customHeight="1" outlineLevel="3">
      <c r="A449" s="28"/>
      <c r="B449" s="28" t="s">
        <v>362</v>
      </c>
      <c r="C449" s="30">
        <v>550000</v>
      </c>
      <c r="D449" s="30">
        <f t="shared" si="65"/>
        <v>550000</v>
      </c>
      <c r="E449" s="30">
        <f t="shared" si="65"/>
        <v>550000</v>
      </c>
      <c r="H449" s="41">
        <f t="shared" si="49"/>
        <v>550000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800000</v>
      </c>
      <c r="D450" s="5">
        <f>SUM(D451:D453)</f>
        <v>800000</v>
      </c>
      <c r="E450" s="5">
        <f>SUM(E451:E453)</f>
        <v>800000</v>
      </c>
      <c r="H450" s="41">
        <f t="shared" ref="H450:H513" si="66">C450</f>
        <v>800000</v>
      </c>
    </row>
    <row r="451" spans="1:8" ht="15" hidden="1" customHeight="1" outlineLevel="3">
      <c r="A451" s="28"/>
      <c r="B451" s="28" t="s">
        <v>364</v>
      </c>
      <c r="C451" s="30">
        <v>800000</v>
      </c>
      <c r="D451" s="30">
        <f>C451</f>
        <v>800000</v>
      </c>
      <c r="E451" s="30">
        <f>D451</f>
        <v>800000</v>
      </c>
      <c r="H451" s="41">
        <f t="shared" si="66"/>
        <v>800000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67">C452</f>
        <v>0</v>
      </c>
      <c r="E452" s="30">
        <f t="shared" si="67"/>
        <v>0</v>
      </c>
      <c r="H452" s="41">
        <f t="shared" si="66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67"/>
        <v>0</v>
      </c>
      <c r="E453" s="30">
        <f t="shared" si="67"/>
        <v>0</v>
      </c>
      <c r="H453" s="41">
        <f t="shared" si="66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700000</v>
      </c>
      <c r="D454" s="5">
        <f>C454</f>
        <v>700000</v>
      </c>
      <c r="E454" s="5">
        <f>D454</f>
        <v>700000</v>
      </c>
      <c r="H454" s="41">
        <f t="shared" si="66"/>
        <v>700000</v>
      </c>
    </row>
    <row r="455" spans="1:8" hidden="1" outlineLevel="2">
      <c r="A455" s="6">
        <v>2202</v>
      </c>
      <c r="B455" s="4" t="s">
        <v>120</v>
      </c>
      <c r="C455" s="5">
        <f t="shared" ref="C455:D455" si="68">SUM(C456:C458)</f>
        <v>300000</v>
      </c>
      <c r="D455" s="5">
        <f t="shared" si="68"/>
        <v>300000</v>
      </c>
      <c r="E455" s="5">
        <f>SUM(E456:E458)</f>
        <v>300000</v>
      </c>
      <c r="H455" s="41">
        <f t="shared" si="66"/>
        <v>300000</v>
      </c>
    </row>
    <row r="456" spans="1:8" ht="15" hidden="1" customHeight="1" outlineLevel="3">
      <c r="A456" s="28"/>
      <c r="B456" s="28" t="s">
        <v>367</v>
      </c>
      <c r="C456" s="30">
        <v>200000</v>
      </c>
      <c r="D456" s="30">
        <f>C456</f>
        <v>200000</v>
      </c>
      <c r="E456" s="30">
        <f>D456</f>
        <v>200000</v>
      </c>
      <c r="H456" s="41">
        <f t="shared" si="66"/>
        <v>200000</v>
      </c>
    </row>
    <row r="457" spans="1:8" ht="15" hidden="1" customHeight="1" outlineLevel="3">
      <c r="A457" s="28"/>
      <c r="B457" s="28" t="s">
        <v>368</v>
      </c>
      <c r="C457" s="30">
        <v>50000</v>
      </c>
      <c r="D457" s="30">
        <f t="shared" ref="D457:E458" si="69">C457</f>
        <v>50000</v>
      </c>
      <c r="E457" s="30">
        <f t="shared" si="69"/>
        <v>50000</v>
      </c>
      <c r="H457" s="41">
        <f t="shared" si="66"/>
        <v>50000</v>
      </c>
    </row>
    <row r="458" spans="1:8" ht="15" hidden="1" customHeight="1" outlineLevel="3">
      <c r="A458" s="28"/>
      <c r="B458" s="28" t="s">
        <v>361</v>
      </c>
      <c r="C458" s="30">
        <v>50000</v>
      </c>
      <c r="D458" s="30">
        <f t="shared" si="69"/>
        <v>50000</v>
      </c>
      <c r="E458" s="30">
        <f t="shared" si="69"/>
        <v>50000</v>
      </c>
      <c r="H458" s="41">
        <f t="shared" si="66"/>
        <v>50000</v>
      </c>
    </row>
    <row r="459" spans="1:8" hidden="1" outlineLevel="2">
      <c r="A459" s="6">
        <v>2202</v>
      </c>
      <c r="B459" s="4" t="s">
        <v>121</v>
      </c>
      <c r="C459" s="5">
        <f>SUM(C460:C461)</f>
        <v>400000</v>
      </c>
      <c r="D459" s="5">
        <f>SUM(D460:D461)</f>
        <v>400000</v>
      </c>
      <c r="E459" s="5">
        <f>SUM(E460:E461)</f>
        <v>400000</v>
      </c>
      <c r="H459" s="41">
        <f t="shared" si="66"/>
        <v>400000</v>
      </c>
    </row>
    <row r="460" spans="1:8" ht="15" hidden="1" customHeight="1" outlineLevel="3">
      <c r="A460" s="28"/>
      <c r="B460" s="28" t="s">
        <v>369</v>
      </c>
      <c r="C460" s="30">
        <v>300000</v>
      </c>
      <c r="D460" s="30">
        <f t="shared" ref="D460:E462" si="70">C460</f>
        <v>300000</v>
      </c>
      <c r="E460" s="30">
        <f t="shared" si="70"/>
        <v>300000</v>
      </c>
      <c r="H460" s="41">
        <f t="shared" si="66"/>
        <v>300000</v>
      </c>
    </row>
    <row r="461" spans="1:8" ht="15" hidden="1" customHeight="1" outlineLevel="3">
      <c r="A461" s="28"/>
      <c r="B461" s="28" t="s">
        <v>370</v>
      </c>
      <c r="C461" s="30">
        <v>100000</v>
      </c>
      <c r="D461" s="30">
        <f t="shared" si="70"/>
        <v>100000</v>
      </c>
      <c r="E461" s="30">
        <f t="shared" si="70"/>
        <v>100000</v>
      </c>
      <c r="H461" s="41">
        <f t="shared" si="66"/>
        <v>100000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70"/>
        <v>0</v>
      </c>
      <c r="E462" s="5">
        <f t="shared" si="70"/>
        <v>0</v>
      </c>
      <c r="H462" s="41">
        <f t="shared" si="66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120000</v>
      </c>
      <c r="D463" s="5">
        <f>SUM(D464:D467)</f>
        <v>120000</v>
      </c>
      <c r="E463" s="5">
        <f>SUM(E464:E467)</f>
        <v>120000</v>
      </c>
      <c r="H463" s="41">
        <f t="shared" si="66"/>
        <v>120000</v>
      </c>
    </row>
    <row r="464" spans="1:8" ht="15" hidden="1" customHeight="1" outlineLevel="3">
      <c r="A464" s="28"/>
      <c r="B464" s="28" t="s">
        <v>373</v>
      </c>
      <c r="C464" s="30">
        <v>50000</v>
      </c>
      <c r="D464" s="30">
        <f>C464</f>
        <v>50000</v>
      </c>
      <c r="E464" s="30">
        <f>D464</f>
        <v>50000</v>
      </c>
      <c r="H464" s="41">
        <f t="shared" si="66"/>
        <v>50000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71">C465</f>
        <v>0</v>
      </c>
      <c r="E465" s="30">
        <f t="shared" si="71"/>
        <v>0</v>
      </c>
      <c r="H465" s="41">
        <f t="shared" si="66"/>
        <v>0</v>
      </c>
    </row>
    <row r="466" spans="1:8" ht="15" hidden="1" customHeight="1" outlineLevel="3">
      <c r="A466" s="28"/>
      <c r="B466" s="28" t="s">
        <v>375</v>
      </c>
      <c r="C466" s="30">
        <v>40000</v>
      </c>
      <c r="D466" s="30">
        <f t="shared" si="71"/>
        <v>40000</v>
      </c>
      <c r="E466" s="30">
        <f t="shared" si="71"/>
        <v>40000</v>
      </c>
      <c r="H466" s="41">
        <f t="shared" si="66"/>
        <v>40000</v>
      </c>
    </row>
    <row r="467" spans="1:8" ht="15" hidden="1" customHeight="1" outlineLevel="3">
      <c r="A467" s="28"/>
      <c r="B467" s="28" t="s">
        <v>376</v>
      </c>
      <c r="C467" s="30">
        <v>30000</v>
      </c>
      <c r="D467" s="30">
        <f t="shared" si="71"/>
        <v>30000</v>
      </c>
      <c r="E467" s="30">
        <f t="shared" si="71"/>
        <v>30000</v>
      </c>
      <c r="H467" s="41">
        <f t="shared" si="66"/>
        <v>30000</v>
      </c>
    </row>
    <row r="468" spans="1:8" hidden="1" outlineLevel="2">
      <c r="A468" s="6">
        <v>2202</v>
      </c>
      <c r="B468" s="4" t="s">
        <v>377</v>
      </c>
      <c r="C468" s="5">
        <f>SUM(C469:C473)</f>
        <v>527000</v>
      </c>
      <c r="D468" s="5">
        <f>SUM(D469:D473)</f>
        <v>527000</v>
      </c>
      <c r="E468" s="5">
        <f>SUM(E469:E473)</f>
        <v>527000</v>
      </c>
      <c r="H468" s="41">
        <f t="shared" si="66"/>
        <v>527000</v>
      </c>
    </row>
    <row r="469" spans="1:8" ht="15" hidden="1" customHeight="1" outlineLevel="3">
      <c r="A469" s="28"/>
      <c r="B469" s="28" t="s">
        <v>378</v>
      </c>
      <c r="C469" s="30">
        <v>70000</v>
      </c>
      <c r="D469" s="30">
        <f>C469</f>
        <v>70000</v>
      </c>
      <c r="E469" s="30">
        <f>D469</f>
        <v>70000</v>
      </c>
      <c r="H469" s="41">
        <f t="shared" si="66"/>
        <v>70000</v>
      </c>
    </row>
    <row r="470" spans="1:8" ht="15" hidden="1" customHeight="1" outlineLevel="3">
      <c r="A470" s="28"/>
      <c r="B470" s="28" t="s">
        <v>379</v>
      </c>
      <c r="C470" s="30">
        <v>380000</v>
      </c>
      <c r="D470" s="30">
        <f t="shared" ref="D470:E473" si="72">C470</f>
        <v>380000</v>
      </c>
      <c r="E470" s="30">
        <f t="shared" si="72"/>
        <v>380000</v>
      </c>
      <c r="H470" s="41">
        <f t="shared" si="66"/>
        <v>380000</v>
      </c>
    </row>
    <row r="471" spans="1:8" ht="15" hidden="1" customHeight="1" outlineLevel="3">
      <c r="A471" s="28"/>
      <c r="B471" s="28" t="s">
        <v>380</v>
      </c>
      <c r="C471" s="30">
        <v>40000</v>
      </c>
      <c r="D471" s="30">
        <f t="shared" si="72"/>
        <v>40000</v>
      </c>
      <c r="E471" s="30">
        <f t="shared" si="72"/>
        <v>40000</v>
      </c>
      <c r="H471" s="41">
        <f t="shared" si="66"/>
        <v>40000</v>
      </c>
    </row>
    <row r="472" spans="1:8" ht="15" hidden="1" customHeight="1" outlineLevel="3">
      <c r="A472" s="28"/>
      <c r="B472" s="28" t="s">
        <v>381</v>
      </c>
      <c r="C472" s="30">
        <v>32000</v>
      </c>
      <c r="D472" s="30">
        <f t="shared" si="72"/>
        <v>32000</v>
      </c>
      <c r="E472" s="30">
        <f t="shared" si="72"/>
        <v>32000</v>
      </c>
      <c r="H472" s="41">
        <f t="shared" si="66"/>
        <v>32000</v>
      </c>
    </row>
    <row r="473" spans="1:8" ht="15" hidden="1" customHeight="1" outlineLevel="3">
      <c r="A473" s="28"/>
      <c r="B473" s="28" t="s">
        <v>382</v>
      </c>
      <c r="C473" s="30">
        <v>5000</v>
      </c>
      <c r="D473" s="30">
        <f t="shared" si="72"/>
        <v>5000</v>
      </c>
      <c r="E473" s="30">
        <f t="shared" si="72"/>
        <v>5000</v>
      </c>
      <c r="H473" s="41">
        <f t="shared" si="66"/>
        <v>5000</v>
      </c>
    </row>
    <row r="474" spans="1:8" hidden="1" outlineLevel="2">
      <c r="A474" s="6">
        <v>2202</v>
      </c>
      <c r="B474" s="4" t="s">
        <v>122</v>
      </c>
      <c r="C474" s="5">
        <f>SUM(C475:C476)</f>
        <v>200000</v>
      </c>
      <c r="D474" s="5">
        <f>SUM(D475:D476)</f>
        <v>200000</v>
      </c>
      <c r="E474" s="5">
        <f>SUM(E475:E476)</f>
        <v>200000</v>
      </c>
      <c r="H474" s="41">
        <f t="shared" si="66"/>
        <v>200000</v>
      </c>
    </row>
    <row r="475" spans="1:8" ht="15" hidden="1" customHeight="1" outlineLevel="3">
      <c r="A475" s="28"/>
      <c r="B475" s="28" t="s">
        <v>383</v>
      </c>
      <c r="C475" s="30">
        <v>200000</v>
      </c>
      <c r="D475" s="30">
        <f>C475</f>
        <v>200000</v>
      </c>
      <c r="E475" s="30">
        <f>D475</f>
        <v>200000</v>
      </c>
      <c r="H475" s="41">
        <f t="shared" si="66"/>
        <v>200000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66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66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73">C478</f>
        <v>0</v>
      </c>
      <c r="E478" s="30">
        <f t="shared" si="73"/>
        <v>0</v>
      </c>
      <c r="H478" s="41">
        <f t="shared" si="66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73"/>
        <v>0</v>
      </c>
      <c r="E479" s="30">
        <f t="shared" si="73"/>
        <v>0</v>
      </c>
      <c r="H479" s="41">
        <f t="shared" si="66"/>
        <v>0</v>
      </c>
    </row>
    <row r="480" spans="1:8" hidden="1" outlineLevel="2">
      <c r="A480" s="6">
        <v>2202</v>
      </c>
      <c r="B480" s="4" t="s">
        <v>386</v>
      </c>
      <c r="C480" s="5">
        <v>250000</v>
      </c>
      <c r="D480" s="5">
        <f t="shared" si="73"/>
        <v>250000</v>
      </c>
      <c r="E480" s="5">
        <f t="shared" si="73"/>
        <v>250000</v>
      </c>
      <c r="H480" s="41">
        <f t="shared" si="66"/>
        <v>250000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73"/>
        <v>0</v>
      </c>
      <c r="E481" s="5">
        <f t="shared" si="73"/>
        <v>0</v>
      </c>
      <c r="H481" s="41">
        <f t="shared" si="66"/>
        <v>0</v>
      </c>
    </row>
    <row r="482" spans="1:10" hidden="1" outlineLevel="1">
      <c r="A482" s="176" t="s">
        <v>388</v>
      </c>
      <c r="B482" s="177"/>
      <c r="C482" s="32">
        <v>200000</v>
      </c>
      <c r="D482" s="32">
        <v>200000</v>
      </c>
      <c r="E482" s="32">
        <v>200000</v>
      </c>
      <c r="H482" s="41">
        <f t="shared" si="66"/>
        <v>200000</v>
      </c>
    </row>
    <row r="483" spans="1:10" collapsed="1">
      <c r="A483" s="186" t="s">
        <v>389</v>
      </c>
      <c r="B483" s="187"/>
      <c r="C483" s="35">
        <f>C484+C504+C509+C522+C528+C538</f>
        <v>3737000</v>
      </c>
      <c r="D483" s="35">
        <f>D484+D504+D509+D522+D528+D538</f>
        <v>3737000</v>
      </c>
      <c r="E483" s="35">
        <f>E484+E504+E509+E522+E528+E538</f>
        <v>3737000</v>
      </c>
      <c r="G483" s="39" t="s">
        <v>592</v>
      </c>
      <c r="H483" s="41">
        <f t="shared" si="66"/>
        <v>3737000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2550000</v>
      </c>
      <c r="D484" s="32">
        <f>D485+D486+D490+D491+D494+D497+D500+D501+D502+D503</f>
        <v>2550000</v>
      </c>
      <c r="E484" s="32">
        <f>E485+E486+E490+E491+E494+E497+E500+E501+E502+E503</f>
        <v>2550000</v>
      </c>
      <c r="H484" s="41">
        <f t="shared" si="66"/>
        <v>2550000</v>
      </c>
    </row>
    <row r="485" spans="1:10" hidden="1" outlineLevel="2">
      <c r="A485" s="6">
        <v>3302</v>
      </c>
      <c r="B485" s="4" t="s">
        <v>391</v>
      </c>
      <c r="C485" s="5">
        <v>1350000</v>
      </c>
      <c r="D485" s="5">
        <f>C485</f>
        <v>1350000</v>
      </c>
      <c r="E485" s="5">
        <f>D485</f>
        <v>1350000</v>
      </c>
      <c r="H485" s="41">
        <f t="shared" si="66"/>
        <v>1350000</v>
      </c>
    </row>
    <row r="486" spans="1:10" hidden="1" outlineLevel="2">
      <c r="A486" s="6">
        <v>3302</v>
      </c>
      <c r="B486" s="4" t="s">
        <v>392</v>
      </c>
      <c r="C486" s="5">
        <f t="shared" ref="C486:D486" si="74">SUM(C487:C489)</f>
        <v>150000</v>
      </c>
      <c r="D486" s="5">
        <f t="shared" si="74"/>
        <v>150000</v>
      </c>
      <c r="E486" s="5">
        <f>SUM(E487:E489)</f>
        <v>150000</v>
      </c>
      <c r="H486" s="41">
        <f t="shared" si="66"/>
        <v>150000</v>
      </c>
    </row>
    <row r="487" spans="1:10" ht="15" hidden="1" customHeight="1" outlineLevel="3">
      <c r="A487" s="28"/>
      <c r="B487" s="28" t="s">
        <v>393</v>
      </c>
      <c r="C487" s="30">
        <v>150000</v>
      </c>
      <c r="D487" s="30">
        <f>C487</f>
        <v>150000</v>
      </c>
      <c r="E487" s="30">
        <f>D487</f>
        <v>150000</v>
      </c>
      <c r="H487" s="41">
        <f t="shared" si="66"/>
        <v>150000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75">C488</f>
        <v>0</v>
      </c>
      <c r="E488" s="30">
        <f t="shared" si="75"/>
        <v>0</v>
      </c>
      <c r="H488" s="41">
        <f t="shared" si="66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75"/>
        <v>0</v>
      </c>
      <c r="E489" s="30">
        <f t="shared" si="75"/>
        <v>0</v>
      </c>
      <c r="H489" s="41">
        <f t="shared" si="66"/>
        <v>0</v>
      </c>
    </row>
    <row r="490" spans="1:10" hidden="1" outlineLevel="2">
      <c r="A490" s="6">
        <v>3302</v>
      </c>
      <c r="B490" s="4" t="s">
        <v>396</v>
      </c>
      <c r="C490" s="5">
        <v>40000</v>
      </c>
      <c r="D490" s="5">
        <f>C490</f>
        <v>40000</v>
      </c>
      <c r="E490" s="5">
        <f>D490</f>
        <v>40000</v>
      </c>
      <c r="H490" s="41">
        <f t="shared" si="66"/>
        <v>40000</v>
      </c>
    </row>
    <row r="491" spans="1:10" hidden="1" outlineLevel="2">
      <c r="A491" s="6">
        <v>3302</v>
      </c>
      <c r="B491" s="4" t="s">
        <v>397</v>
      </c>
      <c r="C491" s="5">
        <f>SUM(C492:C493)</f>
        <v>200000</v>
      </c>
      <c r="D491" s="5">
        <f>SUM(D492:D493)</f>
        <v>200000</v>
      </c>
      <c r="E491" s="5">
        <f>SUM(E492:E493)</f>
        <v>200000</v>
      </c>
      <c r="H491" s="41">
        <f t="shared" si="66"/>
        <v>200000</v>
      </c>
    </row>
    <row r="492" spans="1:10" ht="15" hidden="1" customHeight="1" outlineLevel="3">
      <c r="A492" s="28"/>
      <c r="B492" s="28" t="s">
        <v>398</v>
      </c>
      <c r="C492" s="30">
        <v>195000</v>
      </c>
      <c r="D492" s="30">
        <f>C492</f>
        <v>195000</v>
      </c>
      <c r="E492" s="30">
        <f>D492</f>
        <v>195000</v>
      </c>
      <c r="H492" s="41">
        <f t="shared" si="66"/>
        <v>195000</v>
      </c>
    </row>
    <row r="493" spans="1:10" ht="15" hidden="1" customHeight="1" outlineLevel="3">
      <c r="A493" s="28"/>
      <c r="B493" s="28" t="s">
        <v>399</v>
      </c>
      <c r="C493" s="30">
        <v>5000</v>
      </c>
      <c r="D493" s="30">
        <f>C493</f>
        <v>5000</v>
      </c>
      <c r="E493" s="30">
        <f>D493</f>
        <v>5000</v>
      </c>
      <c r="H493" s="41">
        <f t="shared" si="66"/>
        <v>5000</v>
      </c>
    </row>
    <row r="494" spans="1:10" hidden="1" outlineLevel="2">
      <c r="A494" s="6">
        <v>3302</v>
      </c>
      <c r="B494" s="4" t="s">
        <v>400</v>
      </c>
      <c r="C494" s="5">
        <f>SUM(C495:C496)</f>
        <v>400000</v>
      </c>
      <c r="D494" s="5">
        <f>SUM(D495:D496)</f>
        <v>400000</v>
      </c>
      <c r="E494" s="5">
        <f>SUM(E495:E496)</f>
        <v>400000</v>
      </c>
      <c r="H494" s="41">
        <f t="shared" si="66"/>
        <v>400000</v>
      </c>
    </row>
    <row r="495" spans="1:10" ht="15" hidden="1" customHeight="1" outlineLevel="3">
      <c r="A495" s="28"/>
      <c r="B495" s="28" t="s">
        <v>401</v>
      </c>
      <c r="C495" s="30">
        <v>330000</v>
      </c>
      <c r="D495" s="30">
        <f>C495</f>
        <v>330000</v>
      </c>
      <c r="E495" s="30">
        <f>D495</f>
        <v>330000</v>
      </c>
      <c r="H495" s="41">
        <f t="shared" si="66"/>
        <v>330000</v>
      </c>
    </row>
    <row r="496" spans="1:10" ht="15" hidden="1" customHeight="1" outlineLevel="3">
      <c r="A496" s="28"/>
      <c r="B496" s="28" t="s">
        <v>402</v>
      </c>
      <c r="C496" s="30">
        <v>70000</v>
      </c>
      <c r="D496" s="30">
        <f>C496</f>
        <v>70000</v>
      </c>
      <c r="E496" s="30">
        <f>D496</f>
        <v>70000</v>
      </c>
      <c r="H496" s="41">
        <f t="shared" si="66"/>
        <v>70000</v>
      </c>
    </row>
    <row r="497" spans="1:12" hidden="1" outlineLevel="2">
      <c r="A497" s="6">
        <v>3302</v>
      </c>
      <c r="B497" s="4" t="s">
        <v>403</v>
      </c>
      <c r="C497" s="5">
        <f>SUM(C498:C499)</f>
        <v>80000</v>
      </c>
      <c r="D497" s="5">
        <f>SUM(D498:D499)</f>
        <v>80000</v>
      </c>
      <c r="E497" s="5">
        <f>SUM(E498:E499)</f>
        <v>80000</v>
      </c>
      <c r="H497" s="41">
        <f t="shared" si="66"/>
        <v>80000</v>
      </c>
    </row>
    <row r="498" spans="1:12" ht="15" hidden="1" customHeight="1" outlineLevel="3">
      <c r="A498" s="28"/>
      <c r="B498" s="28" t="s">
        <v>404</v>
      </c>
      <c r="C498" s="30">
        <v>40000</v>
      </c>
      <c r="D498" s="30">
        <f t="shared" ref="D498:E503" si="76">C498</f>
        <v>40000</v>
      </c>
      <c r="E498" s="30">
        <f t="shared" si="76"/>
        <v>40000</v>
      </c>
      <c r="H498" s="41">
        <f t="shared" si="66"/>
        <v>40000</v>
      </c>
    </row>
    <row r="499" spans="1:12" ht="15" hidden="1" customHeight="1" outlineLevel="3">
      <c r="A499" s="28"/>
      <c r="B499" s="28" t="s">
        <v>405</v>
      </c>
      <c r="C499" s="30">
        <v>40000</v>
      </c>
      <c r="D499" s="30">
        <f t="shared" si="76"/>
        <v>40000</v>
      </c>
      <c r="E499" s="30">
        <f t="shared" si="76"/>
        <v>40000</v>
      </c>
      <c r="H499" s="41">
        <f t="shared" si="66"/>
        <v>40000</v>
      </c>
    </row>
    <row r="500" spans="1:12" hidden="1" outlineLevel="2">
      <c r="A500" s="6">
        <v>3302</v>
      </c>
      <c r="B500" s="4" t="s">
        <v>406</v>
      </c>
      <c r="C500" s="5">
        <v>70000</v>
      </c>
      <c r="D500" s="5">
        <f t="shared" si="76"/>
        <v>70000</v>
      </c>
      <c r="E500" s="5">
        <f t="shared" si="76"/>
        <v>70000</v>
      </c>
      <c r="H500" s="41">
        <f t="shared" si="66"/>
        <v>70000</v>
      </c>
    </row>
    <row r="501" spans="1:12" hidden="1" outlineLevel="2">
      <c r="A501" s="6">
        <v>3302</v>
      </c>
      <c r="B501" s="4" t="s">
        <v>407</v>
      </c>
      <c r="C501" s="5">
        <v>10000</v>
      </c>
      <c r="D501" s="5">
        <f t="shared" si="76"/>
        <v>10000</v>
      </c>
      <c r="E501" s="5">
        <f t="shared" si="76"/>
        <v>10000</v>
      </c>
      <c r="H501" s="41">
        <f t="shared" si="66"/>
        <v>10000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76"/>
        <v>0</v>
      </c>
      <c r="E502" s="5">
        <f t="shared" si="76"/>
        <v>0</v>
      </c>
      <c r="H502" s="41">
        <f t="shared" si="66"/>
        <v>0</v>
      </c>
    </row>
    <row r="503" spans="1:12" hidden="1" outlineLevel="2">
      <c r="A503" s="6">
        <v>3302</v>
      </c>
      <c r="B503" s="4" t="s">
        <v>409</v>
      </c>
      <c r="C503" s="5">
        <v>250000</v>
      </c>
      <c r="D503" s="5">
        <f t="shared" si="76"/>
        <v>250000</v>
      </c>
      <c r="E503" s="5">
        <f t="shared" si="76"/>
        <v>250000</v>
      </c>
      <c r="H503" s="41">
        <f t="shared" si="66"/>
        <v>250000</v>
      </c>
    </row>
    <row r="504" spans="1:12" hidden="1" outlineLevel="1">
      <c r="A504" s="176" t="s">
        <v>410</v>
      </c>
      <c r="B504" s="177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66"/>
        <v>10000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66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77">C506</f>
        <v>0</v>
      </c>
      <c r="E506" s="5">
        <f t="shared" si="77"/>
        <v>0</v>
      </c>
      <c r="H506" s="41">
        <f t="shared" si="66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77"/>
        <v>0</v>
      </c>
      <c r="E507" s="5">
        <f t="shared" si="77"/>
        <v>0</v>
      </c>
      <c r="H507" s="41">
        <f t="shared" si="66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77"/>
        <v>0</v>
      </c>
      <c r="E508" s="5">
        <f t="shared" si="77"/>
        <v>0</v>
      </c>
      <c r="H508" s="41">
        <f t="shared" si="66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743000</v>
      </c>
      <c r="D509" s="32">
        <f>D510+D511+D512+D513+D517+D518+D519+D520+D521</f>
        <v>743000</v>
      </c>
      <c r="E509" s="32">
        <f>E510+E511+E512+E513+E517+E518+E519+E520+E521</f>
        <v>743000</v>
      </c>
      <c r="F509" s="51"/>
      <c r="H509" s="41">
        <f t="shared" si="66"/>
        <v>743000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3000</v>
      </c>
      <c r="D510" s="5">
        <f>C510</f>
        <v>3000</v>
      </c>
      <c r="E510" s="5">
        <f>D510</f>
        <v>3000</v>
      </c>
      <c r="H510" s="41">
        <f t="shared" si="66"/>
        <v>3000</v>
      </c>
    </row>
    <row r="511" spans="1:12" hidden="1" outlineLevel="2">
      <c r="A511" s="6">
        <v>3305</v>
      </c>
      <c r="B511" s="4" t="s">
        <v>416</v>
      </c>
      <c r="C511" s="5">
        <v>140000</v>
      </c>
      <c r="D511" s="5">
        <f t="shared" ref="D511:E512" si="78">C511</f>
        <v>140000</v>
      </c>
      <c r="E511" s="5">
        <f t="shared" si="78"/>
        <v>140000</v>
      </c>
      <c r="H511" s="41">
        <f t="shared" si="66"/>
        <v>140000</v>
      </c>
    </row>
    <row r="512" spans="1:12" hidden="1" outlineLevel="2">
      <c r="A512" s="6">
        <v>3305</v>
      </c>
      <c r="B512" s="4" t="s">
        <v>417</v>
      </c>
      <c r="C512" s="5">
        <v>10000</v>
      </c>
      <c r="D512" s="5">
        <f t="shared" si="78"/>
        <v>10000</v>
      </c>
      <c r="E512" s="5">
        <f t="shared" si="78"/>
        <v>10000</v>
      </c>
      <c r="H512" s="41">
        <f t="shared" si="66"/>
        <v>10000</v>
      </c>
    </row>
    <row r="513" spans="1:8" hidden="1" outlineLevel="2">
      <c r="A513" s="6">
        <v>3305</v>
      </c>
      <c r="B513" s="4" t="s">
        <v>418</v>
      </c>
      <c r="C513" s="5">
        <f>SUM(C514:C516)</f>
        <v>130000</v>
      </c>
      <c r="D513" s="5">
        <f>SUM(D514:D516)</f>
        <v>130000</v>
      </c>
      <c r="E513" s="5">
        <f>SUM(E514:E516)</f>
        <v>130000</v>
      </c>
      <c r="H513" s="41">
        <f t="shared" si="66"/>
        <v>130000</v>
      </c>
    </row>
    <row r="514" spans="1:8" ht="15" hidden="1" customHeight="1" outlineLevel="3">
      <c r="A514" s="29"/>
      <c r="B514" s="28" t="s">
        <v>419</v>
      </c>
      <c r="C514" s="30">
        <v>100000</v>
      </c>
      <c r="D514" s="30">
        <f t="shared" ref="D514:E521" si="79">C514</f>
        <v>100000</v>
      </c>
      <c r="E514" s="30">
        <f t="shared" si="79"/>
        <v>100000</v>
      </c>
      <c r="H514" s="41">
        <f t="shared" ref="H514:H577" si="80">C514</f>
        <v>100000</v>
      </c>
    </row>
    <row r="515" spans="1:8" ht="15" hidden="1" customHeight="1" outlineLevel="3">
      <c r="A515" s="29"/>
      <c r="B515" s="28" t="s">
        <v>420</v>
      </c>
      <c r="C515" s="30">
        <v>20000</v>
      </c>
      <c r="D515" s="30">
        <f t="shared" si="79"/>
        <v>20000</v>
      </c>
      <c r="E515" s="30">
        <f t="shared" si="79"/>
        <v>20000</v>
      </c>
      <c r="H515" s="41">
        <f t="shared" si="80"/>
        <v>20000</v>
      </c>
    </row>
    <row r="516" spans="1:8" ht="15" hidden="1" customHeight="1" outlineLevel="3">
      <c r="A516" s="29"/>
      <c r="B516" s="28" t="s">
        <v>421</v>
      </c>
      <c r="C516" s="30">
        <v>10000</v>
      </c>
      <c r="D516" s="30">
        <f t="shared" si="79"/>
        <v>10000</v>
      </c>
      <c r="E516" s="30">
        <f t="shared" si="79"/>
        <v>10000</v>
      </c>
      <c r="H516" s="41">
        <f t="shared" si="80"/>
        <v>10000</v>
      </c>
    </row>
    <row r="517" spans="1:8" hidden="1" outlineLevel="2">
      <c r="A517" s="6">
        <v>3305</v>
      </c>
      <c r="B517" s="4" t="s">
        <v>422</v>
      </c>
      <c r="C517" s="5">
        <v>100000</v>
      </c>
      <c r="D517" s="5">
        <f t="shared" si="79"/>
        <v>100000</v>
      </c>
      <c r="E517" s="5">
        <f t="shared" si="79"/>
        <v>100000</v>
      </c>
      <c r="H517" s="41">
        <f t="shared" si="80"/>
        <v>100000</v>
      </c>
    </row>
    <row r="518" spans="1:8" hidden="1" outlineLevel="2">
      <c r="A518" s="6">
        <v>3305</v>
      </c>
      <c r="B518" s="4" t="s">
        <v>423</v>
      </c>
      <c r="C518" s="5">
        <v>60000</v>
      </c>
      <c r="D518" s="5">
        <f t="shared" si="79"/>
        <v>60000</v>
      </c>
      <c r="E518" s="5">
        <f t="shared" si="79"/>
        <v>60000</v>
      </c>
      <c r="H518" s="41">
        <f t="shared" si="80"/>
        <v>60000</v>
      </c>
    </row>
    <row r="519" spans="1:8" hidden="1" outlineLevel="2">
      <c r="A519" s="6">
        <v>3305</v>
      </c>
      <c r="B519" s="4" t="s">
        <v>424</v>
      </c>
      <c r="C519" s="5">
        <v>75000</v>
      </c>
      <c r="D519" s="5">
        <f t="shared" si="79"/>
        <v>75000</v>
      </c>
      <c r="E519" s="5">
        <f t="shared" si="79"/>
        <v>75000</v>
      </c>
      <c r="H519" s="41">
        <f t="shared" si="80"/>
        <v>75000</v>
      </c>
    </row>
    <row r="520" spans="1:8" hidden="1" outlineLevel="2">
      <c r="A520" s="6">
        <v>3305</v>
      </c>
      <c r="B520" s="4" t="s">
        <v>425</v>
      </c>
      <c r="C520" s="5">
        <v>220000</v>
      </c>
      <c r="D520" s="5">
        <f t="shared" si="79"/>
        <v>220000</v>
      </c>
      <c r="E520" s="5">
        <f t="shared" si="79"/>
        <v>220000</v>
      </c>
      <c r="H520" s="41">
        <f t="shared" si="80"/>
        <v>220000</v>
      </c>
    </row>
    <row r="521" spans="1:8" hidden="1" outlineLevel="2">
      <c r="A521" s="6">
        <v>3305</v>
      </c>
      <c r="B521" s="4" t="s">
        <v>409</v>
      </c>
      <c r="C521" s="5">
        <v>5000</v>
      </c>
      <c r="D521" s="5">
        <f t="shared" si="79"/>
        <v>5000</v>
      </c>
      <c r="E521" s="5">
        <f t="shared" si="79"/>
        <v>5000</v>
      </c>
      <c r="H521" s="41">
        <f t="shared" si="80"/>
        <v>5000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80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80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81">C524</f>
        <v>0</v>
      </c>
      <c r="E524" s="5">
        <f t="shared" si="81"/>
        <v>0</v>
      </c>
      <c r="H524" s="41">
        <f t="shared" si="80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81"/>
        <v>0</v>
      </c>
      <c r="E525" s="5">
        <f t="shared" si="81"/>
        <v>0</v>
      </c>
      <c r="H525" s="41">
        <f t="shared" si="80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81"/>
        <v>0</v>
      </c>
      <c r="E526" s="5">
        <f t="shared" si="81"/>
        <v>0</v>
      </c>
      <c r="H526" s="41">
        <f t="shared" si="80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81"/>
        <v>0</v>
      </c>
      <c r="E527" s="5">
        <f t="shared" si="81"/>
        <v>0</v>
      </c>
      <c r="H527" s="41">
        <f t="shared" si="80"/>
        <v>0</v>
      </c>
    </row>
    <row r="528" spans="1:8" hidden="1" outlineLevel="1">
      <c r="A528" s="176" t="s">
        <v>432</v>
      </c>
      <c r="B528" s="177"/>
      <c r="C528" s="32">
        <f>C529+C531+C537</f>
        <v>50000</v>
      </c>
      <c r="D528" s="32">
        <f>D529+D531+D537</f>
        <v>50000</v>
      </c>
      <c r="E528" s="32">
        <f>E529+E531+E537</f>
        <v>50000</v>
      </c>
      <c r="H528" s="41">
        <f t="shared" si="80"/>
        <v>50000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80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80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49000</v>
      </c>
      <c r="D531" s="5">
        <f>SUM(D532:D536)</f>
        <v>49000</v>
      </c>
      <c r="E531" s="5">
        <f>SUM(E532:E536)</f>
        <v>49000</v>
      </c>
      <c r="H531" s="41">
        <f t="shared" si="80"/>
        <v>49000</v>
      </c>
    </row>
    <row r="532" spans="1:8" ht="15" hidden="1" customHeight="1" outlineLevel="3">
      <c r="A532" s="29"/>
      <c r="B532" s="28" t="s">
        <v>435</v>
      </c>
      <c r="C532" s="30">
        <v>20000</v>
      </c>
      <c r="D532" s="30">
        <f>C532</f>
        <v>20000</v>
      </c>
      <c r="E532" s="30">
        <f>D532</f>
        <v>20000</v>
      </c>
      <c r="H532" s="41">
        <f t="shared" si="80"/>
        <v>20000</v>
      </c>
    </row>
    <row r="533" spans="1:8" ht="15" hidden="1" customHeight="1" outlineLevel="3">
      <c r="A533" s="29"/>
      <c r="B533" s="28" t="s">
        <v>436</v>
      </c>
      <c r="C533" s="30">
        <v>16000</v>
      </c>
      <c r="D533" s="30">
        <f t="shared" ref="D533:E536" si="82">C533</f>
        <v>16000</v>
      </c>
      <c r="E533" s="30">
        <f t="shared" si="82"/>
        <v>16000</v>
      </c>
      <c r="H533" s="41">
        <f t="shared" si="80"/>
        <v>16000</v>
      </c>
    </row>
    <row r="534" spans="1:8" ht="15" hidden="1" customHeight="1" outlineLevel="3">
      <c r="A534" s="29"/>
      <c r="B534" s="28" t="s">
        <v>437</v>
      </c>
      <c r="C534" s="30">
        <v>7000</v>
      </c>
      <c r="D534" s="30">
        <f t="shared" si="82"/>
        <v>7000</v>
      </c>
      <c r="E534" s="30">
        <f t="shared" si="82"/>
        <v>7000</v>
      </c>
      <c r="H534" s="41">
        <f t="shared" si="80"/>
        <v>7000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82"/>
        <v>0</v>
      </c>
      <c r="E535" s="30">
        <f t="shared" si="82"/>
        <v>0</v>
      </c>
      <c r="H535" s="41">
        <f t="shared" si="80"/>
        <v>0</v>
      </c>
    </row>
    <row r="536" spans="1:8" ht="15" hidden="1" customHeight="1" outlineLevel="3">
      <c r="A536" s="29"/>
      <c r="B536" s="28" t="s">
        <v>439</v>
      </c>
      <c r="C536" s="30">
        <v>6000</v>
      </c>
      <c r="D536" s="30">
        <f t="shared" si="82"/>
        <v>6000</v>
      </c>
      <c r="E536" s="30">
        <f t="shared" si="82"/>
        <v>6000</v>
      </c>
      <c r="H536" s="41">
        <f t="shared" si="80"/>
        <v>6000</v>
      </c>
    </row>
    <row r="537" spans="1:8" hidden="1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80"/>
        <v>1000</v>
      </c>
    </row>
    <row r="538" spans="1:8" hidden="1" outlineLevel="1">
      <c r="A538" s="176" t="s">
        <v>441</v>
      </c>
      <c r="B538" s="177"/>
      <c r="C538" s="32">
        <f>SUM(C539:C544)</f>
        <v>384000</v>
      </c>
      <c r="D538" s="32">
        <f>SUM(D539:D544)</f>
        <v>384000</v>
      </c>
      <c r="E538" s="32">
        <f>SUM(E539:E544)</f>
        <v>384000</v>
      </c>
      <c r="H538" s="41">
        <f t="shared" si="80"/>
        <v>384000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80"/>
        <v>0</v>
      </c>
    </row>
    <row r="540" spans="1:8" hidden="1" outlineLevel="2" collapsed="1">
      <c r="A540" s="6">
        <v>3310</v>
      </c>
      <c r="B540" s="4" t="s">
        <v>52</v>
      </c>
      <c r="C540" s="5">
        <v>84000</v>
      </c>
      <c r="D540" s="5">
        <f t="shared" ref="D540:E543" si="83">C540</f>
        <v>84000</v>
      </c>
      <c r="E540" s="5">
        <f t="shared" si="83"/>
        <v>84000</v>
      </c>
      <c r="H540" s="41">
        <f t="shared" si="80"/>
        <v>84000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83"/>
        <v>0</v>
      </c>
      <c r="E541" s="5">
        <f t="shared" si="83"/>
        <v>0</v>
      </c>
      <c r="H541" s="41">
        <f t="shared" si="80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83"/>
        <v>0</v>
      </c>
      <c r="E542" s="5">
        <f t="shared" si="83"/>
        <v>0</v>
      </c>
      <c r="H542" s="41">
        <f t="shared" si="80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83"/>
        <v>0</v>
      </c>
      <c r="E543" s="5">
        <f t="shared" si="83"/>
        <v>0</v>
      </c>
      <c r="H543" s="41">
        <f t="shared" si="80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300000</v>
      </c>
      <c r="D544" s="5">
        <f>SUM(D545:D546)</f>
        <v>300000</v>
      </c>
      <c r="E544" s="5">
        <f>SUM(E545:E546)</f>
        <v>300000</v>
      </c>
      <c r="H544" s="41">
        <f t="shared" si="80"/>
        <v>300000</v>
      </c>
    </row>
    <row r="545" spans="1:10" ht="15" hidden="1" customHeight="1" outlineLevel="2">
      <c r="A545" s="29"/>
      <c r="B545" s="28" t="s">
        <v>447</v>
      </c>
      <c r="C545" s="30">
        <v>300000</v>
      </c>
      <c r="D545" s="30">
        <f>C545</f>
        <v>300000</v>
      </c>
      <c r="E545" s="30">
        <f>D545</f>
        <v>300000</v>
      </c>
      <c r="H545" s="41">
        <f t="shared" si="80"/>
        <v>300000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80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80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80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80"/>
        <v>0</v>
      </c>
    </row>
    <row r="550" spans="1:10" collapsed="1">
      <c r="A550" s="182" t="s">
        <v>455</v>
      </c>
      <c r="B550" s="183"/>
      <c r="C550" s="36">
        <f>C551</f>
        <v>4010300</v>
      </c>
      <c r="D550" s="36">
        <f>D551</f>
        <v>4010300</v>
      </c>
      <c r="E550" s="36">
        <f>E551</f>
        <v>4010300</v>
      </c>
      <c r="G550" s="39" t="s">
        <v>59</v>
      </c>
      <c r="H550" s="41">
        <f t="shared" si="80"/>
        <v>4010300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4010300</v>
      </c>
      <c r="D551" s="33">
        <f>D552+D556</f>
        <v>4010300</v>
      </c>
      <c r="E551" s="33">
        <f>E552+E556</f>
        <v>4010300</v>
      </c>
      <c r="G551" s="39" t="s">
        <v>594</v>
      </c>
      <c r="H551" s="41">
        <f t="shared" si="80"/>
        <v>4010300</v>
      </c>
      <c r="I551" s="42"/>
      <c r="J551" s="40" t="b">
        <f>AND(H551=I551)</f>
        <v>0</v>
      </c>
    </row>
    <row r="552" spans="1:10" hidden="1" outlineLevel="1">
      <c r="A552" s="176" t="s">
        <v>457</v>
      </c>
      <c r="B552" s="177"/>
      <c r="C552" s="32">
        <f>SUM(C553:C555)</f>
        <v>2910300</v>
      </c>
      <c r="D552" s="32">
        <f>SUM(D553:D555)</f>
        <v>2910300</v>
      </c>
      <c r="E552" s="32">
        <f>SUM(E553:E555)</f>
        <v>2910300</v>
      </c>
      <c r="H552" s="41">
        <f t="shared" si="80"/>
        <v>2910300</v>
      </c>
    </row>
    <row r="553" spans="1:10" hidden="1" outlineLevel="2" collapsed="1">
      <c r="A553" s="6">
        <v>5500</v>
      </c>
      <c r="B553" s="4" t="s">
        <v>458</v>
      </c>
      <c r="C553" s="5">
        <v>1560300</v>
      </c>
      <c r="D553" s="5">
        <f t="shared" ref="D553:E555" si="84">C553</f>
        <v>1560300</v>
      </c>
      <c r="E553" s="5">
        <f t="shared" si="84"/>
        <v>1560300</v>
      </c>
      <c r="H553" s="41">
        <f t="shared" si="80"/>
        <v>1560300</v>
      </c>
    </row>
    <row r="554" spans="1:10" hidden="1" outlineLevel="2" collapsed="1">
      <c r="A554" s="6">
        <v>5500</v>
      </c>
      <c r="B554" s="4" t="s">
        <v>459</v>
      </c>
      <c r="C554" s="5">
        <v>1100000</v>
      </c>
      <c r="D554" s="5">
        <f t="shared" si="84"/>
        <v>1100000</v>
      </c>
      <c r="E554" s="5">
        <f t="shared" si="84"/>
        <v>1100000</v>
      </c>
      <c r="H554" s="41">
        <f t="shared" si="80"/>
        <v>1100000</v>
      </c>
    </row>
    <row r="555" spans="1:10" hidden="1" outlineLevel="2" collapsed="1">
      <c r="A555" s="6">
        <v>5500</v>
      </c>
      <c r="B555" s="4" t="s">
        <v>460</v>
      </c>
      <c r="C555" s="5">
        <v>250000</v>
      </c>
      <c r="D555" s="5">
        <f t="shared" si="84"/>
        <v>250000</v>
      </c>
      <c r="E555" s="5">
        <f t="shared" si="84"/>
        <v>250000</v>
      </c>
      <c r="H555" s="41">
        <f t="shared" si="80"/>
        <v>250000</v>
      </c>
    </row>
    <row r="556" spans="1:10" hidden="1" outlineLevel="1">
      <c r="A556" s="176" t="s">
        <v>461</v>
      </c>
      <c r="B556" s="177"/>
      <c r="C556" s="32">
        <f>SUM(C557:C558)</f>
        <v>1100000</v>
      </c>
      <c r="D556" s="32">
        <f>SUM(D557:D558)</f>
        <v>1100000</v>
      </c>
      <c r="E556" s="32">
        <f>SUM(E557:E558)</f>
        <v>1100000</v>
      </c>
      <c r="H556" s="41">
        <f t="shared" si="80"/>
        <v>1100000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80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1100000</v>
      </c>
      <c r="D558" s="5">
        <f>C558</f>
        <v>1100000</v>
      </c>
      <c r="E558" s="5">
        <f>D558</f>
        <v>1100000</v>
      </c>
      <c r="H558" s="41">
        <f t="shared" si="80"/>
        <v>1100000</v>
      </c>
    </row>
    <row r="559" spans="1:10" collapsed="1">
      <c r="A559" s="180" t="s">
        <v>62</v>
      </c>
      <c r="B559" s="181"/>
      <c r="C559" s="37">
        <f>C560+C716+C725</f>
        <v>51015249</v>
      </c>
      <c r="D559" s="37">
        <f>D560+D716+D725</f>
        <v>51015249</v>
      </c>
      <c r="E559" s="37">
        <f>E560+E716+E725</f>
        <v>51015249</v>
      </c>
      <c r="G559" s="39" t="s">
        <v>62</v>
      </c>
      <c r="H559" s="41">
        <f>H560+H716+H725</f>
        <v>51015249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37353249</v>
      </c>
      <c r="D560" s="36">
        <f>D561+D638+D642+D645</f>
        <v>37353249</v>
      </c>
      <c r="E560" s="36">
        <f>E561+E638+E642+E645</f>
        <v>37353249</v>
      </c>
      <c r="G560" s="39" t="s">
        <v>61</v>
      </c>
      <c r="H560" s="41">
        <f t="shared" si="80"/>
        <v>37353249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37353249</v>
      </c>
      <c r="D561" s="38">
        <f>D562+D567+D568+D569+D576+D577+D581+D584+D585+D586+D587+D592+D595+D599+D603+D610+D616+D628</f>
        <v>37353249</v>
      </c>
      <c r="E561" s="38">
        <f>E562+E567+E568+E569+E576+E577+E581+E584+E585+E586+E587+E592+E595+E599+E603+E610+E616+E628</f>
        <v>37353249</v>
      </c>
      <c r="G561" s="39" t="s">
        <v>595</v>
      </c>
      <c r="H561" s="41">
        <f t="shared" si="80"/>
        <v>37353249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v>1391708</v>
      </c>
      <c r="D562" s="32">
        <v>1391708</v>
      </c>
      <c r="E562" s="32">
        <v>1391708</v>
      </c>
      <c r="H562" s="41">
        <f t="shared" si="80"/>
        <v>1391708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80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85">C564</f>
        <v>0</v>
      </c>
      <c r="E564" s="5">
        <f t="shared" si="85"/>
        <v>0</v>
      </c>
      <c r="H564" s="41">
        <f t="shared" si="80"/>
        <v>0</v>
      </c>
    </row>
    <row r="565" spans="1:10" hidden="1" outlineLevel="2">
      <c r="A565" s="7">
        <v>6600</v>
      </c>
      <c r="B565" s="4" t="s">
        <v>470</v>
      </c>
      <c r="C565" s="5"/>
      <c r="D565" s="5">
        <f t="shared" si="85"/>
        <v>0</v>
      </c>
      <c r="E565" s="5">
        <f t="shared" si="85"/>
        <v>0</v>
      </c>
      <c r="H565" s="41">
        <f t="shared" si="8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85"/>
        <v>0</v>
      </c>
      <c r="E566" s="5">
        <f t="shared" si="85"/>
        <v>0</v>
      </c>
      <c r="H566" s="41">
        <f t="shared" si="80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80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80"/>
        <v>0</v>
      </c>
    </row>
    <row r="569" spans="1:10" hidden="1" outlineLevel="1">
      <c r="A569" s="176" t="s">
        <v>473</v>
      </c>
      <c r="B569" s="177"/>
      <c r="C569" s="32">
        <f>SUM(C570:C575)</f>
        <v>2893502</v>
      </c>
      <c r="D569" s="32">
        <f>SUM(D570:D575)</f>
        <v>2893502</v>
      </c>
      <c r="E569" s="32">
        <f>SUM(E570:E575)</f>
        <v>2893502</v>
      </c>
      <c r="H569" s="41">
        <f t="shared" si="80"/>
        <v>2893502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80"/>
        <v>0</v>
      </c>
    </row>
    <row r="571" spans="1:10" hidden="1" outlineLevel="2">
      <c r="A571" s="7">
        <v>6603</v>
      </c>
      <c r="B571" s="4" t="s">
        <v>475</v>
      </c>
      <c r="C571" s="5">
        <v>916155</v>
      </c>
      <c r="D571" s="5">
        <f t="shared" ref="D571:E575" si="86">C571</f>
        <v>916155</v>
      </c>
      <c r="E571" s="5">
        <f t="shared" si="86"/>
        <v>916155</v>
      </c>
      <c r="H571" s="41">
        <f t="shared" si="80"/>
        <v>916155</v>
      </c>
    </row>
    <row r="572" spans="1:10" hidden="1" outlineLevel="2">
      <c r="A572" s="7">
        <v>6603</v>
      </c>
      <c r="B572" s="4" t="s">
        <v>476</v>
      </c>
      <c r="C572" s="5">
        <v>1154622</v>
      </c>
      <c r="D572" s="5">
        <f t="shared" si="86"/>
        <v>1154622</v>
      </c>
      <c r="E572" s="5">
        <f t="shared" si="86"/>
        <v>1154622</v>
      </c>
      <c r="H572" s="41">
        <f t="shared" si="80"/>
        <v>1154622</v>
      </c>
    </row>
    <row r="573" spans="1:10" hidden="1" outlineLevel="2">
      <c r="A573" s="7">
        <v>6603</v>
      </c>
      <c r="B573" s="4" t="s">
        <v>477</v>
      </c>
      <c r="C573" s="5">
        <v>76707</v>
      </c>
      <c r="D573" s="5">
        <f t="shared" si="86"/>
        <v>76707</v>
      </c>
      <c r="E573" s="5">
        <f t="shared" si="86"/>
        <v>76707</v>
      </c>
      <c r="H573" s="41">
        <f t="shared" si="80"/>
        <v>76707</v>
      </c>
    </row>
    <row r="574" spans="1:10" hidden="1" outlineLevel="2">
      <c r="A574" s="7">
        <v>6603</v>
      </c>
      <c r="B574" s="4" t="s">
        <v>478</v>
      </c>
      <c r="C574" s="5">
        <v>746018</v>
      </c>
      <c r="D574" s="5">
        <f t="shared" si="86"/>
        <v>746018</v>
      </c>
      <c r="E574" s="5">
        <f t="shared" si="86"/>
        <v>746018</v>
      </c>
      <c r="H574" s="41">
        <f t="shared" si="80"/>
        <v>746018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86"/>
        <v>0</v>
      </c>
      <c r="E575" s="5">
        <f t="shared" si="86"/>
        <v>0</v>
      </c>
      <c r="H575" s="41">
        <f t="shared" si="80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80"/>
        <v>0</v>
      </c>
    </row>
    <row r="577" spans="1:8" hidden="1" outlineLevel="1">
      <c r="A577" s="176" t="s">
        <v>481</v>
      </c>
      <c r="B577" s="177"/>
      <c r="C577" s="32">
        <f>SUM(C578:C580)</f>
        <v>210661</v>
      </c>
      <c r="D577" s="32">
        <f>SUM(D578:D580)</f>
        <v>210661</v>
      </c>
      <c r="E577" s="32">
        <f>SUM(E578:E580)</f>
        <v>210661</v>
      </c>
      <c r="H577" s="41">
        <f t="shared" si="80"/>
        <v>210661</v>
      </c>
    </row>
    <row r="578" spans="1:8" hidden="1" outlineLevel="2">
      <c r="A578" s="7">
        <v>6605</v>
      </c>
      <c r="B578" s="4" t="s">
        <v>482</v>
      </c>
      <c r="C578" s="5">
        <v>210661</v>
      </c>
      <c r="D578" s="5">
        <f t="shared" ref="D578:E580" si="87">C578</f>
        <v>210661</v>
      </c>
      <c r="E578" s="5">
        <f t="shared" si="87"/>
        <v>210661</v>
      </c>
      <c r="H578" s="41">
        <f t="shared" ref="H578:H641" si="88">C578</f>
        <v>210661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87"/>
        <v>0</v>
      </c>
      <c r="E579" s="5">
        <f t="shared" si="87"/>
        <v>0</v>
      </c>
      <c r="H579" s="41">
        <f t="shared" si="88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87"/>
        <v>0</v>
      </c>
      <c r="E580" s="5">
        <f t="shared" si="87"/>
        <v>0</v>
      </c>
      <c r="H580" s="41">
        <f t="shared" si="88"/>
        <v>0</v>
      </c>
    </row>
    <row r="581" spans="1:8" hidden="1" outlineLevel="1">
      <c r="A581" s="176" t="s">
        <v>485</v>
      </c>
      <c r="B581" s="177"/>
      <c r="C581" s="32">
        <f>SUM(C582:C583)</f>
        <v>13602408</v>
      </c>
      <c r="D581" s="32">
        <f>SUM(D582:D583)</f>
        <v>13602408</v>
      </c>
      <c r="E581" s="32">
        <f>SUM(E582:E583)</f>
        <v>13602408</v>
      </c>
      <c r="H581" s="41">
        <f t="shared" si="88"/>
        <v>13602408</v>
      </c>
    </row>
    <row r="582" spans="1:8" hidden="1" outlineLevel="2">
      <c r="A582" s="7">
        <v>6606</v>
      </c>
      <c r="B582" s="4" t="s">
        <v>486</v>
      </c>
      <c r="C582" s="5">
        <v>13215556</v>
      </c>
      <c r="D582" s="5">
        <f t="shared" ref="D582:E586" si="89">C582</f>
        <v>13215556</v>
      </c>
      <c r="E582" s="5">
        <f t="shared" si="89"/>
        <v>13215556</v>
      </c>
      <c r="H582" s="41">
        <f t="shared" si="88"/>
        <v>13215556</v>
      </c>
    </row>
    <row r="583" spans="1:8" hidden="1" outlineLevel="2">
      <c r="A583" s="7">
        <v>6606</v>
      </c>
      <c r="B583" s="4" t="s">
        <v>487</v>
      </c>
      <c r="C583" s="5">
        <v>386852</v>
      </c>
      <c r="D583" s="5">
        <f t="shared" si="89"/>
        <v>386852</v>
      </c>
      <c r="E583" s="5">
        <f t="shared" si="89"/>
        <v>386852</v>
      </c>
      <c r="H583" s="41">
        <f t="shared" si="88"/>
        <v>386852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89"/>
        <v>0</v>
      </c>
      <c r="E584" s="32">
        <f t="shared" si="89"/>
        <v>0</v>
      </c>
      <c r="H584" s="41">
        <f t="shared" si="88"/>
        <v>0</v>
      </c>
    </row>
    <row r="585" spans="1:8" hidden="1" outlineLevel="1" collapsed="1">
      <c r="A585" s="176" t="s">
        <v>489</v>
      </c>
      <c r="B585" s="177"/>
      <c r="C585" s="32">
        <v>1000000</v>
      </c>
      <c r="D585" s="32">
        <f t="shared" si="89"/>
        <v>1000000</v>
      </c>
      <c r="E585" s="32">
        <f t="shared" si="89"/>
        <v>1000000</v>
      </c>
      <c r="H585" s="41">
        <f t="shared" si="88"/>
        <v>1000000</v>
      </c>
    </row>
    <row r="586" spans="1:8" hidden="1" outlineLevel="1" collapsed="1">
      <c r="A586" s="176" t="s">
        <v>490</v>
      </c>
      <c r="B586" s="177"/>
      <c r="C586" s="32">
        <v>406533</v>
      </c>
      <c r="D586" s="32">
        <f t="shared" si="89"/>
        <v>406533</v>
      </c>
      <c r="E586" s="32">
        <f t="shared" si="89"/>
        <v>406533</v>
      </c>
      <c r="H586" s="41">
        <f t="shared" si="88"/>
        <v>406533</v>
      </c>
    </row>
    <row r="587" spans="1:8" hidden="1" outlineLevel="1">
      <c r="A587" s="176" t="s">
        <v>491</v>
      </c>
      <c r="B587" s="177"/>
      <c r="C587" s="32">
        <f>SUM(C588:C591)</f>
        <v>6266833</v>
      </c>
      <c r="D587" s="32">
        <f>SUM(D588:D591)</f>
        <v>6266833</v>
      </c>
      <c r="E587" s="32">
        <f>SUM(E588:E591)</f>
        <v>6266833</v>
      </c>
      <c r="H587" s="41">
        <f t="shared" si="88"/>
        <v>6266833</v>
      </c>
    </row>
    <row r="588" spans="1:8" hidden="1" outlineLevel="2">
      <c r="A588" s="7">
        <v>6610</v>
      </c>
      <c r="B588" s="4" t="s">
        <v>492</v>
      </c>
      <c r="C588" s="5">
        <v>5494343</v>
      </c>
      <c r="D588" s="5">
        <f>C588</f>
        <v>5494343</v>
      </c>
      <c r="E588" s="5">
        <f>D588</f>
        <v>5494343</v>
      </c>
      <c r="H588" s="41">
        <f t="shared" si="88"/>
        <v>5494343</v>
      </c>
    </row>
    <row r="589" spans="1:8" hidden="1" outlineLevel="2">
      <c r="A589" s="7">
        <v>6610</v>
      </c>
      <c r="B589" s="4" t="s">
        <v>493</v>
      </c>
      <c r="C589" s="5">
        <v>99401</v>
      </c>
      <c r="D589" s="5">
        <f t="shared" ref="D589:E591" si="90">C589</f>
        <v>99401</v>
      </c>
      <c r="E589" s="5">
        <f t="shared" si="90"/>
        <v>99401</v>
      </c>
      <c r="H589" s="41">
        <f t="shared" si="88"/>
        <v>99401</v>
      </c>
    </row>
    <row r="590" spans="1:8" hidden="1" outlineLevel="2">
      <c r="A590" s="7">
        <v>6610</v>
      </c>
      <c r="B590" s="4" t="s">
        <v>494</v>
      </c>
      <c r="C590" s="5">
        <v>456721</v>
      </c>
      <c r="D590" s="5">
        <f t="shared" si="90"/>
        <v>456721</v>
      </c>
      <c r="E590" s="5">
        <f t="shared" si="90"/>
        <v>456721</v>
      </c>
      <c r="H590" s="41">
        <f t="shared" si="88"/>
        <v>456721</v>
      </c>
    </row>
    <row r="591" spans="1:8" hidden="1" outlineLevel="2">
      <c r="A591" s="7">
        <v>6610</v>
      </c>
      <c r="B591" s="4" t="s">
        <v>495</v>
      </c>
      <c r="C591" s="5">
        <v>216368</v>
      </c>
      <c r="D591" s="5">
        <f t="shared" si="90"/>
        <v>216368</v>
      </c>
      <c r="E591" s="5">
        <f t="shared" si="90"/>
        <v>216368</v>
      </c>
      <c r="H591" s="41">
        <f t="shared" si="88"/>
        <v>216368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88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88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88"/>
        <v>0</v>
      </c>
    </row>
    <row r="595" spans="1:8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88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88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91">C597</f>
        <v>0</v>
      </c>
      <c r="E597" s="5">
        <f t="shared" si="91"/>
        <v>0</v>
      </c>
      <c r="H597" s="41">
        <f t="shared" si="88"/>
        <v>0</v>
      </c>
    </row>
    <row r="598" spans="1:8" hidden="1" outlineLevel="2">
      <c r="A598" s="7">
        <v>6612</v>
      </c>
      <c r="B598" s="4" t="s">
        <v>501</v>
      </c>
      <c r="C598" s="5"/>
      <c r="D598" s="5">
        <f t="shared" si="91"/>
        <v>0</v>
      </c>
      <c r="E598" s="5">
        <f t="shared" si="91"/>
        <v>0</v>
      </c>
      <c r="H598" s="41">
        <f t="shared" si="88"/>
        <v>0</v>
      </c>
    </row>
    <row r="599" spans="1:8" hidden="1" outlineLevel="1">
      <c r="A599" s="176" t="s">
        <v>503</v>
      </c>
      <c r="B599" s="177"/>
      <c r="C599" s="32">
        <f>SUM(C600:C602)</f>
        <v>5208699</v>
      </c>
      <c r="D599" s="32">
        <f>SUM(D600:D602)</f>
        <v>5208699</v>
      </c>
      <c r="E599" s="32">
        <f>SUM(E600:E602)</f>
        <v>5208699</v>
      </c>
      <c r="H599" s="41">
        <f t="shared" si="88"/>
        <v>5208699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92">C600</f>
        <v>0</v>
      </c>
      <c r="E600" s="5">
        <f t="shared" si="92"/>
        <v>0</v>
      </c>
      <c r="H600" s="41">
        <f t="shared" si="88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92"/>
        <v>0</v>
      </c>
      <c r="E601" s="5">
        <f t="shared" si="92"/>
        <v>0</v>
      </c>
      <c r="H601" s="41">
        <f t="shared" si="88"/>
        <v>0</v>
      </c>
    </row>
    <row r="602" spans="1:8" hidden="1" outlineLevel="2">
      <c r="A602" s="7">
        <v>6613</v>
      </c>
      <c r="B602" s="4" t="s">
        <v>501</v>
      </c>
      <c r="C602" s="5">
        <v>5208699</v>
      </c>
      <c r="D602" s="5">
        <f t="shared" si="92"/>
        <v>5208699</v>
      </c>
      <c r="E602" s="5">
        <f t="shared" si="92"/>
        <v>5208699</v>
      </c>
      <c r="H602" s="41">
        <f t="shared" si="88"/>
        <v>5208699</v>
      </c>
    </row>
    <row r="603" spans="1:8" hidden="1" outlineLevel="1">
      <c r="A603" s="176" t="s">
        <v>506</v>
      </c>
      <c r="B603" s="177"/>
      <c r="C603" s="32">
        <f>SUM(C604:C609)</f>
        <v>1785152</v>
      </c>
      <c r="D603" s="32">
        <f>SUM(D604:D609)</f>
        <v>1785152</v>
      </c>
      <c r="E603" s="32">
        <f>SUM(E604:E609)</f>
        <v>1785152</v>
      </c>
      <c r="H603" s="41">
        <f t="shared" si="88"/>
        <v>1785152</v>
      </c>
    </row>
    <row r="604" spans="1:8" hidden="1" outlineLevel="2">
      <c r="A604" s="7">
        <v>6614</v>
      </c>
      <c r="B604" s="4" t="s">
        <v>507</v>
      </c>
      <c r="C604" s="5">
        <v>177412</v>
      </c>
      <c r="D604" s="5">
        <f>C604</f>
        <v>177412</v>
      </c>
      <c r="E604" s="5">
        <f>D604</f>
        <v>177412</v>
      </c>
      <c r="H604" s="41">
        <f t="shared" si="88"/>
        <v>177412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93">C605</f>
        <v>0</v>
      </c>
      <c r="E605" s="5">
        <f t="shared" si="93"/>
        <v>0</v>
      </c>
      <c r="H605" s="41">
        <f t="shared" si="88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93"/>
        <v>0</v>
      </c>
      <c r="E606" s="5">
        <f t="shared" si="93"/>
        <v>0</v>
      </c>
      <c r="H606" s="41">
        <f t="shared" si="88"/>
        <v>0</v>
      </c>
    </row>
    <row r="607" spans="1:8" hidden="1" outlineLevel="2">
      <c r="A607" s="7">
        <v>6614</v>
      </c>
      <c r="B607" s="4" t="s">
        <v>510</v>
      </c>
      <c r="C607" s="5">
        <v>89000</v>
      </c>
      <c r="D607" s="5">
        <f t="shared" si="93"/>
        <v>89000</v>
      </c>
      <c r="E607" s="5">
        <f t="shared" si="93"/>
        <v>89000</v>
      </c>
      <c r="H607" s="41">
        <f t="shared" si="88"/>
        <v>89000</v>
      </c>
    </row>
    <row r="608" spans="1:8" hidden="1" outlineLevel="2">
      <c r="A608" s="7">
        <v>6614</v>
      </c>
      <c r="B608" s="4" t="s">
        <v>511</v>
      </c>
      <c r="C608" s="5">
        <v>160587</v>
      </c>
      <c r="D608" s="5">
        <f t="shared" si="93"/>
        <v>160587</v>
      </c>
      <c r="E608" s="5">
        <f t="shared" si="93"/>
        <v>160587</v>
      </c>
      <c r="H608" s="41">
        <f t="shared" si="88"/>
        <v>160587</v>
      </c>
    </row>
    <row r="609" spans="1:8" hidden="1" outlineLevel="2">
      <c r="A609" s="7">
        <v>6614</v>
      </c>
      <c r="B609" s="4" t="s">
        <v>512</v>
      </c>
      <c r="C609" s="5">
        <v>1358153</v>
      </c>
      <c r="D609" s="5">
        <f t="shared" si="93"/>
        <v>1358153</v>
      </c>
      <c r="E609" s="5">
        <f t="shared" si="93"/>
        <v>1358153</v>
      </c>
      <c r="H609" s="41">
        <f t="shared" si="88"/>
        <v>1358153</v>
      </c>
    </row>
    <row r="610" spans="1:8" hidden="1" outlineLevel="1">
      <c r="A610" s="176" t="s">
        <v>513</v>
      </c>
      <c r="B610" s="177"/>
      <c r="C610" s="32">
        <f>SUM(C611:C615)</f>
        <v>2500963</v>
      </c>
      <c r="D610" s="32">
        <f>SUM(D611:D615)</f>
        <v>2500963</v>
      </c>
      <c r="E610" s="32">
        <f>SUM(E611:E615)</f>
        <v>2500963</v>
      </c>
      <c r="H610" s="41">
        <f t="shared" si="88"/>
        <v>2500963</v>
      </c>
    </row>
    <row r="611" spans="1:8" hidden="1" outlineLevel="2">
      <c r="A611" s="7">
        <v>6615</v>
      </c>
      <c r="B611" s="4" t="s">
        <v>514</v>
      </c>
      <c r="C611" s="5">
        <v>2500963</v>
      </c>
      <c r="D611" s="5">
        <f>C611</f>
        <v>2500963</v>
      </c>
      <c r="E611" s="5">
        <f>D611</f>
        <v>2500963</v>
      </c>
      <c r="H611" s="41">
        <f t="shared" si="88"/>
        <v>2500963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94">C612</f>
        <v>0</v>
      </c>
      <c r="E612" s="5">
        <f t="shared" si="94"/>
        <v>0</v>
      </c>
      <c r="H612" s="41">
        <f t="shared" si="88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94"/>
        <v>0</v>
      </c>
      <c r="E613" s="5">
        <f t="shared" si="94"/>
        <v>0</v>
      </c>
      <c r="H613" s="41">
        <f t="shared" si="88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94"/>
        <v>0</v>
      </c>
      <c r="E614" s="5">
        <f t="shared" si="94"/>
        <v>0</v>
      </c>
      <c r="H614" s="41">
        <f t="shared" si="88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94"/>
        <v>0</v>
      </c>
      <c r="E615" s="5">
        <f t="shared" si="94"/>
        <v>0</v>
      </c>
      <c r="H615" s="41">
        <f t="shared" si="88"/>
        <v>0</v>
      </c>
    </row>
    <row r="616" spans="1:8" hidden="1" outlineLevel="1">
      <c r="A616" s="176" t="s">
        <v>519</v>
      </c>
      <c r="B616" s="177"/>
      <c r="C616" s="32">
        <f>SUM(C617:C627)</f>
        <v>984186</v>
      </c>
      <c r="D616" s="32">
        <f>SUM(D617:D627)</f>
        <v>984186</v>
      </c>
      <c r="E616" s="32">
        <f>SUM(E617:E627)</f>
        <v>984186</v>
      </c>
      <c r="H616" s="41">
        <f t="shared" si="88"/>
        <v>984186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88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95">C618</f>
        <v>0</v>
      </c>
      <c r="E618" s="5">
        <f t="shared" si="95"/>
        <v>0</v>
      </c>
      <c r="H618" s="41">
        <f t="shared" si="88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95"/>
        <v>0</v>
      </c>
      <c r="E619" s="5">
        <f t="shared" si="95"/>
        <v>0</v>
      </c>
      <c r="H619" s="41">
        <f t="shared" si="88"/>
        <v>0</v>
      </c>
    </row>
    <row r="620" spans="1:8" hidden="1" outlineLevel="2">
      <c r="A620" s="7">
        <v>6616</v>
      </c>
      <c r="B620" s="4" t="s">
        <v>523</v>
      </c>
      <c r="C620" s="5">
        <v>984186</v>
      </c>
      <c r="D620" s="5">
        <f t="shared" si="95"/>
        <v>984186</v>
      </c>
      <c r="E620" s="5">
        <f t="shared" si="95"/>
        <v>984186</v>
      </c>
      <c r="H620" s="41">
        <f t="shared" si="88"/>
        <v>984186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95"/>
        <v>0</v>
      </c>
      <c r="E621" s="5">
        <f t="shared" si="95"/>
        <v>0</v>
      </c>
      <c r="H621" s="41">
        <f t="shared" si="88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95"/>
        <v>0</v>
      </c>
      <c r="E622" s="5">
        <f t="shared" si="95"/>
        <v>0</v>
      </c>
      <c r="H622" s="41">
        <f t="shared" si="88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95"/>
        <v>0</v>
      </c>
      <c r="E623" s="5">
        <f t="shared" si="95"/>
        <v>0</v>
      </c>
      <c r="H623" s="41">
        <f t="shared" si="88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95"/>
        <v>0</v>
      </c>
      <c r="E624" s="5">
        <f t="shared" si="95"/>
        <v>0</v>
      </c>
      <c r="H624" s="41">
        <f t="shared" si="88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95"/>
        <v>0</v>
      </c>
      <c r="E625" s="5">
        <f t="shared" si="95"/>
        <v>0</v>
      </c>
      <c r="H625" s="41">
        <f t="shared" si="88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95"/>
        <v>0</v>
      </c>
      <c r="E626" s="5">
        <f t="shared" si="95"/>
        <v>0</v>
      </c>
      <c r="H626" s="41">
        <f t="shared" si="88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95"/>
        <v>0</v>
      </c>
      <c r="E627" s="5">
        <f t="shared" si="95"/>
        <v>0</v>
      </c>
      <c r="H627" s="41">
        <f t="shared" si="88"/>
        <v>0</v>
      </c>
    </row>
    <row r="628" spans="1:10" hidden="1" outlineLevel="1">
      <c r="A628" s="176" t="s">
        <v>531</v>
      </c>
      <c r="B628" s="177"/>
      <c r="C628" s="32">
        <f>SUM(C629:C637)</f>
        <v>1102604</v>
      </c>
      <c r="D628" s="32">
        <f>SUM(D629:D637)</f>
        <v>1102604</v>
      </c>
      <c r="E628" s="32">
        <f>SUM(E629:E637)</f>
        <v>1102604</v>
      </c>
      <c r="H628" s="41">
        <f t="shared" si="88"/>
        <v>1102604</v>
      </c>
    </row>
    <row r="629" spans="1:10" hidden="1" outlineLevel="2">
      <c r="A629" s="7">
        <v>6617</v>
      </c>
      <c r="B629" s="4" t="s">
        <v>532</v>
      </c>
      <c r="C629" s="5">
        <v>1102604</v>
      </c>
      <c r="D629" s="5">
        <f>C629</f>
        <v>1102604</v>
      </c>
      <c r="E629" s="5">
        <f>D629</f>
        <v>1102604</v>
      </c>
      <c r="H629" s="41">
        <f t="shared" si="88"/>
        <v>1102604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96">C630</f>
        <v>0</v>
      </c>
      <c r="E630" s="5">
        <f t="shared" si="96"/>
        <v>0</v>
      </c>
      <c r="H630" s="41">
        <f t="shared" si="88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96"/>
        <v>0</v>
      </c>
      <c r="E631" s="5">
        <f t="shared" si="96"/>
        <v>0</v>
      </c>
      <c r="H631" s="41">
        <f t="shared" si="88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96"/>
        <v>0</v>
      </c>
      <c r="E632" s="5">
        <f t="shared" si="96"/>
        <v>0</v>
      </c>
      <c r="H632" s="41">
        <f t="shared" si="88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96"/>
        <v>0</v>
      </c>
      <c r="E633" s="5">
        <f t="shared" si="96"/>
        <v>0</v>
      </c>
      <c r="H633" s="41">
        <f t="shared" si="88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96"/>
        <v>0</v>
      </c>
      <c r="E634" s="5">
        <f t="shared" si="96"/>
        <v>0</v>
      </c>
      <c r="H634" s="41">
        <f t="shared" si="88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96"/>
        <v>0</v>
      </c>
      <c r="E635" s="5">
        <f t="shared" si="96"/>
        <v>0</v>
      </c>
      <c r="H635" s="41">
        <f t="shared" si="88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96"/>
        <v>0</v>
      </c>
      <c r="E636" s="5">
        <f t="shared" si="96"/>
        <v>0</v>
      </c>
      <c r="H636" s="41">
        <f t="shared" si="88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96"/>
        <v>0</v>
      </c>
      <c r="E637" s="5">
        <f t="shared" si="96"/>
        <v>0</v>
      </c>
      <c r="H637" s="41">
        <f t="shared" si="88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88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97">C639</f>
        <v>0</v>
      </c>
      <c r="E639" s="32">
        <f t="shared" si="97"/>
        <v>0</v>
      </c>
      <c r="H639" s="41">
        <f t="shared" si="88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97"/>
        <v>0</v>
      </c>
      <c r="E640" s="32">
        <f t="shared" si="97"/>
        <v>0</v>
      </c>
      <c r="H640" s="41">
        <f t="shared" si="88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97"/>
        <v>0</v>
      </c>
      <c r="E641" s="32">
        <f t="shared" si="97"/>
        <v>0</v>
      </c>
      <c r="H641" s="41">
        <f t="shared" si="88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98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 t="shared" ref="D643:E645" si="99">C643</f>
        <v>0</v>
      </c>
      <c r="E643" s="32">
        <f t="shared" si="99"/>
        <v>0</v>
      </c>
      <c r="H643" s="41">
        <f t="shared" si="98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 t="shared" si="99"/>
        <v>0</v>
      </c>
      <c r="E644" s="32">
        <f t="shared" si="99"/>
        <v>0</v>
      </c>
      <c r="H644" s="41">
        <f t="shared" si="98"/>
        <v>0</v>
      </c>
    </row>
    <row r="645" spans="1:10" collapsed="1">
      <c r="A645" s="178" t="s">
        <v>548</v>
      </c>
      <c r="B645" s="179"/>
      <c r="C645" s="38"/>
      <c r="D645" s="38">
        <f t="shared" si="99"/>
        <v>0</v>
      </c>
      <c r="E645" s="38">
        <f t="shared" si="99"/>
        <v>0</v>
      </c>
      <c r="G645" s="39" t="s">
        <v>598</v>
      </c>
      <c r="H645" s="41">
        <f t="shared" si="98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98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98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100">C648</f>
        <v>0</v>
      </c>
      <c r="E648" s="5">
        <f t="shared" si="100"/>
        <v>0</v>
      </c>
      <c r="H648" s="41">
        <f t="shared" si="98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100"/>
        <v>0</v>
      </c>
      <c r="E649" s="5">
        <f t="shared" si="100"/>
        <v>0</v>
      </c>
      <c r="H649" s="41">
        <f t="shared" si="98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100"/>
        <v>0</v>
      </c>
      <c r="E650" s="5">
        <f t="shared" si="100"/>
        <v>0</v>
      </c>
      <c r="H650" s="41">
        <f t="shared" si="98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98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98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98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98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101">C655</f>
        <v>0</v>
      </c>
      <c r="E655" s="5">
        <f t="shared" si="101"/>
        <v>0</v>
      </c>
      <c r="H655" s="41">
        <f t="shared" si="98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101"/>
        <v>0</v>
      </c>
      <c r="E656" s="5">
        <f t="shared" si="101"/>
        <v>0</v>
      </c>
      <c r="H656" s="41">
        <f t="shared" si="98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101"/>
        <v>0</v>
      </c>
      <c r="E657" s="5">
        <f t="shared" si="101"/>
        <v>0</v>
      </c>
      <c r="H657" s="41">
        <f t="shared" si="98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101"/>
        <v>0</v>
      </c>
      <c r="E658" s="5">
        <f t="shared" si="101"/>
        <v>0</v>
      </c>
      <c r="H658" s="41">
        <f t="shared" si="98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101"/>
        <v>0</v>
      </c>
      <c r="E659" s="5">
        <f t="shared" si="101"/>
        <v>0</v>
      </c>
      <c r="H659" s="41">
        <f t="shared" si="98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98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98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102">C662</f>
        <v>0</v>
      </c>
      <c r="E662" s="5">
        <f t="shared" si="102"/>
        <v>0</v>
      </c>
      <c r="H662" s="41">
        <f t="shared" si="98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102"/>
        <v>0</v>
      </c>
      <c r="E663" s="5">
        <f t="shared" si="102"/>
        <v>0</v>
      </c>
      <c r="H663" s="41">
        <f t="shared" si="98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102"/>
        <v>0</v>
      </c>
      <c r="E664" s="5">
        <f t="shared" si="102"/>
        <v>0</v>
      </c>
      <c r="H664" s="41">
        <f t="shared" si="98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98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103">C666</f>
        <v>0</v>
      </c>
      <c r="E666" s="5">
        <f t="shared" si="103"/>
        <v>0</v>
      </c>
      <c r="H666" s="41">
        <f t="shared" si="98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103"/>
        <v>0</v>
      </c>
      <c r="E667" s="5">
        <f t="shared" si="103"/>
        <v>0</v>
      </c>
      <c r="H667" s="41">
        <f t="shared" si="98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103"/>
        <v>0</v>
      </c>
      <c r="E668" s="32">
        <f t="shared" si="103"/>
        <v>0</v>
      </c>
      <c r="H668" s="41">
        <f t="shared" si="98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103"/>
        <v>0</v>
      </c>
      <c r="E669" s="32">
        <f t="shared" si="103"/>
        <v>0</v>
      </c>
      <c r="H669" s="41">
        <f t="shared" si="98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103"/>
        <v>0</v>
      </c>
      <c r="E670" s="32">
        <f t="shared" si="103"/>
        <v>0</v>
      </c>
      <c r="H670" s="41">
        <f t="shared" si="98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98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98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104">C673</f>
        <v>0</v>
      </c>
      <c r="E673" s="5">
        <f t="shared" si="104"/>
        <v>0</v>
      </c>
      <c r="H673" s="41">
        <f t="shared" si="98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104"/>
        <v>0</v>
      </c>
      <c r="E674" s="5">
        <f t="shared" si="104"/>
        <v>0</v>
      </c>
      <c r="H674" s="41">
        <f t="shared" si="98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104"/>
        <v>0</v>
      </c>
      <c r="E675" s="5">
        <f t="shared" si="104"/>
        <v>0</v>
      </c>
      <c r="H675" s="41">
        <f t="shared" si="98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98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98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98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98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98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105">C681</f>
        <v>0</v>
      </c>
      <c r="E681" s="5">
        <f t="shared" si="105"/>
        <v>0</v>
      </c>
      <c r="H681" s="41">
        <f t="shared" si="98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105"/>
        <v>0</v>
      </c>
      <c r="E682" s="5">
        <f t="shared" si="105"/>
        <v>0</v>
      </c>
      <c r="H682" s="41">
        <f t="shared" si="98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98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106">C684</f>
        <v>0</v>
      </c>
      <c r="E684" s="5">
        <f t="shared" si="106"/>
        <v>0</v>
      </c>
      <c r="H684" s="41">
        <f t="shared" si="98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106"/>
        <v>0</v>
      </c>
      <c r="E685" s="5">
        <f t="shared" si="106"/>
        <v>0</v>
      </c>
      <c r="H685" s="41">
        <f t="shared" si="98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106"/>
        <v>0</v>
      </c>
      <c r="E686" s="5">
        <f t="shared" si="106"/>
        <v>0</v>
      </c>
      <c r="H686" s="41">
        <f t="shared" si="98"/>
        <v>0</v>
      </c>
    </row>
    <row r="687" spans="1:8" hidden="1" outlineLevel="1">
      <c r="A687" s="176" t="s">
        <v>563</v>
      </c>
      <c r="B687" s="177"/>
      <c r="C687" s="32">
        <f>SUM(C688:C693)</f>
        <v>683273</v>
      </c>
      <c r="D687" s="32">
        <f>SUM(D688:D693)</f>
        <v>683273</v>
      </c>
      <c r="E687" s="32">
        <f>SUM(E688:E693)</f>
        <v>683273</v>
      </c>
      <c r="H687" s="41">
        <f t="shared" si="98"/>
        <v>683273</v>
      </c>
    </row>
    <row r="688" spans="1:8" hidden="1" outlineLevel="2">
      <c r="A688" s="7">
        <v>9614</v>
      </c>
      <c r="B688" s="4" t="s">
        <v>507</v>
      </c>
      <c r="C688" s="5">
        <v>683273</v>
      </c>
      <c r="D688" s="5">
        <f>C688</f>
        <v>683273</v>
      </c>
      <c r="E688" s="5">
        <f>D688</f>
        <v>683273</v>
      </c>
      <c r="H688" s="41">
        <f t="shared" si="98"/>
        <v>683273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107">C689</f>
        <v>0</v>
      </c>
      <c r="E689" s="5">
        <f t="shared" si="107"/>
        <v>0</v>
      </c>
      <c r="H689" s="41">
        <f t="shared" si="98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107"/>
        <v>0</v>
      </c>
      <c r="E690" s="5">
        <f t="shared" si="107"/>
        <v>0</v>
      </c>
      <c r="H690" s="41">
        <f t="shared" si="98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107"/>
        <v>0</v>
      </c>
      <c r="E691" s="5">
        <f t="shared" si="107"/>
        <v>0</v>
      </c>
      <c r="H691" s="41">
        <f t="shared" si="98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107"/>
        <v>0</v>
      </c>
      <c r="E692" s="5">
        <f t="shared" si="107"/>
        <v>0</v>
      </c>
      <c r="H692" s="41">
        <f t="shared" si="98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107"/>
        <v>0</v>
      </c>
      <c r="E693" s="5">
        <f t="shared" si="107"/>
        <v>0</v>
      </c>
      <c r="H693" s="41">
        <f t="shared" si="98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98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98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108">C696</f>
        <v>0</v>
      </c>
      <c r="E696" s="5">
        <f t="shared" si="108"/>
        <v>0</v>
      </c>
      <c r="H696" s="41">
        <f t="shared" si="98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108"/>
        <v>0</v>
      </c>
      <c r="E697" s="5">
        <f t="shared" si="108"/>
        <v>0</v>
      </c>
      <c r="H697" s="41">
        <f t="shared" si="98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108"/>
        <v>0</v>
      </c>
      <c r="E698" s="5">
        <f t="shared" si="108"/>
        <v>0</v>
      </c>
      <c r="H698" s="41">
        <f t="shared" si="98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108"/>
        <v>0</v>
      </c>
      <c r="E699" s="5">
        <f t="shared" si="108"/>
        <v>0</v>
      </c>
      <c r="H699" s="41">
        <f t="shared" si="98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98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98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109">C702</f>
        <v>0</v>
      </c>
      <c r="E702" s="5">
        <f t="shared" si="109"/>
        <v>0</v>
      </c>
      <c r="H702" s="41">
        <f t="shared" si="98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109"/>
        <v>0</v>
      </c>
      <c r="E703" s="5">
        <f t="shared" si="109"/>
        <v>0</v>
      </c>
      <c r="H703" s="41">
        <f t="shared" si="98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109"/>
        <v>0</v>
      </c>
      <c r="E704" s="5">
        <f t="shared" si="109"/>
        <v>0</v>
      </c>
      <c r="H704" s="41">
        <f t="shared" si="98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109"/>
        <v>0</v>
      </c>
      <c r="E705" s="5">
        <f t="shared" si="109"/>
        <v>0</v>
      </c>
      <c r="H705" s="41">
        <f t="shared" si="98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109"/>
        <v>0</v>
      </c>
      <c r="E706" s="5">
        <f t="shared" si="109"/>
        <v>0</v>
      </c>
      <c r="H706" s="41">
        <f t="shared" ref="H706:H726" si="110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109"/>
        <v>0</v>
      </c>
      <c r="E707" s="5">
        <f t="shared" si="109"/>
        <v>0</v>
      </c>
      <c r="H707" s="41">
        <f t="shared" si="110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109"/>
        <v>0</v>
      </c>
      <c r="E708" s="5">
        <f t="shared" si="109"/>
        <v>0</v>
      </c>
      <c r="H708" s="41">
        <f t="shared" si="110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109"/>
        <v>0</v>
      </c>
      <c r="E709" s="5">
        <f t="shared" si="109"/>
        <v>0</v>
      </c>
      <c r="H709" s="41">
        <f t="shared" si="110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109"/>
        <v>0</v>
      </c>
      <c r="E710" s="5">
        <f t="shared" si="109"/>
        <v>0</v>
      </c>
      <c r="H710" s="41">
        <f t="shared" si="110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109"/>
        <v>0</v>
      </c>
      <c r="E711" s="5">
        <f t="shared" si="109"/>
        <v>0</v>
      </c>
      <c r="H711" s="41">
        <f t="shared" si="110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110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111">C713</f>
        <v>0</v>
      </c>
      <c r="E713" s="31">
        <f t="shared" si="111"/>
        <v>0</v>
      </c>
      <c r="H713" s="41">
        <f t="shared" si="110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111"/>
        <v>0</v>
      </c>
      <c r="E714" s="31">
        <f t="shared" si="111"/>
        <v>0</v>
      </c>
      <c r="H714" s="41">
        <f t="shared" si="110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111"/>
        <v>0</v>
      </c>
      <c r="E715" s="31">
        <f t="shared" si="111"/>
        <v>0</v>
      </c>
      <c r="H715" s="41">
        <f t="shared" si="110"/>
        <v>0</v>
      </c>
    </row>
    <row r="716" spans="1:10" collapsed="1">
      <c r="A716" s="182" t="s">
        <v>570</v>
      </c>
      <c r="B716" s="183"/>
      <c r="C716" s="36">
        <f>C717</f>
        <v>13662000</v>
      </c>
      <c r="D716" s="36">
        <f>D717</f>
        <v>13662000</v>
      </c>
      <c r="E716" s="36">
        <f>E717</f>
        <v>13662000</v>
      </c>
      <c r="G716" s="39" t="s">
        <v>66</v>
      </c>
      <c r="H716" s="164">
        <f>E716</f>
        <v>13662000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13662000</v>
      </c>
      <c r="D717" s="33">
        <f>D718+D722</f>
        <v>13662000</v>
      </c>
      <c r="E717" s="33">
        <f>E718+E722</f>
        <v>13662000</v>
      </c>
      <c r="G717" s="39" t="s">
        <v>599</v>
      </c>
      <c r="H717" s="41">
        <f t="shared" si="110"/>
        <v>13662000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f>SUM(C719:C721)</f>
        <v>10012000</v>
      </c>
      <c r="D718" s="31">
        <f>SUM(D719:D721)</f>
        <v>10012000</v>
      </c>
      <c r="E718" s="31">
        <f>SUM(E719:E721)</f>
        <v>10012000</v>
      </c>
      <c r="H718" s="41">
        <f t="shared" si="110"/>
        <v>10012000</v>
      </c>
    </row>
    <row r="719" spans="1:10" ht="15" hidden="1" customHeight="1" outlineLevel="2">
      <c r="A719" s="6">
        <v>10950</v>
      </c>
      <c r="B719" s="4" t="s">
        <v>572</v>
      </c>
      <c r="C719" s="5">
        <v>7330000</v>
      </c>
      <c r="D719" s="5">
        <f>C719</f>
        <v>7330000</v>
      </c>
      <c r="E719" s="5">
        <f>D719</f>
        <v>7330000</v>
      </c>
      <c r="H719" s="41">
        <f t="shared" si="110"/>
        <v>7330000</v>
      </c>
    </row>
    <row r="720" spans="1:10" ht="15" hidden="1" customHeight="1" outlineLevel="2">
      <c r="A720" s="6">
        <v>10950</v>
      </c>
      <c r="B720" s="4" t="s">
        <v>573</v>
      </c>
      <c r="C720" s="5">
        <v>725000</v>
      </c>
      <c r="D720" s="5">
        <f t="shared" ref="D720:E721" si="112">C720</f>
        <v>725000</v>
      </c>
      <c r="E720" s="5">
        <f t="shared" si="112"/>
        <v>725000</v>
      </c>
      <c r="H720" s="41">
        <f t="shared" si="110"/>
        <v>725000</v>
      </c>
    </row>
    <row r="721" spans="1:10" ht="15" hidden="1" customHeight="1" outlineLevel="2">
      <c r="A721" s="6">
        <v>10950</v>
      </c>
      <c r="B721" s="4" t="s">
        <v>574</v>
      </c>
      <c r="C721" s="5">
        <v>1957000</v>
      </c>
      <c r="D721" s="5">
        <f t="shared" si="112"/>
        <v>1957000</v>
      </c>
      <c r="E721" s="5">
        <f t="shared" si="112"/>
        <v>1957000</v>
      </c>
      <c r="H721" s="41">
        <f t="shared" si="110"/>
        <v>1957000</v>
      </c>
    </row>
    <row r="722" spans="1:10" hidden="1" outlineLevel="1">
      <c r="A722" s="188" t="s">
        <v>850</v>
      </c>
      <c r="B722" s="189"/>
      <c r="C722" s="31">
        <f>SUM(C723:C724)</f>
        <v>3650000</v>
      </c>
      <c r="D722" s="31">
        <f>SUM(D723:D724)</f>
        <v>3650000</v>
      </c>
      <c r="E722" s="31">
        <f>SUM(E723:E724)</f>
        <v>3650000</v>
      </c>
      <c r="H722" s="41">
        <f t="shared" si="110"/>
        <v>3650000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110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3650000</v>
      </c>
      <c r="D724" s="5">
        <f>C724</f>
        <v>3650000</v>
      </c>
      <c r="E724" s="5">
        <f>D724</f>
        <v>3650000</v>
      </c>
      <c r="H724" s="41">
        <f t="shared" si="110"/>
        <v>3650000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110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110"/>
        <v>0</v>
      </c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>
        <v>0</v>
      </c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113">C731</f>
        <v>0</v>
      </c>
      <c r="D730" s="31">
        <f t="shared" si="113"/>
        <v>0</v>
      </c>
      <c r="E730" s="31">
        <f t="shared" si="113"/>
        <v>0</v>
      </c>
    </row>
    <row r="731" spans="1:10" hidden="1" outlineLevel="2">
      <c r="A731" s="6">
        <v>2</v>
      </c>
      <c r="B731" s="4" t="s">
        <v>822</v>
      </c>
      <c r="C731" s="5">
        <f t="shared" si="113"/>
        <v>0</v>
      </c>
      <c r="D731" s="5">
        <f t="shared" si="113"/>
        <v>0</v>
      </c>
      <c r="E731" s="5">
        <f t="shared" si="113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114">C735</f>
        <v>0</v>
      </c>
      <c r="E735" s="30">
        <f t="shared" si="114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114"/>
        <v>0</v>
      </c>
      <c r="E736" s="30">
        <f t="shared" si="114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114"/>
        <v>0</v>
      </c>
      <c r="E737" s="5">
        <f t="shared" si="114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114"/>
        <v>0</v>
      </c>
      <c r="E738" s="5">
        <f t="shared" si="114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>
        <v>0</v>
      </c>
      <c r="D747" s="30">
        <f t="shared" ref="D747:E749" si="115">C747</f>
        <v>0</v>
      </c>
      <c r="E747" s="30">
        <f t="shared" si="115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115"/>
        <v>0</v>
      </c>
      <c r="E748" s="5">
        <f t="shared" si="115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115"/>
        <v>0</v>
      </c>
      <c r="E749" s="5">
        <f t="shared" si="115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 t="shared" ref="D750:E750" si="116">D754++D751</f>
        <v>0</v>
      </c>
      <c r="E750" s="31">
        <f t="shared" si="116"/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 t="shared" ref="D751:E751" si="117">D753+D752</f>
        <v>0</v>
      </c>
      <c r="E751" s="5">
        <f t="shared" si="117"/>
        <v>0</v>
      </c>
    </row>
    <row r="752" spans="1:5" s="124" customFormat="1" hidden="1" outlineLevel="3">
      <c r="A752" s="127"/>
      <c r="B752" s="126" t="s">
        <v>835</v>
      </c>
      <c r="C752" s="5">
        <v>0</v>
      </c>
      <c r="D752" s="5">
        <v>0</v>
      </c>
      <c r="E752" s="5"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ref="D753:E754" si="118">C753</f>
        <v>0</v>
      </c>
      <c r="E753" s="125">
        <f t="shared" si="118"/>
        <v>0</v>
      </c>
    </row>
    <row r="754" spans="1:5" hidden="1" outlineLevel="2">
      <c r="A754" s="6">
        <v>3</v>
      </c>
      <c r="B754" s="4" t="s">
        <v>827</v>
      </c>
      <c r="C754" s="5">
        <v>0</v>
      </c>
      <c r="D754" s="5">
        <f t="shared" si="118"/>
        <v>0</v>
      </c>
      <c r="E754" s="5">
        <f t="shared" si="118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>
        <v>0</v>
      </c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>
        <v>0</v>
      </c>
      <c r="D758" s="30">
        <f t="shared" ref="D758:E759" si="119">C758</f>
        <v>0</v>
      </c>
      <c r="E758" s="30">
        <f t="shared" si="119"/>
        <v>0</v>
      </c>
    </row>
    <row r="759" spans="1:5" hidden="1" outlineLevel="3">
      <c r="A759" s="29"/>
      <c r="B759" s="28" t="s">
        <v>831</v>
      </c>
      <c r="C759" s="30"/>
      <c r="D759" s="30">
        <f t="shared" si="119"/>
        <v>0</v>
      </c>
      <c r="E759" s="30">
        <f t="shared" si="119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20">C762</f>
        <v>0</v>
      </c>
      <c r="E762" s="30">
        <f t="shared" si="120"/>
        <v>0</v>
      </c>
    </row>
    <row r="763" spans="1:5" hidden="1" outlineLevel="3">
      <c r="A763" s="29"/>
      <c r="B763" s="28" t="s">
        <v>819</v>
      </c>
      <c r="C763" s="30"/>
      <c r="D763" s="30">
        <f t="shared" si="120"/>
        <v>0</v>
      </c>
      <c r="E763" s="30">
        <f t="shared" si="12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20"/>
        <v>0</v>
      </c>
      <c r="E764" s="5">
        <f t="shared" si="120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>
        <v>0</v>
      </c>
      <c r="D774" s="30">
        <f t="shared" ref="D774:E776" si="121">C774</f>
        <v>0</v>
      </c>
      <c r="E774" s="30">
        <f t="shared" si="121"/>
        <v>0</v>
      </c>
    </row>
    <row r="775" spans="1:5" hidden="1" outlineLevel="3">
      <c r="A775" s="29"/>
      <c r="B775" s="28" t="s">
        <v>819</v>
      </c>
      <c r="C775" s="30"/>
      <c r="D775" s="30">
        <f t="shared" si="121"/>
        <v>0</v>
      </c>
      <c r="E775" s="30">
        <f t="shared" si="121"/>
        <v>0</v>
      </c>
    </row>
    <row r="776" spans="1:5" hidden="1" outlineLevel="3">
      <c r="A776" s="29"/>
      <c r="B776" s="28" t="s">
        <v>818</v>
      </c>
      <c r="C776" s="30"/>
      <c r="D776" s="30">
        <f t="shared" si="121"/>
        <v>0</v>
      </c>
      <c r="E776" s="30">
        <f t="shared" si="121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5:E10 C136:E151 C154:E162 C164:E169 C171:E176 C62:E66 C12:E37 C254:C255 C117:E134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D1" zoomScale="170" zoomScaleNormal="170" workbookViewId="0">
      <selection activeCell="H114" sqref="H114"/>
    </sheetView>
  </sheetViews>
  <sheetFormatPr defaultColWidth="9.140625" defaultRowHeight="15" outlineLevelRow="3"/>
  <cols>
    <col min="1" max="1" width="7" bestFit="1" customWidth="1"/>
    <col min="2" max="2" width="45.140625" customWidth="1"/>
    <col min="3" max="3" width="26.7109375" customWidth="1"/>
    <col min="4" max="4" width="20.28515625" customWidth="1"/>
    <col min="5" max="5" width="18.7109375" customWidth="1"/>
    <col min="7" max="7" width="9.5703125" customWidth="1"/>
    <col min="8" max="8" width="23.85546875" customWidth="1"/>
    <col min="9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2" t="s">
        <v>853</v>
      </c>
      <c r="E1" s="162" t="s">
        <v>852</v>
      </c>
      <c r="G1" s="43" t="s">
        <v>31</v>
      </c>
      <c r="H1" s="44">
        <f>C2+C114</f>
        <v>164131358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110990000</v>
      </c>
      <c r="D2" s="26">
        <f>D3+D67</f>
        <v>110990000</v>
      </c>
      <c r="E2" s="26">
        <f>E3+E67</f>
        <v>110990000</v>
      </c>
      <c r="G2" s="39" t="s">
        <v>60</v>
      </c>
      <c r="H2" s="41">
        <f>C2</f>
        <v>110990000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77320000</v>
      </c>
      <c r="D3" s="23">
        <f>D4+D11+D38+D61</f>
        <v>77320000</v>
      </c>
      <c r="E3" s="23">
        <f>E4+E11+E38+E61</f>
        <v>77320000</v>
      </c>
      <c r="G3" s="39" t="s">
        <v>57</v>
      </c>
      <c r="H3" s="41">
        <f t="shared" ref="H3:H66" si="0">C3</f>
        <v>77320000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60650000</v>
      </c>
      <c r="D4" s="21">
        <f>SUM(D5:D10)</f>
        <v>60650000</v>
      </c>
      <c r="E4" s="21">
        <f>SUM(E5:E10)</f>
        <v>60650000</v>
      </c>
      <c r="F4" s="17"/>
      <c r="G4" s="39" t="s">
        <v>53</v>
      </c>
      <c r="H4" s="41">
        <f t="shared" si="0"/>
        <v>60650000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6100000</v>
      </c>
      <c r="D5" s="2">
        <f>C5</f>
        <v>6100000</v>
      </c>
      <c r="E5" s="2">
        <f>D5</f>
        <v>6100000</v>
      </c>
      <c r="F5" s="17"/>
      <c r="G5" s="17"/>
      <c r="H5" s="41">
        <f t="shared" si="0"/>
        <v>6100000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2000000</v>
      </c>
      <c r="D6" s="2">
        <f t="shared" ref="D6:E10" si="1">C6</f>
        <v>2000000</v>
      </c>
      <c r="E6" s="2">
        <f t="shared" si="1"/>
        <v>2000000</v>
      </c>
      <c r="F6" s="17"/>
      <c r="G6" s="17"/>
      <c r="H6" s="41">
        <f t="shared" si="0"/>
        <v>2000000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44000000</v>
      </c>
      <c r="D7" s="2">
        <f t="shared" si="1"/>
        <v>44000000</v>
      </c>
      <c r="E7" s="2">
        <f t="shared" si="1"/>
        <v>44000000</v>
      </c>
      <c r="F7" s="17"/>
      <c r="G7" s="17"/>
      <c r="H7" s="41">
        <f t="shared" si="0"/>
        <v>44000000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7200000</v>
      </c>
      <c r="D8" s="2">
        <f t="shared" si="1"/>
        <v>7200000</v>
      </c>
      <c r="E8" s="2">
        <f t="shared" si="1"/>
        <v>7200000</v>
      </c>
      <c r="F8" s="17"/>
      <c r="G8" s="17"/>
      <c r="H8" s="41">
        <f t="shared" si="0"/>
        <v>7200000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1300000</v>
      </c>
      <c r="D9" s="2">
        <f t="shared" si="1"/>
        <v>1300000</v>
      </c>
      <c r="E9" s="2">
        <f t="shared" si="1"/>
        <v>1300000</v>
      </c>
      <c r="F9" s="17"/>
      <c r="G9" s="17"/>
      <c r="H9" s="41">
        <f t="shared" si="0"/>
        <v>1300000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50000</v>
      </c>
      <c r="D10" s="2">
        <f t="shared" si="1"/>
        <v>50000</v>
      </c>
      <c r="E10" s="2">
        <f t="shared" si="1"/>
        <v>50000</v>
      </c>
      <c r="F10" s="17"/>
      <c r="G10" s="17"/>
      <c r="H10" s="41">
        <f t="shared" si="0"/>
        <v>50000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6110000</v>
      </c>
      <c r="D11" s="21">
        <f>SUM(D12:D37)</f>
        <v>6110000</v>
      </c>
      <c r="E11" s="21">
        <f>SUM(E12:E37)</f>
        <v>6110000</v>
      </c>
      <c r="F11" s="17"/>
      <c r="G11" s="39" t="s">
        <v>54</v>
      </c>
      <c r="H11" s="41">
        <f t="shared" si="0"/>
        <v>6110000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400000</v>
      </c>
      <c r="D12" s="2">
        <f>C12</f>
        <v>400000</v>
      </c>
      <c r="E12" s="2">
        <f>D12</f>
        <v>400000</v>
      </c>
      <c r="H12" s="41">
        <f t="shared" si="0"/>
        <v>400000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3000000</v>
      </c>
      <c r="D19" s="2">
        <f t="shared" si="2"/>
        <v>3000000</v>
      </c>
      <c r="E19" s="2">
        <f t="shared" si="2"/>
        <v>3000000</v>
      </c>
      <c r="H19" s="41">
        <f t="shared" si="0"/>
        <v>3000000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200000</v>
      </c>
      <c r="D21" s="2">
        <f t="shared" si="2"/>
        <v>200000</v>
      </c>
      <c r="E21" s="2">
        <f t="shared" si="2"/>
        <v>200000</v>
      </c>
      <c r="H21" s="41">
        <f t="shared" si="0"/>
        <v>200000</v>
      </c>
    </row>
    <row r="22" spans="1:8" hidden="1" outlineLevel="1">
      <c r="A22" s="3">
        <v>2302</v>
      </c>
      <c r="B22" s="1" t="s">
        <v>134</v>
      </c>
      <c r="C22" s="2">
        <v>250000</v>
      </c>
      <c r="D22" s="2">
        <f t="shared" si="2"/>
        <v>250000</v>
      </c>
      <c r="E22" s="2">
        <f t="shared" si="2"/>
        <v>250000</v>
      </c>
      <c r="H22" s="41">
        <f t="shared" si="0"/>
        <v>250000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>
        <v>30000</v>
      </c>
      <c r="D25" s="2">
        <f t="shared" si="2"/>
        <v>30000</v>
      </c>
      <c r="E25" s="2">
        <f t="shared" si="2"/>
        <v>30000</v>
      </c>
      <c r="H25" s="41">
        <f t="shared" si="0"/>
        <v>30000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60000</v>
      </c>
      <c r="D31" s="2">
        <f t="shared" si="3"/>
        <v>60000</v>
      </c>
      <c r="E31" s="2">
        <f t="shared" si="3"/>
        <v>60000</v>
      </c>
      <c r="H31" s="41">
        <f t="shared" si="0"/>
        <v>60000</v>
      </c>
    </row>
    <row r="32" spans="1:8" hidden="1" outlineLevel="1">
      <c r="A32" s="3">
        <v>2402</v>
      </c>
      <c r="B32" s="1" t="s">
        <v>6</v>
      </c>
      <c r="C32" s="2">
        <v>1000000</v>
      </c>
      <c r="D32" s="2">
        <f t="shared" si="3"/>
        <v>1000000</v>
      </c>
      <c r="E32" s="2">
        <f t="shared" si="3"/>
        <v>1000000</v>
      </c>
      <c r="H32" s="41">
        <f t="shared" si="0"/>
        <v>1000000</v>
      </c>
    </row>
    <row r="33" spans="1:10" hidden="1" outlineLevel="1">
      <c r="A33" s="3">
        <v>2403</v>
      </c>
      <c r="B33" s="1" t="s">
        <v>144</v>
      </c>
      <c r="C33" s="2">
        <v>20000</v>
      </c>
      <c r="D33" s="2">
        <f t="shared" si="3"/>
        <v>20000</v>
      </c>
      <c r="E33" s="2">
        <f t="shared" si="3"/>
        <v>20000</v>
      </c>
      <c r="H33" s="41">
        <f t="shared" si="0"/>
        <v>20000</v>
      </c>
    </row>
    <row r="34" spans="1:10" hidden="1" outlineLevel="1">
      <c r="A34" s="3">
        <v>2404</v>
      </c>
      <c r="B34" s="1" t="s">
        <v>7</v>
      </c>
      <c r="C34" s="2">
        <v>80000</v>
      </c>
      <c r="D34" s="2">
        <f t="shared" si="3"/>
        <v>80000</v>
      </c>
      <c r="E34" s="2">
        <f t="shared" si="3"/>
        <v>80000</v>
      </c>
      <c r="H34" s="41">
        <f t="shared" si="0"/>
        <v>80000</v>
      </c>
    </row>
    <row r="35" spans="1:10" hidden="1" outlineLevel="1">
      <c r="A35" s="3">
        <v>2405</v>
      </c>
      <c r="B35" s="1" t="s">
        <v>8</v>
      </c>
      <c r="C35" s="2">
        <v>50000</v>
      </c>
      <c r="D35" s="2">
        <f t="shared" si="3"/>
        <v>50000</v>
      </c>
      <c r="E35" s="2">
        <f t="shared" si="3"/>
        <v>50000</v>
      </c>
      <c r="H35" s="41">
        <f t="shared" si="0"/>
        <v>50000</v>
      </c>
    </row>
    <row r="36" spans="1:10" hidden="1" outlineLevel="1">
      <c r="A36" s="3">
        <v>2406</v>
      </c>
      <c r="B36" s="1" t="s">
        <v>9</v>
      </c>
      <c r="C36" s="2">
        <v>1000000</v>
      </c>
      <c r="D36" s="2">
        <f t="shared" si="3"/>
        <v>1000000</v>
      </c>
      <c r="E36" s="2">
        <f t="shared" si="3"/>
        <v>1000000</v>
      </c>
      <c r="H36" s="41">
        <f t="shared" si="0"/>
        <v>1000000</v>
      </c>
    </row>
    <row r="37" spans="1:10" hidden="1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 collapsed="1">
      <c r="A38" s="168" t="s">
        <v>145</v>
      </c>
      <c r="B38" s="169"/>
      <c r="C38" s="21">
        <f>SUM(C39:C60)</f>
        <v>9830000</v>
      </c>
      <c r="D38" s="21">
        <f>SUM(D39:D60)</f>
        <v>9830000</v>
      </c>
      <c r="E38" s="21">
        <f>SUM(E39:E60)</f>
        <v>9830000</v>
      </c>
      <c r="G38" s="39" t="s">
        <v>55</v>
      </c>
      <c r="H38" s="41">
        <f t="shared" si="0"/>
        <v>9830000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675000</v>
      </c>
      <c r="D39" s="2">
        <f>C39</f>
        <v>675000</v>
      </c>
      <c r="E39" s="2">
        <f>D39</f>
        <v>675000</v>
      </c>
      <c r="H39" s="41">
        <f t="shared" si="0"/>
        <v>675000</v>
      </c>
    </row>
    <row r="40" spans="1:10" hidden="1" outlineLevel="1">
      <c r="A40" s="20">
        <v>3102</v>
      </c>
      <c r="B40" s="20" t="s">
        <v>12</v>
      </c>
      <c r="C40" s="2">
        <v>320000</v>
      </c>
      <c r="D40" s="2">
        <f t="shared" ref="D40:E55" si="4">C40</f>
        <v>320000</v>
      </c>
      <c r="E40" s="2">
        <f t="shared" si="4"/>
        <v>320000</v>
      </c>
      <c r="H40" s="41">
        <f t="shared" si="0"/>
        <v>320000</v>
      </c>
    </row>
    <row r="41" spans="1:10" hidden="1" outlineLevel="1">
      <c r="A41" s="20">
        <v>3103</v>
      </c>
      <c r="B41" s="20" t="s">
        <v>13</v>
      </c>
      <c r="C41" s="2">
        <v>350000</v>
      </c>
      <c r="D41" s="2">
        <f t="shared" si="4"/>
        <v>350000</v>
      </c>
      <c r="E41" s="2">
        <f t="shared" si="4"/>
        <v>350000</v>
      </c>
      <c r="H41" s="41">
        <f t="shared" si="0"/>
        <v>350000</v>
      </c>
    </row>
    <row r="42" spans="1:10" hidden="1" outlineLevel="1">
      <c r="A42" s="20">
        <v>3199</v>
      </c>
      <c r="B42" s="20" t="s">
        <v>14</v>
      </c>
      <c r="C42" s="2">
        <v>40000</v>
      </c>
      <c r="D42" s="2">
        <f t="shared" si="4"/>
        <v>40000</v>
      </c>
      <c r="E42" s="2">
        <f t="shared" si="4"/>
        <v>40000</v>
      </c>
      <c r="H42" s="41">
        <f t="shared" si="0"/>
        <v>40000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70000</v>
      </c>
      <c r="D45" s="2">
        <f t="shared" si="4"/>
        <v>70000</v>
      </c>
      <c r="E45" s="2">
        <f t="shared" si="4"/>
        <v>70000</v>
      </c>
      <c r="H45" s="41">
        <f t="shared" si="0"/>
        <v>70000</v>
      </c>
    </row>
    <row r="46" spans="1:10" hidden="1" outlineLevel="1">
      <c r="A46" s="20">
        <v>3204</v>
      </c>
      <c r="B46" s="20" t="s">
        <v>147</v>
      </c>
      <c r="C46" s="2">
        <v>35000</v>
      </c>
      <c r="D46" s="2">
        <f t="shared" si="4"/>
        <v>35000</v>
      </c>
      <c r="E46" s="2">
        <f t="shared" si="4"/>
        <v>35000</v>
      </c>
      <c r="H46" s="41">
        <f t="shared" si="0"/>
        <v>35000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800000</v>
      </c>
      <c r="D48" s="2">
        <f t="shared" si="4"/>
        <v>800000</v>
      </c>
      <c r="E48" s="2">
        <f t="shared" si="4"/>
        <v>800000</v>
      </c>
      <c r="H48" s="41">
        <f t="shared" si="0"/>
        <v>800000</v>
      </c>
    </row>
    <row r="49" spans="1:10" hidden="1" outlineLevel="1">
      <c r="A49" s="20">
        <v>3207</v>
      </c>
      <c r="B49" s="20" t="s">
        <v>149</v>
      </c>
      <c r="C49" s="2">
        <v>450000</v>
      </c>
      <c r="D49" s="2">
        <f t="shared" si="4"/>
        <v>450000</v>
      </c>
      <c r="E49" s="2">
        <f t="shared" si="4"/>
        <v>450000</v>
      </c>
      <c r="H49" s="41">
        <f t="shared" si="0"/>
        <v>450000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220000</v>
      </c>
      <c r="D51" s="2">
        <f t="shared" si="4"/>
        <v>220000</v>
      </c>
      <c r="E51" s="2">
        <f t="shared" si="4"/>
        <v>220000</v>
      </c>
      <c r="H51" s="41">
        <f t="shared" si="0"/>
        <v>220000</v>
      </c>
    </row>
    <row r="52" spans="1:10" hidden="1" outlineLevel="1">
      <c r="A52" s="20">
        <v>3299</v>
      </c>
      <c r="B52" s="20" t="s">
        <v>152</v>
      </c>
      <c r="C52" s="2">
        <v>50000</v>
      </c>
      <c r="D52" s="2">
        <f t="shared" si="4"/>
        <v>50000</v>
      </c>
      <c r="E52" s="2">
        <f t="shared" si="4"/>
        <v>50000</v>
      </c>
      <c r="H52" s="41">
        <f t="shared" si="0"/>
        <v>50000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220000</v>
      </c>
      <c r="D54" s="2">
        <f t="shared" si="4"/>
        <v>220000</v>
      </c>
      <c r="E54" s="2">
        <f t="shared" si="4"/>
        <v>220000</v>
      </c>
      <c r="H54" s="41">
        <f t="shared" si="0"/>
        <v>220000</v>
      </c>
    </row>
    <row r="55" spans="1:10" hidden="1" outlineLevel="1">
      <c r="A55" s="20">
        <v>3303</v>
      </c>
      <c r="B55" s="20" t="s">
        <v>153</v>
      </c>
      <c r="C55" s="2">
        <v>5000000</v>
      </c>
      <c r="D55" s="2">
        <f t="shared" si="4"/>
        <v>5000000</v>
      </c>
      <c r="E55" s="2">
        <f t="shared" si="4"/>
        <v>5000000</v>
      </c>
      <c r="H55" s="41">
        <f t="shared" si="0"/>
        <v>5000000</v>
      </c>
    </row>
    <row r="56" spans="1:10" hidden="1" outlineLevel="1">
      <c r="A56" s="20">
        <v>3303</v>
      </c>
      <c r="B56" s="20" t="s">
        <v>154</v>
      </c>
      <c r="C56" s="2">
        <v>1500000</v>
      </c>
      <c r="D56" s="2">
        <f t="shared" ref="D56:E60" si="5">C56</f>
        <v>1500000</v>
      </c>
      <c r="E56" s="2">
        <f t="shared" si="5"/>
        <v>1500000</v>
      </c>
      <c r="H56" s="41">
        <f t="shared" si="0"/>
        <v>1500000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100000</v>
      </c>
      <c r="D60" s="2">
        <f t="shared" si="5"/>
        <v>100000</v>
      </c>
      <c r="E60" s="2">
        <f t="shared" si="5"/>
        <v>100000</v>
      </c>
      <c r="H60" s="41">
        <f t="shared" si="0"/>
        <v>100000</v>
      </c>
    </row>
    <row r="61" spans="1:10" collapsed="1">
      <c r="A61" s="168" t="s">
        <v>158</v>
      </c>
      <c r="B61" s="169"/>
      <c r="C61" s="22">
        <f>SUM(C62:C66)</f>
        <v>730000</v>
      </c>
      <c r="D61" s="22">
        <f>SUM(D62:D66)</f>
        <v>730000</v>
      </c>
      <c r="E61" s="22">
        <f>SUM(E62:E66)</f>
        <v>730000</v>
      </c>
      <c r="G61" s="39" t="s">
        <v>105</v>
      </c>
      <c r="H61" s="41">
        <f t="shared" si="0"/>
        <v>730000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50000</v>
      </c>
      <c r="D64" s="2">
        <f t="shared" si="6"/>
        <v>50000</v>
      </c>
      <c r="E64" s="2">
        <f t="shared" si="6"/>
        <v>50000</v>
      </c>
      <c r="H64" s="41">
        <f t="shared" si="0"/>
        <v>50000</v>
      </c>
    </row>
    <row r="65" spans="1:10" hidden="1" outlineLevel="1">
      <c r="A65" s="14">
        <v>4004</v>
      </c>
      <c r="B65" s="1" t="s">
        <v>161</v>
      </c>
      <c r="C65" s="2">
        <v>500000</v>
      </c>
      <c r="D65" s="2">
        <f t="shared" si="6"/>
        <v>500000</v>
      </c>
      <c r="E65" s="2">
        <f t="shared" si="6"/>
        <v>500000</v>
      </c>
      <c r="H65" s="41">
        <f t="shared" si="0"/>
        <v>500000</v>
      </c>
    </row>
    <row r="66" spans="1:10" hidden="1" outlineLevel="1">
      <c r="A66" s="14">
        <v>4099</v>
      </c>
      <c r="B66" s="1" t="s">
        <v>162</v>
      </c>
      <c r="C66" s="2">
        <v>180000</v>
      </c>
      <c r="D66" s="2">
        <f t="shared" si="6"/>
        <v>180000</v>
      </c>
      <c r="E66" s="2">
        <f t="shared" si="6"/>
        <v>180000</v>
      </c>
      <c r="H66" s="41">
        <f t="shared" si="0"/>
        <v>180000</v>
      </c>
    </row>
    <row r="67" spans="1:10" collapsed="1">
      <c r="A67" s="167" t="s">
        <v>579</v>
      </c>
      <c r="B67" s="167"/>
      <c r="C67" s="25">
        <f>C97+C68</f>
        <v>33670000</v>
      </c>
      <c r="D67" s="25">
        <f>D97+D68</f>
        <v>33670000</v>
      </c>
      <c r="E67" s="25">
        <f>E97+E68</f>
        <v>33670000</v>
      </c>
      <c r="G67" s="39" t="s">
        <v>59</v>
      </c>
      <c r="H67" s="41">
        <f t="shared" ref="H67:H130" si="7">C67</f>
        <v>33670000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3230000</v>
      </c>
      <c r="D68" s="21">
        <f>SUM(D69:D96)</f>
        <v>3230000</v>
      </c>
      <c r="E68" s="21">
        <f>SUM(E69:E96)</f>
        <v>3230000</v>
      </c>
      <c r="G68" s="39" t="s">
        <v>56</v>
      </c>
      <c r="H68" s="41">
        <f t="shared" si="7"/>
        <v>3230000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330000</v>
      </c>
      <c r="D69" s="2">
        <f>C69</f>
        <v>330000</v>
      </c>
      <c r="E69" s="2">
        <f>D69</f>
        <v>330000</v>
      </c>
      <c r="H69" s="41">
        <f t="shared" si="7"/>
        <v>330000</v>
      </c>
    </row>
    <row r="70" spans="1:10" ht="15" hidden="1" customHeight="1" outlineLevel="1">
      <c r="A70" s="3">
        <v>5102</v>
      </c>
      <c r="B70" s="2" t="s">
        <v>165</v>
      </c>
      <c r="C70" s="2">
        <v>600000</v>
      </c>
      <c r="D70" s="2">
        <f t="shared" ref="D70:E85" si="8">C70</f>
        <v>600000</v>
      </c>
      <c r="E70" s="2">
        <f t="shared" si="8"/>
        <v>600000</v>
      </c>
      <c r="H70" s="41">
        <f t="shared" si="7"/>
        <v>600000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250000</v>
      </c>
      <c r="D73" s="2">
        <f t="shared" si="8"/>
        <v>250000</v>
      </c>
      <c r="E73" s="2">
        <f t="shared" si="8"/>
        <v>250000</v>
      </c>
      <c r="H73" s="41">
        <f t="shared" si="7"/>
        <v>250000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150000</v>
      </c>
      <c r="D75" s="2">
        <f t="shared" si="8"/>
        <v>150000</v>
      </c>
      <c r="E75" s="2">
        <f t="shared" si="8"/>
        <v>150000</v>
      </c>
      <c r="H75" s="41">
        <f t="shared" si="7"/>
        <v>150000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1350000</v>
      </c>
      <c r="D79" s="2">
        <f t="shared" si="8"/>
        <v>1350000</v>
      </c>
      <c r="E79" s="2">
        <f t="shared" si="8"/>
        <v>1350000</v>
      </c>
      <c r="H79" s="41">
        <f t="shared" si="7"/>
        <v>1350000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200000</v>
      </c>
      <c r="D83" s="2">
        <f t="shared" si="8"/>
        <v>200000</v>
      </c>
      <c r="E83" s="2">
        <f t="shared" si="8"/>
        <v>200000</v>
      </c>
      <c r="H83" s="41">
        <f t="shared" si="7"/>
        <v>200000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100000</v>
      </c>
      <c r="D93" s="2">
        <f t="shared" si="9"/>
        <v>100000</v>
      </c>
      <c r="E93" s="2">
        <f t="shared" si="9"/>
        <v>100000</v>
      </c>
      <c r="H93" s="41">
        <f t="shared" si="7"/>
        <v>100000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200000</v>
      </c>
      <c r="D95" s="2">
        <f t="shared" si="9"/>
        <v>200000</v>
      </c>
      <c r="E95" s="2">
        <f t="shared" si="9"/>
        <v>200000</v>
      </c>
      <c r="H95" s="41">
        <f t="shared" si="7"/>
        <v>200000</v>
      </c>
    </row>
    <row r="96" spans="1:8" ht="13.5" hidden="1" customHeight="1" outlineLevel="1">
      <c r="A96" s="3">
        <v>5399</v>
      </c>
      <c r="B96" s="2" t="s">
        <v>183</v>
      </c>
      <c r="C96" s="2">
        <v>50000</v>
      </c>
      <c r="D96" s="2">
        <f t="shared" si="9"/>
        <v>50000</v>
      </c>
      <c r="E96" s="2">
        <f t="shared" si="9"/>
        <v>50000</v>
      </c>
      <c r="H96" s="41">
        <f t="shared" si="7"/>
        <v>50000</v>
      </c>
    </row>
    <row r="97" spans="1:10" collapsed="1">
      <c r="A97" s="19" t="s">
        <v>184</v>
      </c>
      <c r="B97" s="24"/>
      <c r="C97" s="21">
        <f>SUM(C98:C113)</f>
        <v>30440000</v>
      </c>
      <c r="D97" s="21">
        <f>SUM(D98:D113)</f>
        <v>30440000</v>
      </c>
      <c r="E97" s="21">
        <f>SUM(E98:E113)</f>
        <v>30440000</v>
      </c>
      <c r="G97" s="39" t="s">
        <v>58</v>
      </c>
      <c r="H97" s="41">
        <f t="shared" si="7"/>
        <v>30440000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24000000</v>
      </c>
      <c r="D98" s="2">
        <f>C98</f>
        <v>24000000</v>
      </c>
      <c r="E98" s="2">
        <f>D98</f>
        <v>24000000</v>
      </c>
      <c r="H98" s="41">
        <f t="shared" si="7"/>
        <v>24000000</v>
      </c>
    </row>
    <row r="99" spans="1:10" ht="15" hidden="1" customHeight="1" outlineLevel="1">
      <c r="A99" s="3">
        <v>6002</v>
      </c>
      <c r="B99" s="1" t="s">
        <v>185</v>
      </c>
      <c r="C99" s="2">
        <v>5000000</v>
      </c>
      <c r="D99" s="2">
        <f t="shared" ref="D99:E113" si="10">C99</f>
        <v>5000000</v>
      </c>
      <c r="E99" s="2">
        <f t="shared" si="10"/>
        <v>5000000</v>
      </c>
      <c r="H99" s="41">
        <f t="shared" si="7"/>
        <v>5000000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700000</v>
      </c>
      <c r="D101" s="2">
        <f t="shared" si="10"/>
        <v>700000</v>
      </c>
      <c r="E101" s="2">
        <f t="shared" si="10"/>
        <v>700000</v>
      </c>
      <c r="H101" s="41">
        <f t="shared" si="7"/>
        <v>700000</v>
      </c>
    </row>
    <row r="102" spans="1:10" ht="15" hidden="1" customHeight="1" outlineLevel="1">
      <c r="A102" s="3">
        <v>6005</v>
      </c>
      <c r="B102" s="1" t="s">
        <v>188</v>
      </c>
      <c r="C102" s="2">
        <v>200000</v>
      </c>
      <c r="D102" s="2">
        <f t="shared" si="10"/>
        <v>200000</v>
      </c>
      <c r="E102" s="2">
        <f t="shared" si="10"/>
        <v>200000</v>
      </c>
      <c r="H102" s="41">
        <f t="shared" si="7"/>
        <v>200000</v>
      </c>
    </row>
    <row r="103" spans="1:10" hidden="1" outlineLevel="1">
      <c r="A103" s="3">
        <v>6006</v>
      </c>
      <c r="B103" s="1" t="s">
        <v>26</v>
      </c>
      <c r="C103" s="2">
        <v>200000</v>
      </c>
      <c r="D103" s="2">
        <f t="shared" si="10"/>
        <v>200000</v>
      </c>
      <c r="E103" s="2">
        <f t="shared" si="10"/>
        <v>200000</v>
      </c>
      <c r="H103" s="41">
        <f t="shared" si="7"/>
        <v>200000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50000</v>
      </c>
      <c r="D105" s="2">
        <f t="shared" si="10"/>
        <v>50000</v>
      </c>
      <c r="E105" s="2">
        <f t="shared" si="10"/>
        <v>50000</v>
      </c>
      <c r="H105" s="41">
        <f t="shared" si="7"/>
        <v>50000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60000</v>
      </c>
      <c r="D107" s="2">
        <f t="shared" si="10"/>
        <v>60000</v>
      </c>
      <c r="E107" s="2">
        <f t="shared" si="10"/>
        <v>60000</v>
      </c>
      <c r="H107" s="41">
        <f t="shared" si="7"/>
        <v>60000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90000</v>
      </c>
      <c r="D111" s="2">
        <f t="shared" si="10"/>
        <v>90000</v>
      </c>
      <c r="E111" s="2">
        <f t="shared" si="10"/>
        <v>90000</v>
      </c>
      <c r="H111" s="41">
        <f t="shared" si="7"/>
        <v>90000</v>
      </c>
    </row>
    <row r="112" spans="1:10" hidden="1" outlineLevel="1">
      <c r="A112" s="3">
        <v>6099</v>
      </c>
      <c r="B112" s="1" t="s">
        <v>194</v>
      </c>
      <c r="C112" s="2">
        <v>60000</v>
      </c>
      <c r="D112" s="2">
        <f t="shared" si="10"/>
        <v>60000</v>
      </c>
      <c r="E112" s="2">
        <f t="shared" si="10"/>
        <v>60000</v>
      </c>
      <c r="H112" s="41">
        <f t="shared" si="7"/>
        <v>60000</v>
      </c>
    </row>
    <row r="113" spans="1:10" hidden="1" outlineLevel="1">
      <c r="A113" s="8">
        <v>6099</v>
      </c>
      <c r="B113" s="1" t="s">
        <v>29</v>
      </c>
      <c r="C113" s="2">
        <v>80000</v>
      </c>
      <c r="D113" s="2">
        <f t="shared" si="10"/>
        <v>80000</v>
      </c>
      <c r="E113" s="2">
        <f t="shared" si="10"/>
        <v>80000</v>
      </c>
      <c r="H113" s="41">
        <f t="shared" si="7"/>
        <v>80000</v>
      </c>
    </row>
    <row r="114" spans="1:10" collapsed="1">
      <c r="A114" s="172" t="s">
        <v>62</v>
      </c>
      <c r="B114" s="173"/>
      <c r="C114" s="26">
        <f>C115+C152+C177</f>
        <v>53141358</v>
      </c>
      <c r="D114" s="26">
        <f>D115+D152+D177</f>
        <v>53141358</v>
      </c>
      <c r="E114" s="26">
        <f>E115+E152+E177</f>
        <v>53141358</v>
      </c>
      <c r="G114" s="39" t="s">
        <v>62</v>
      </c>
      <c r="H114" s="41">
        <f t="shared" si="7"/>
        <v>53141358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43704408</v>
      </c>
      <c r="D115" s="23">
        <f>D116+D135</f>
        <v>43704408</v>
      </c>
      <c r="E115" s="23">
        <f>E116+E135</f>
        <v>43704408</v>
      </c>
      <c r="G115" s="39" t="s">
        <v>61</v>
      </c>
      <c r="H115" s="41">
        <f t="shared" si="7"/>
        <v>43704408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3737306</v>
      </c>
      <c r="D116" s="21">
        <f>D117+D120+D123+D126+D129+D132</f>
        <v>3737306</v>
      </c>
      <c r="E116" s="21">
        <f>E117+E120+E123+E126+E129+E132</f>
        <v>3737306</v>
      </c>
      <c r="G116" s="39" t="s">
        <v>583</v>
      </c>
      <c r="H116" s="41">
        <f t="shared" si="7"/>
        <v>3737306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2875818</v>
      </c>
      <c r="D117" s="2">
        <f>D118+D119</f>
        <v>2875818</v>
      </c>
      <c r="E117" s="2">
        <f>E118+E119</f>
        <v>2875818</v>
      </c>
      <c r="H117" s="41">
        <f t="shared" si="7"/>
        <v>2875818</v>
      </c>
    </row>
    <row r="118" spans="1:10" ht="15" hidden="1" customHeight="1" outlineLevel="2">
      <c r="A118" s="131"/>
      <c r="B118" s="130" t="s">
        <v>855</v>
      </c>
      <c r="C118" s="129">
        <v>724169</v>
      </c>
      <c r="D118" s="129">
        <f>C118</f>
        <v>724169</v>
      </c>
      <c r="E118" s="129">
        <f>D118</f>
        <v>724169</v>
      </c>
      <c r="H118" s="41">
        <f t="shared" si="7"/>
        <v>724169</v>
      </c>
    </row>
    <row r="119" spans="1:10" ht="15" hidden="1" customHeight="1" outlineLevel="2">
      <c r="A119" s="131"/>
      <c r="B119" s="130" t="s">
        <v>860</v>
      </c>
      <c r="C119" s="129">
        <v>2151649</v>
      </c>
      <c r="D119" s="129">
        <f>C119</f>
        <v>2151649</v>
      </c>
      <c r="E119" s="129">
        <f>D119</f>
        <v>2151649</v>
      </c>
      <c r="H119" s="41">
        <f t="shared" si="7"/>
        <v>2151649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204107</v>
      </c>
      <c r="D123" s="2">
        <f>D124+D125</f>
        <v>204107</v>
      </c>
      <c r="E123" s="2">
        <f>E124+E125</f>
        <v>204107</v>
      </c>
      <c r="H123" s="41">
        <f t="shared" si="7"/>
        <v>204107</v>
      </c>
    </row>
    <row r="124" spans="1:10" ht="15" hidden="1" customHeight="1" outlineLevel="2">
      <c r="A124" s="131"/>
      <c r="B124" s="130" t="s">
        <v>855</v>
      </c>
      <c r="C124" s="129">
        <v>204107</v>
      </c>
      <c r="D124" s="129">
        <f>C124</f>
        <v>204107</v>
      </c>
      <c r="E124" s="129">
        <f>D124</f>
        <v>204107</v>
      </c>
      <c r="H124" s="41">
        <f t="shared" si="7"/>
        <v>204107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123532</v>
      </c>
      <c r="D126" s="2">
        <f>D127+D128</f>
        <v>123532</v>
      </c>
      <c r="E126" s="2">
        <f>E127+E128</f>
        <v>123532</v>
      </c>
      <c r="H126" s="41">
        <f t="shared" si="7"/>
        <v>123532</v>
      </c>
    </row>
    <row r="127" spans="1:10" ht="15" hidden="1" customHeight="1" outlineLevel="2">
      <c r="A127" s="131"/>
      <c r="B127" s="130" t="s">
        <v>855</v>
      </c>
      <c r="C127" s="129">
        <v>123532</v>
      </c>
      <c r="D127" s="129">
        <f>C127</f>
        <v>123532</v>
      </c>
      <c r="E127" s="129">
        <f>D127</f>
        <v>123532</v>
      </c>
      <c r="H127" s="41">
        <f t="shared" si="7"/>
        <v>123532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533849</v>
      </c>
      <c r="D132" s="2">
        <f>D133+D134</f>
        <v>533849</v>
      </c>
      <c r="E132" s="2">
        <f>E133+E134</f>
        <v>533849</v>
      </c>
      <c r="H132" s="41">
        <f t="shared" si="11"/>
        <v>533849</v>
      </c>
    </row>
    <row r="133" spans="1:10" ht="15" hidden="1" customHeight="1" outlineLevel="2">
      <c r="A133" s="131"/>
      <c r="B133" s="130" t="s">
        <v>855</v>
      </c>
      <c r="C133" s="129">
        <v>533849</v>
      </c>
      <c r="D133" s="129">
        <f>C133</f>
        <v>533849</v>
      </c>
      <c r="E133" s="129">
        <f>D133</f>
        <v>533849</v>
      </c>
      <c r="H133" s="41">
        <f t="shared" si="11"/>
        <v>533849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39967102</v>
      </c>
      <c r="D135" s="21">
        <f>D136+D140+D143+D146+D149</f>
        <v>39967102</v>
      </c>
      <c r="E135" s="21">
        <f>E136+E140+E143+E146+E149</f>
        <v>39967102</v>
      </c>
      <c r="G135" s="39" t="s">
        <v>584</v>
      </c>
      <c r="H135" s="41">
        <f t="shared" si="11"/>
        <v>39967102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12836941</v>
      </c>
      <c r="D136" s="2">
        <f>D137+D138+D139</f>
        <v>12836941</v>
      </c>
      <c r="E136" s="2">
        <f>E137+E138+E139</f>
        <v>12836941</v>
      </c>
      <c r="H136" s="41">
        <f t="shared" si="11"/>
        <v>12836941</v>
      </c>
    </row>
    <row r="137" spans="1:10" ht="15" hidden="1" customHeight="1" outlineLevel="2">
      <c r="A137" s="131"/>
      <c r="B137" s="130" t="s">
        <v>855</v>
      </c>
      <c r="C137" s="129">
        <v>8676941</v>
      </c>
      <c r="D137" s="129">
        <f>C137</f>
        <v>8676941</v>
      </c>
      <c r="E137" s="129">
        <f>D137</f>
        <v>8676941</v>
      </c>
      <c r="H137" s="41">
        <f t="shared" si="11"/>
        <v>8676941</v>
      </c>
    </row>
    <row r="138" spans="1:10" ht="15" hidden="1" customHeight="1" outlineLevel="2">
      <c r="A138" s="131"/>
      <c r="B138" s="130" t="s">
        <v>862</v>
      </c>
      <c r="C138" s="129">
        <v>1940000</v>
      </c>
      <c r="D138" s="129">
        <f t="shared" ref="D138:E139" si="12">C138</f>
        <v>1940000</v>
      </c>
      <c r="E138" s="129">
        <f t="shared" si="12"/>
        <v>1940000</v>
      </c>
      <c r="H138" s="41">
        <f t="shared" si="11"/>
        <v>1940000</v>
      </c>
    </row>
    <row r="139" spans="1:10" ht="15" hidden="1" customHeight="1" outlineLevel="2">
      <c r="A139" s="131"/>
      <c r="B139" s="130" t="s">
        <v>861</v>
      </c>
      <c r="C139" s="129">
        <v>2220000</v>
      </c>
      <c r="D139" s="129">
        <f t="shared" si="12"/>
        <v>2220000</v>
      </c>
      <c r="E139" s="129">
        <f t="shared" si="12"/>
        <v>2220000</v>
      </c>
      <c r="H139" s="41">
        <f t="shared" si="11"/>
        <v>2220000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25847281</v>
      </c>
      <c r="D140" s="2">
        <f>D141+D142</f>
        <v>25847281</v>
      </c>
      <c r="E140" s="2">
        <f>E141+E142</f>
        <v>25847281</v>
      </c>
      <c r="H140" s="41">
        <f t="shared" si="11"/>
        <v>25847281</v>
      </c>
    </row>
    <row r="141" spans="1:10" ht="15" hidden="1" customHeight="1" outlineLevel="2">
      <c r="A141" s="131"/>
      <c r="B141" s="130" t="s">
        <v>855</v>
      </c>
      <c r="C141" s="129">
        <v>7347281</v>
      </c>
      <c r="D141" s="129">
        <f>C141</f>
        <v>7347281</v>
      </c>
      <c r="E141" s="129">
        <f>D141</f>
        <v>7347281</v>
      </c>
      <c r="H141" s="41">
        <f t="shared" si="11"/>
        <v>7347281</v>
      </c>
    </row>
    <row r="142" spans="1:10" ht="15" hidden="1" customHeight="1" outlineLevel="2">
      <c r="A142" s="131"/>
      <c r="B142" s="130" t="s">
        <v>860</v>
      </c>
      <c r="C142" s="129">
        <v>18500000</v>
      </c>
      <c r="D142" s="129">
        <f>C142</f>
        <v>18500000</v>
      </c>
      <c r="E142" s="129">
        <f>D142</f>
        <v>18500000</v>
      </c>
      <c r="H142" s="41">
        <f t="shared" si="11"/>
        <v>18500000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1282880</v>
      </c>
      <c r="D143" s="2">
        <f>D144+D145</f>
        <v>1282880</v>
      </c>
      <c r="E143" s="2">
        <f>E144+E145</f>
        <v>1282880</v>
      </c>
      <c r="H143" s="41">
        <f t="shared" si="11"/>
        <v>1282880</v>
      </c>
    </row>
    <row r="144" spans="1:10" ht="15" hidden="1" customHeight="1" outlineLevel="2">
      <c r="A144" s="131"/>
      <c r="B144" s="130" t="s">
        <v>855</v>
      </c>
      <c r="C144" s="129">
        <v>682880</v>
      </c>
      <c r="D144" s="129">
        <f>C144</f>
        <v>682880</v>
      </c>
      <c r="E144" s="129">
        <f>D144</f>
        <v>682880</v>
      </c>
      <c r="H144" s="41">
        <f t="shared" si="11"/>
        <v>682880</v>
      </c>
    </row>
    <row r="145" spans="1:10" ht="15" hidden="1" customHeight="1" outlineLevel="2">
      <c r="A145" s="131"/>
      <c r="B145" s="130" t="s">
        <v>860</v>
      </c>
      <c r="C145" s="129">
        <v>600000</v>
      </c>
      <c r="D145" s="129">
        <f>C145</f>
        <v>600000</v>
      </c>
      <c r="E145" s="129">
        <f>D145</f>
        <v>600000</v>
      </c>
      <c r="H145" s="41">
        <f t="shared" si="11"/>
        <v>600000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6759483</v>
      </c>
      <c r="D152" s="23">
        <f>D153+D163+D170</f>
        <v>6759483</v>
      </c>
      <c r="E152" s="23">
        <f>E153+E163+E170</f>
        <v>6759483</v>
      </c>
      <c r="G152" s="39" t="s">
        <v>66</v>
      </c>
      <c r="H152" s="41">
        <f t="shared" si="11"/>
        <v>6759483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6759483</v>
      </c>
      <c r="D153" s="21">
        <f>D154+D157+D160</f>
        <v>6759483</v>
      </c>
      <c r="E153" s="21">
        <f>E154+E157+E160</f>
        <v>6759483</v>
      </c>
      <c r="G153" s="39" t="s">
        <v>585</v>
      </c>
      <c r="H153" s="41">
        <f t="shared" si="11"/>
        <v>6759483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6759483</v>
      </c>
      <c r="D154" s="2">
        <f>D155+D156</f>
        <v>6759483</v>
      </c>
      <c r="E154" s="2">
        <f>E155+E156</f>
        <v>6759483</v>
      </c>
      <c r="H154" s="41">
        <f t="shared" si="11"/>
        <v>6759483</v>
      </c>
    </row>
    <row r="155" spans="1:10" ht="15" hidden="1" customHeight="1" outlineLevel="2">
      <c r="A155" s="131"/>
      <c r="B155" s="130" t="s">
        <v>855</v>
      </c>
      <c r="C155" s="129">
        <v>210823</v>
      </c>
      <c r="D155" s="129">
        <f>C155</f>
        <v>210823</v>
      </c>
      <c r="E155" s="129">
        <f>D155</f>
        <v>210823</v>
      </c>
      <c r="H155" s="41">
        <f t="shared" si="11"/>
        <v>210823</v>
      </c>
    </row>
    <row r="156" spans="1:10" ht="15" hidden="1" customHeight="1" outlineLevel="2">
      <c r="A156" s="131"/>
      <c r="B156" s="130" t="s">
        <v>860</v>
      </c>
      <c r="C156" s="129">
        <v>6548660</v>
      </c>
      <c r="D156" s="129">
        <f>C156</f>
        <v>6548660</v>
      </c>
      <c r="E156" s="129">
        <f>D156</f>
        <v>6548660</v>
      </c>
      <c r="H156" s="41">
        <f t="shared" si="11"/>
        <v>6548660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2677467</v>
      </c>
      <c r="D177" s="27">
        <f>D178</f>
        <v>2677467</v>
      </c>
      <c r="E177" s="27">
        <f>E178</f>
        <v>2677467</v>
      </c>
      <c r="G177" s="39" t="s">
        <v>216</v>
      </c>
      <c r="H177" s="41">
        <f t="shared" si="11"/>
        <v>2677467</v>
      </c>
      <c r="I177" s="42"/>
      <c r="J177" s="40" t="b">
        <f>AND(H177=I177)</f>
        <v>0</v>
      </c>
    </row>
    <row r="178" spans="1:10">
      <c r="A178" s="168" t="s">
        <v>217</v>
      </c>
      <c r="B178" s="169"/>
      <c r="C178" s="21">
        <f>C179+C184+C188+C197+C200+C203+C215+C222+C228+C235+C238+C243+C250</f>
        <v>2677467</v>
      </c>
      <c r="D178" s="21">
        <f>D179+D184+D188+D197+D200+D203+D215+D222+D228+D235+D238+D243+D250</f>
        <v>2677467</v>
      </c>
      <c r="E178" s="21">
        <f>E179+E184+E188+E197+E200+E203+E215+E222+E228+E235+E238+E243+E250</f>
        <v>2677467</v>
      </c>
      <c r="G178" s="39" t="s">
        <v>587</v>
      </c>
      <c r="H178" s="41">
        <f t="shared" si="11"/>
        <v>2677467</v>
      </c>
      <c r="I178" s="42"/>
      <c r="J178" s="40" t="b">
        <f>AND(H178=I178)</f>
        <v>0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1608</v>
      </c>
      <c r="D197" s="2">
        <f t="shared" si="14"/>
        <v>1608</v>
      </c>
      <c r="E197" s="2">
        <f t="shared" si="14"/>
        <v>1608</v>
      </c>
    </row>
    <row r="198" spans="1:5" hidden="1" outlineLevel="2">
      <c r="A198" s="131">
        <v>4</v>
      </c>
      <c r="B198" s="130" t="s">
        <v>858</v>
      </c>
      <c r="C198" s="129">
        <f t="shared" si="14"/>
        <v>1608</v>
      </c>
      <c r="D198" s="129">
        <f t="shared" si="14"/>
        <v>1608</v>
      </c>
      <c r="E198" s="129">
        <f t="shared" si="14"/>
        <v>1608</v>
      </c>
    </row>
    <row r="199" spans="1:5" hidden="1" outlineLevel="3">
      <c r="A199" s="90"/>
      <c r="B199" s="89" t="s">
        <v>855</v>
      </c>
      <c r="C199" s="128">
        <v>1608</v>
      </c>
      <c r="D199" s="128">
        <f>C199</f>
        <v>1608</v>
      </c>
      <c r="E199" s="128">
        <f>D199</f>
        <v>1608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73198</v>
      </c>
      <c r="D203" s="2">
        <f>D204+D211+D213+D207</f>
        <v>73198</v>
      </c>
      <c r="E203" s="2">
        <f>E204+E211+E213+E207</f>
        <v>73198</v>
      </c>
    </row>
    <row r="204" spans="1:5" hidden="1" outlineLevel="2">
      <c r="A204" s="131">
        <v>1</v>
      </c>
      <c r="B204" s="130" t="s">
        <v>859</v>
      </c>
      <c r="C204" s="129">
        <f>C205+C206</f>
        <v>581</v>
      </c>
      <c r="D204" s="129">
        <f>D205+D206</f>
        <v>581</v>
      </c>
      <c r="E204" s="129">
        <f>E205+E206</f>
        <v>581</v>
      </c>
    </row>
    <row r="205" spans="1:5" hidden="1" outlineLevel="3">
      <c r="A205" s="90"/>
      <c r="B205" s="89" t="s">
        <v>855</v>
      </c>
      <c r="C205" s="128">
        <v>581</v>
      </c>
      <c r="D205" s="128">
        <f>C205</f>
        <v>581</v>
      </c>
      <c r="E205" s="128">
        <f>D205</f>
        <v>581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72617</v>
      </c>
      <c r="D207" s="129">
        <f>D209+D208+D210</f>
        <v>72617</v>
      </c>
      <c r="E207" s="129">
        <f>E209+E208+E210</f>
        <v>72617</v>
      </c>
    </row>
    <row r="208" spans="1:5" hidden="1" outlineLevel="3">
      <c r="A208" s="90"/>
      <c r="B208" s="89" t="s">
        <v>855</v>
      </c>
      <c r="C208" s="128">
        <v>72617</v>
      </c>
      <c r="D208" s="128">
        <f t="shared" ref="D208:E210" si="15">C208</f>
        <v>72617</v>
      </c>
      <c r="E208" s="128">
        <f t="shared" si="15"/>
        <v>72617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4" t="s">
        <v>836</v>
      </c>
      <c r="B215" s="175"/>
      <c r="C215" s="2">
        <f>C220++C216</f>
        <v>498715</v>
      </c>
      <c r="D215" s="2">
        <f>D220++D216</f>
        <v>498715</v>
      </c>
      <c r="E215" s="2">
        <f>E220++E216</f>
        <v>498715</v>
      </c>
    </row>
    <row r="216" spans="1:5" hidden="1" outlineLevel="2">
      <c r="A216" s="131">
        <v>2</v>
      </c>
      <c r="B216" s="130" t="s">
        <v>856</v>
      </c>
      <c r="C216" s="129">
        <f>C219+C218+C217</f>
        <v>147467</v>
      </c>
      <c r="D216" s="129">
        <f>D219+D218+D217</f>
        <v>147467</v>
      </c>
      <c r="E216" s="129">
        <f>E219+E218+E217</f>
        <v>147467</v>
      </c>
    </row>
    <row r="217" spans="1:5" hidden="1" outlineLevel="3">
      <c r="A217" s="90"/>
      <c r="B217" s="89" t="s">
        <v>855</v>
      </c>
      <c r="C217" s="128">
        <v>147467</v>
      </c>
      <c r="D217" s="128">
        <f t="shared" ref="D217:E219" si="16">C217</f>
        <v>147467</v>
      </c>
      <c r="E217" s="128">
        <f t="shared" si="16"/>
        <v>147467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351248</v>
      </c>
      <c r="D220" s="129">
        <f>D221</f>
        <v>351248</v>
      </c>
      <c r="E220" s="129">
        <f>E221</f>
        <v>351248</v>
      </c>
    </row>
    <row r="221" spans="1:5" hidden="1" outlineLevel="3">
      <c r="A221" s="90"/>
      <c r="B221" s="89" t="s">
        <v>855</v>
      </c>
      <c r="C221" s="128">
        <v>351248</v>
      </c>
      <c r="D221" s="128">
        <f>C221</f>
        <v>351248</v>
      </c>
      <c r="E221" s="128">
        <f>D221</f>
        <v>351248</v>
      </c>
    </row>
    <row r="222" spans="1:5" hidden="1" outlineLevel="1">
      <c r="A222" s="174" t="s">
        <v>834</v>
      </c>
      <c r="B222" s="175"/>
      <c r="C222" s="2">
        <f>C223</f>
        <v>78743</v>
      </c>
      <c r="D222" s="2">
        <f>D223</f>
        <v>78743</v>
      </c>
      <c r="E222" s="2">
        <f>E223</f>
        <v>78743</v>
      </c>
    </row>
    <row r="223" spans="1:5" hidden="1" outlineLevel="2">
      <c r="A223" s="131">
        <v>2</v>
      </c>
      <c r="B223" s="130" t="s">
        <v>856</v>
      </c>
      <c r="C223" s="129">
        <f>C225+C226+C227+C224</f>
        <v>78743</v>
      </c>
      <c r="D223" s="129">
        <f>D225+D226+D227+D224</f>
        <v>78743</v>
      </c>
      <c r="E223" s="129">
        <f>E225+E226+E227+E224</f>
        <v>78743</v>
      </c>
    </row>
    <row r="224" spans="1:5" hidden="1" outlineLevel="3">
      <c r="A224" s="90"/>
      <c r="B224" s="89" t="s">
        <v>855</v>
      </c>
      <c r="C224" s="128">
        <v>78743</v>
      </c>
      <c r="D224" s="128">
        <f>C224</f>
        <v>78743</v>
      </c>
      <c r="E224" s="128">
        <f>D224</f>
        <v>78743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1180951</v>
      </c>
      <c r="D228" s="2">
        <f>D229+D233</f>
        <v>1180951</v>
      </c>
      <c r="E228" s="2">
        <f>E229+E233</f>
        <v>1180951</v>
      </c>
    </row>
    <row r="229" spans="1:5" hidden="1" outlineLevel="2">
      <c r="A229" s="131">
        <v>2</v>
      </c>
      <c r="B229" s="130" t="s">
        <v>856</v>
      </c>
      <c r="C229" s="129">
        <f>C231+C232+C230</f>
        <v>1180951</v>
      </c>
      <c r="D229" s="129">
        <f>D231+D232+D230</f>
        <v>1180951</v>
      </c>
      <c r="E229" s="129">
        <f>E231+E232+E230</f>
        <v>1180951</v>
      </c>
    </row>
    <row r="230" spans="1:5" hidden="1" outlineLevel="3">
      <c r="A230" s="90"/>
      <c r="B230" s="89" t="s">
        <v>855</v>
      </c>
      <c r="C230" s="128">
        <v>1180951</v>
      </c>
      <c r="D230" s="128">
        <f>C230</f>
        <v>1180951</v>
      </c>
      <c r="E230" s="128">
        <f>D230</f>
        <v>1180951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133</v>
      </c>
      <c r="D243" s="2">
        <f>D244</f>
        <v>133</v>
      </c>
      <c r="E243" s="2">
        <f>E244</f>
        <v>133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133</v>
      </c>
      <c r="D244" s="129">
        <f>D246+D247+D248+D249+D245</f>
        <v>133</v>
      </c>
      <c r="E244" s="129">
        <f>E246+E247+E248+E249+E245</f>
        <v>133</v>
      </c>
    </row>
    <row r="245" spans="1:10" hidden="1" outlineLevel="3">
      <c r="A245" s="90"/>
      <c r="B245" s="89" t="s">
        <v>855</v>
      </c>
      <c r="C245" s="128">
        <v>133</v>
      </c>
      <c r="D245" s="128">
        <f>C245</f>
        <v>133</v>
      </c>
      <c r="E245" s="128">
        <f>D245</f>
        <v>133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844119</v>
      </c>
      <c r="D250" s="2">
        <f>D251+D252</f>
        <v>844119</v>
      </c>
      <c r="E250" s="2">
        <f>E251+E252</f>
        <v>844119</v>
      </c>
    </row>
    <row r="251" spans="1:10" hidden="1" outlineLevel="3">
      <c r="A251" s="90"/>
      <c r="B251" s="89" t="s">
        <v>855</v>
      </c>
      <c r="C251" s="128">
        <v>844119</v>
      </c>
      <c r="D251" s="128">
        <f>C251</f>
        <v>844119</v>
      </c>
      <c r="E251" s="128">
        <f>D251</f>
        <v>844119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62" t="s">
        <v>853</v>
      </c>
      <c r="E256" s="162" t="s">
        <v>852</v>
      </c>
      <c r="G256" s="47" t="s">
        <v>589</v>
      </c>
      <c r="H256" s="48">
        <f>C257+C559</f>
        <v>164131358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C258+C550</f>
        <v>106102000</v>
      </c>
      <c r="D257" s="37">
        <f>D258+D550</f>
        <v>104847000</v>
      </c>
      <c r="E257" s="37">
        <f>E258+E550</f>
        <v>104847000</v>
      </c>
      <c r="G257" s="39" t="s">
        <v>60</v>
      </c>
      <c r="H257" s="41">
        <f>C257</f>
        <v>106102000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102092000</v>
      </c>
      <c r="D258" s="36">
        <f>D259+D339+D483+D547</f>
        <v>100837000</v>
      </c>
      <c r="E258" s="36">
        <f>E259+E339+E483+E547</f>
        <v>100837000</v>
      </c>
      <c r="G258" s="39" t="s">
        <v>57</v>
      </c>
      <c r="H258" s="41">
        <f t="shared" ref="H258:H321" si="21">C258</f>
        <v>102092000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66553000</v>
      </c>
      <c r="D259" s="33">
        <f>D260+D263+D314</f>
        <v>65798000</v>
      </c>
      <c r="E259" s="33">
        <f>E260+E263+E314</f>
        <v>65798000</v>
      </c>
      <c r="G259" s="39" t="s">
        <v>590</v>
      </c>
      <c r="H259" s="41">
        <f t="shared" si="21"/>
        <v>66553000</v>
      </c>
      <c r="I259" s="42"/>
      <c r="J259" s="40" t="b">
        <f>AND(H259=I259)</f>
        <v>0</v>
      </c>
    </row>
    <row r="260" spans="1:10" hidden="1" outlineLevel="1">
      <c r="A260" s="176" t="s">
        <v>268</v>
      </c>
      <c r="B260" s="177"/>
      <c r="C260" s="32">
        <f>SUM(C261:C262)</f>
        <v>100000</v>
      </c>
      <c r="D260" s="32">
        <f>SUM(D261:D262)</f>
        <v>100000</v>
      </c>
      <c r="E260" s="32">
        <f>SUM(E261:E262)</f>
        <v>100000</v>
      </c>
      <c r="H260" s="41">
        <f t="shared" si="21"/>
        <v>100000</v>
      </c>
    </row>
    <row r="261" spans="1:10" hidden="1" outlineLevel="2">
      <c r="A261" s="7">
        <v>1100</v>
      </c>
      <c r="B261" s="4" t="s">
        <v>32</v>
      </c>
      <c r="C261" s="5">
        <v>75000</v>
      </c>
      <c r="D261" s="5">
        <f>C261</f>
        <v>75000</v>
      </c>
      <c r="E261" s="5">
        <f>D261</f>
        <v>75000</v>
      </c>
      <c r="H261" s="41">
        <f t="shared" si="21"/>
        <v>75000</v>
      </c>
    </row>
    <row r="262" spans="1:10" hidden="1" outlineLevel="2">
      <c r="A262" s="6">
        <v>1100</v>
      </c>
      <c r="B262" s="4" t="s">
        <v>33</v>
      </c>
      <c r="C262" s="5">
        <v>25000</v>
      </c>
      <c r="D262" s="5">
        <f>C262</f>
        <v>25000</v>
      </c>
      <c r="E262" s="5">
        <f>D262</f>
        <v>25000</v>
      </c>
      <c r="H262" s="41">
        <f t="shared" si="21"/>
        <v>25000</v>
      </c>
    </row>
    <row r="263" spans="1:10" hidden="1" outlineLevel="1">
      <c r="A263" s="176" t="s">
        <v>269</v>
      </c>
      <c r="B263" s="177"/>
      <c r="C263" s="32">
        <f>C264+C265+C289+C296+C298+C302+C305+C308+C313</f>
        <v>65441000</v>
      </c>
      <c r="D263" s="32">
        <f>D264+D265+D289+D296+D298+D302+D305+D308+D313</f>
        <v>65416000</v>
      </c>
      <c r="E263" s="32">
        <f>E264+E265+E289+E296+E298+E302+E305+E308+E313</f>
        <v>65416000</v>
      </c>
      <c r="H263" s="41">
        <f t="shared" si="21"/>
        <v>65441000</v>
      </c>
    </row>
    <row r="264" spans="1:10" hidden="1" outlineLevel="2">
      <c r="A264" s="6">
        <v>1101</v>
      </c>
      <c r="B264" s="4" t="s">
        <v>34</v>
      </c>
      <c r="C264" s="5">
        <v>22350000</v>
      </c>
      <c r="D264" s="5">
        <f>C264</f>
        <v>22350000</v>
      </c>
      <c r="E264" s="5">
        <f>D264</f>
        <v>22350000</v>
      </c>
      <c r="H264" s="41">
        <f t="shared" si="21"/>
        <v>22350000</v>
      </c>
    </row>
    <row r="265" spans="1:10" hidden="1" outlineLevel="2">
      <c r="A265" s="6">
        <v>1101</v>
      </c>
      <c r="B265" s="4" t="s">
        <v>35</v>
      </c>
      <c r="C265" s="5">
        <f>SUM(C266:C288)</f>
        <v>29331000</v>
      </c>
      <c r="D265" s="5">
        <f>SUM(D266:D288)</f>
        <v>29331000</v>
      </c>
      <c r="E265" s="5">
        <f>SUM(E266:E288)</f>
        <v>29331000</v>
      </c>
      <c r="H265" s="41">
        <f t="shared" si="21"/>
        <v>29331000</v>
      </c>
    </row>
    <row r="266" spans="1:10" hidden="1" outlineLevel="3">
      <c r="A266" s="29"/>
      <c r="B266" s="28" t="s">
        <v>218</v>
      </c>
      <c r="C266" s="30">
        <v>1450000</v>
      </c>
      <c r="D266" s="30">
        <f>C266</f>
        <v>1450000</v>
      </c>
      <c r="E266" s="30">
        <f>D266</f>
        <v>1450000</v>
      </c>
      <c r="H266" s="41">
        <f t="shared" si="21"/>
        <v>1450000</v>
      </c>
    </row>
    <row r="267" spans="1:10" hidden="1" outlineLevel="3">
      <c r="A267" s="29"/>
      <c r="B267" s="28" t="s">
        <v>219</v>
      </c>
      <c r="C267" s="30">
        <v>11385000</v>
      </c>
      <c r="D267" s="30">
        <f t="shared" ref="D267:E282" si="22">C267</f>
        <v>11385000</v>
      </c>
      <c r="E267" s="30">
        <f t="shared" si="22"/>
        <v>11385000</v>
      </c>
      <c r="H267" s="41">
        <f t="shared" si="21"/>
        <v>11385000</v>
      </c>
    </row>
    <row r="268" spans="1:10" hidden="1" outlineLevel="3">
      <c r="A268" s="29"/>
      <c r="B268" s="28" t="s">
        <v>220</v>
      </c>
      <c r="C268" s="30">
        <v>3671000</v>
      </c>
      <c r="D268" s="30">
        <f t="shared" si="22"/>
        <v>3671000</v>
      </c>
      <c r="E268" s="30">
        <f t="shared" si="22"/>
        <v>3671000</v>
      </c>
      <c r="H268" s="41">
        <f t="shared" si="21"/>
        <v>3671000</v>
      </c>
    </row>
    <row r="269" spans="1:10" hidden="1" outlineLevel="3">
      <c r="A269" s="29"/>
      <c r="B269" s="28" t="s">
        <v>221</v>
      </c>
      <c r="C269" s="30">
        <v>65000</v>
      </c>
      <c r="D269" s="30">
        <f t="shared" si="22"/>
        <v>65000</v>
      </c>
      <c r="E269" s="30">
        <f t="shared" si="22"/>
        <v>65000</v>
      </c>
      <c r="H269" s="41">
        <f t="shared" si="21"/>
        <v>65000</v>
      </c>
    </row>
    <row r="270" spans="1:10" hidden="1" outlineLevel="3">
      <c r="A270" s="29"/>
      <c r="B270" s="28" t="s">
        <v>222</v>
      </c>
      <c r="C270" s="30">
        <v>650000</v>
      </c>
      <c r="D270" s="30">
        <f t="shared" si="22"/>
        <v>650000</v>
      </c>
      <c r="E270" s="30">
        <f t="shared" si="22"/>
        <v>650000</v>
      </c>
      <c r="H270" s="41">
        <f t="shared" si="21"/>
        <v>650000</v>
      </c>
    </row>
    <row r="271" spans="1:10" hidden="1" outlineLevel="3">
      <c r="A271" s="29"/>
      <c r="B271" s="28" t="s">
        <v>223</v>
      </c>
      <c r="C271" s="30">
        <v>1090000</v>
      </c>
      <c r="D271" s="30">
        <f t="shared" si="22"/>
        <v>1090000</v>
      </c>
      <c r="E271" s="30">
        <f t="shared" si="22"/>
        <v>1090000</v>
      </c>
      <c r="H271" s="41">
        <f t="shared" si="21"/>
        <v>1090000</v>
      </c>
    </row>
    <row r="272" spans="1:10" hidden="1" outlineLevel="3">
      <c r="A272" s="29"/>
      <c r="B272" s="28" t="s">
        <v>224</v>
      </c>
      <c r="C272" s="30">
        <v>150000</v>
      </c>
      <c r="D272" s="30">
        <f t="shared" si="22"/>
        <v>150000</v>
      </c>
      <c r="E272" s="30">
        <f t="shared" si="22"/>
        <v>150000</v>
      </c>
      <c r="H272" s="41">
        <f t="shared" si="21"/>
        <v>150000</v>
      </c>
    </row>
    <row r="273" spans="1:8" hidden="1" outlineLevel="3">
      <c r="A273" s="29"/>
      <c r="B273" s="28" t="s">
        <v>225</v>
      </c>
      <c r="C273" s="30">
        <v>40000</v>
      </c>
      <c r="D273" s="30">
        <f t="shared" si="22"/>
        <v>40000</v>
      </c>
      <c r="E273" s="30">
        <f t="shared" si="22"/>
        <v>40000</v>
      </c>
      <c r="H273" s="41">
        <f t="shared" si="21"/>
        <v>40000</v>
      </c>
    </row>
    <row r="274" spans="1:8" hidden="1" outlineLevel="3">
      <c r="A274" s="29"/>
      <c r="B274" s="28" t="s">
        <v>226</v>
      </c>
      <c r="C274" s="30">
        <v>220000</v>
      </c>
      <c r="D274" s="30">
        <f t="shared" si="22"/>
        <v>220000</v>
      </c>
      <c r="E274" s="30">
        <f t="shared" si="22"/>
        <v>220000</v>
      </c>
      <c r="H274" s="41">
        <f t="shared" si="21"/>
        <v>220000</v>
      </c>
    </row>
    <row r="275" spans="1:8" hidden="1" outlineLevel="3">
      <c r="A275" s="29"/>
      <c r="B275" s="28" t="s">
        <v>227</v>
      </c>
      <c r="C275" s="30">
        <v>250000</v>
      </c>
      <c r="D275" s="30">
        <f t="shared" si="22"/>
        <v>250000</v>
      </c>
      <c r="E275" s="30">
        <f t="shared" si="22"/>
        <v>250000</v>
      </c>
      <c r="H275" s="41">
        <f t="shared" si="21"/>
        <v>250000</v>
      </c>
    </row>
    <row r="276" spans="1:8" hidden="1" outlineLevel="3">
      <c r="A276" s="29"/>
      <c r="B276" s="28" t="s">
        <v>228</v>
      </c>
      <c r="C276" s="30">
        <v>450000</v>
      </c>
      <c r="D276" s="30">
        <f t="shared" si="22"/>
        <v>450000</v>
      </c>
      <c r="E276" s="30">
        <f t="shared" si="22"/>
        <v>450000</v>
      </c>
      <c r="H276" s="41">
        <f t="shared" si="21"/>
        <v>450000</v>
      </c>
    </row>
    <row r="277" spans="1:8" hidden="1" outlineLevel="3">
      <c r="A277" s="29"/>
      <c r="B277" s="28" t="s">
        <v>229</v>
      </c>
      <c r="C277" s="30">
        <v>485000</v>
      </c>
      <c r="D277" s="30">
        <f t="shared" si="22"/>
        <v>485000</v>
      </c>
      <c r="E277" s="30">
        <f t="shared" si="22"/>
        <v>485000</v>
      </c>
      <c r="H277" s="41">
        <f t="shared" si="21"/>
        <v>485000</v>
      </c>
    </row>
    <row r="278" spans="1:8" hidden="1" outlineLevel="3">
      <c r="A278" s="29"/>
      <c r="B278" s="28" t="s">
        <v>230</v>
      </c>
      <c r="C278" s="30">
        <v>60000</v>
      </c>
      <c r="D278" s="30">
        <f t="shared" si="22"/>
        <v>60000</v>
      </c>
      <c r="E278" s="30">
        <f t="shared" si="22"/>
        <v>60000</v>
      </c>
      <c r="H278" s="41">
        <f t="shared" si="21"/>
        <v>60000</v>
      </c>
    </row>
    <row r="279" spans="1:8" hidden="1" outlineLevel="3">
      <c r="A279" s="29"/>
      <c r="B279" s="28" t="s">
        <v>231</v>
      </c>
      <c r="C279" s="30">
        <v>12000</v>
      </c>
      <c r="D279" s="30">
        <f t="shared" si="22"/>
        <v>12000</v>
      </c>
      <c r="E279" s="30">
        <f t="shared" si="22"/>
        <v>12000</v>
      </c>
      <c r="H279" s="41">
        <f t="shared" si="21"/>
        <v>12000</v>
      </c>
    </row>
    <row r="280" spans="1:8" hidden="1" outlineLevel="3">
      <c r="A280" s="29"/>
      <c r="B280" s="28" t="s">
        <v>232</v>
      </c>
      <c r="C280" s="30">
        <v>105000</v>
      </c>
      <c r="D280" s="30">
        <f t="shared" si="22"/>
        <v>105000</v>
      </c>
      <c r="E280" s="30">
        <f t="shared" si="22"/>
        <v>105000</v>
      </c>
      <c r="H280" s="41">
        <f t="shared" si="21"/>
        <v>105000</v>
      </c>
    </row>
    <row r="281" spans="1:8" hidden="1" outlineLevel="3">
      <c r="A281" s="29"/>
      <c r="B281" s="28" t="s">
        <v>233</v>
      </c>
      <c r="C281" s="30">
        <v>30000</v>
      </c>
      <c r="D281" s="30">
        <f t="shared" si="22"/>
        <v>30000</v>
      </c>
      <c r="E281" s="30">
        <f t="shared" si="22"/>
        <v>30000</v>
      </c>
      <c r="H281" s="41">
        <f t="shared" si="21"/>
        <v>30000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5000</v>
      </c>
      <c r="D283" s="30">
        <f t="shared" ref="D283:E288" si="23">C283</f>
        <v>5000</v>
      </c>
      <c r="E283" s="30">
        <f t="shared" si="23"/>
        <v>5000</v>
      </c>
      <c r="H283" s="41">
        <f t="shared" si="21"/>
        <v>5000</v>
      </c>
    </row>
    <row r="284" spans="1:8" hidden="1" outlineLevel="3">
      <c r="A284" s="29"/>
      <c r="B284" s="28" t="s">
        <v>236</v>
      </c>
      <c r="C284" s="30">
        <v>5000</v>
      </c>
      <c r="D284" s="30">
        <f t="shared" si="23"/>
        <v>5000</v>
      </c>
      <c r="E284" s="30">
        <f t="shared" si="23"/>
        <v>5000</v>
      </c>
      <c r="H284" s="41">
        <f t="shared" si="21"/>
        <v>5000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8370000</v>
      </c>
      <c r="D286" s="30">
        <f t="shared" si="23"/>
        <v>8370000</v>
      </c>
      <c r="E286" s="30">
        <f t="shared" si="23"/>
        <v>8370000</v>
      </c>
      <c r="H286" s="41">
        <f t="shared" si="21"/>
        <v>8370000</v>
      </c>
    </row>
    <row r="287" spans="1:8" hidden="1" outlineLevel="3">
      <c r="A287" s="29"/>
      <c r="B287" s="28" t="s">
        <v>239</v>
      </c>
      <c r="C287" s="30">
        <v>825000</v>
      </c>
      <c r="D287" s="30">
        <f t="shared" si="23"/>
        <v>825000</v>
      </c>
      <c r="E287" s="30">
        <f t="shared" si="23"/>
        <v>825000</v>
      </c>
      <c r="H287" s="41">
        <f t="shared" si="21"/>
        <v>825000</v>
      </c>
    </row>
    <row r="288" spans="1:8" hidden="1" outlineLevel="3">
      <c r="A288" s="29"/>
      <c r="B288" s="28" t="s">
        <v>240</v>
      </c>
      <c r="C288" s="30">
        <v>13000</v>
      </c>
      <c r="D288" s="30">
        <f t="shared" si="23"/>
        <v>13000</v>
      </c>
      <c r="E288" s="30">
        <f t="shared" si="23"/>
        <v>13000</v>
      </c>
      <c r="H288" s="41">
        <f t="shared" si="21"/>
        <v>13000</v>
      </c>
    </row>
    <row r="289" spans="1:8" hidden="1" outlineLevel="2">
      <c r="A289" s="6">
        <v>1101</v>
      </c>
      <c r="B289" s="4" t="s">
        <v>36</v>
      </c>
      <c r="C289" s="5">
        <f>SUM(C290:C295)</f>
        <v>500000</v>
      </c>
      <c r="D289" s="5">
        <f>SUM(D290:D295)</f>
        <v>500000</v>
      </c>
      <c r="E289" s="5">
        <f>SUM(E290:E295)</f>
        <v>500000</v>
      </c>
      <c r="H289" s="41">
        <f t="shared" si="21"/>
        <v>500000</v>
      </c>
    </row>
    <row r="290" spans="1:8" hidden="1" outlineLevel="3">
      <c r="A290" s="29"/>
      <c r="B290" s="28" t="s">
        <v>241</v>
      </c>
      <c r="C290" s="30">
        <v>330000</v>
      </c>
      <c r="D290" s="30">
        <f>C290</f>
        <v>330000</v>
      </c>
      <c r="E290" s="30">
        <f>D290</f>
        <v>330000</v>
      </c>
      <c r="H290" s="41">
        <f t="shared" si="21"/>
        <v>330000</v>
      </c>
    </row>
    <row r="291" spans="1:8" hidden="1" outlineLevel="3">
      <c r="A291" s="29"/>
      <c r="B291" s="28" t="s">
        <v>242</v>
      </c>
      <c r="C291" s="30">
        <v>15000</v>
      </c>
      <c r="D291" s="30">
        <f t="shared" ref="D291:E295" si="24">C291</f>
        <v>15000</v>
      </c>
      <c r="E291" s="30">
        <f t="shared" si="24"/>
        <v>15000</v>
      </c>
      <c r="H291" s="41">
        <f t="shared" si="21"/>
        <v>15000</v>
      </c>
    </row>
    <row r="292" spans="1:8" hidden="1" outlineLevel="3">
      <c r="A292" s="29"/>
      <c r="B292" s="28" t="s">
        <v>243</v>
      </c>
      <c r="C292" s="30">
        <v>50000</v>
      </c>
      <c r="D292" s="30">
        <f t="shared" si="24"/>
        <v>50000</v>
      </c>
      <c r="E292" s="30">
        <f t="shared" si="24"/>
        <v>50000</v>
      </c>
      <c r="H292" s="41">
        <f t="shared" si="21"/>
        <v>50000</v>
      </c>
    </row>
    <row r="293" spans="1:8" hidden="1" outlineLevel="3">
      <c r="A293" s="29"/>
      <c r="B293" s="28" t="s">
        <v>244</v>
      </c>
      <c r="C293" s="30">
        <v>25000</v>
      </c>
      <c r="D293" s="30">
        <f t="shared" si="24"/>
        <v>25000</v>
      </c>
      <c r="E293" s="30">
        <f t="shared" si="24"/>
        <v>25000</v>
      </c>
      <c r="H293" s="41">
        <f t="shared" si="21"/>
        <v>25000</v>
      </c>
    </row>
    <row r="294" spans="1:8" hidden="1" outlineLevel="3">
      <c r="A294" s="29"/>
      <c r="B294" s="28" t="s">
        <v>245</v>
      </c>
      <c r="C294" s="30">
        <v>10000</v>
      </c>
      <c r="D294" s="30">
        <f t="shared" si="24"/>
        <v>10000</v>
      </c>
      <c r="E294" s="30">
        <f t="shared" si="24"/>
        <v>10000</v>
      </c>
      <c r="H294" s="41">
        <f t="shared" si="21"/>
        <v>10000</v>
      </c>
    </row>
    <row r="295" spans="1:8" hidden="1" outlineLevel="3">
      <c r="A295" s="29"/>
      <c r="B295" s="28" t="s">
        <v>246</v>
      </c>
      <c r="C295" s="30">
        <v>70000</v>
      </c>
      <c r="D295" s="30">
        <f t="shared" si="24"/>
        <v>70000</v>
      </c>
      <c r="E295" s="30">
        <f t="shared" si="24"/>
        <v>70000</v>
      </c>
      <c r="H295" s="41">
        <f t="shared" si="21"/>
        <v>70000</v>
      </c>
    </row>
    <row r="296" spans="1:8" hidden="1" outlineLevel="2">
      <c r="A296" s="6">
        <v>1101</v>
      </c>
      <c r="B296" s="4" t="s">
        <v>247</v>
      </c>
      <c r="C296" s="5">
        <v>25000</v>
      </c>
      <c r="D296" s="5">
        <f>SUM(D297)</f>
        <v>0</v>
      </c>
      <c r="E296" s="5">
        <f>SUM(E297)</f>
        <v>0</v>
      </c>
      <c r="H296" s="41">
        <f t="shared" si="21"/>
        <v>25000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1600000</v>
      </c>
      <c r="D298" s="5">
        <f>SUM(D299:D301)</f>
        <v>1600000</v>
      </c>
      <c r="E298" s="5">
        <f>SUM(E299:E301)</f>
        <v>1600000</v>
      </c>
      <c r="H298" s="41">
        <f t="shared" si="21"/>
        <v>1600000</v>
      </c>
    </row>
    <row r="299" spans="1:8" hidden="1" outlineLevel="3">
      <c r="A299" s="29"/>
      <c r="B299" s="28" t="s">
        <v>248</v>
      </c>
      <c r="C299" s="30">
        <v>650000</v>
      </c>
      <c r="D299" s="30">
        <f>C299</f>
        <v>650000</v>
      </c>
      <c r="E299" s="30">
        <f>D299</f>
        <v>650000</v>
      </c>
      <c r="H299" s="41">
        <f t="shared" si="21"/>
        <v>650000</v>
      </c>
    </row>
    <row r="300" spans="1:8" hidden="1" outlineLevel="3">
      <c r="A300" s="29"/>
      <c r="B300" s="28" t="s">
        <v>249</v>
      </c>
      <c r="C300" s="30">
        <v>950000</v>
      </c>
      <c r="D300" s="30">
        <f t="shared" ref="D300:E301" si="25">C300</f>
        <v>950000</v>
      </c>
      <c r="E300" s="30">
        <f t="shared" si="25"/>
        <v>950000</v>
      </c>
      <c r="H300" s="41">
        <f t="shared" si="21"/>
        <v>950000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1060000</v>
      </c>
      <c r="D302" s="5">
        <f>SUM(D303:D304)</f>
        <v>1060000</v>
      </c>
      <c r="E302" s="5">
        <f>SUM(E303:E304)</f>
        <v>1060000</v>
      </c>
      <c r="H302" s="41">
        <f t="shared" si="21"/>
        <v>1060000</v>
      </c>
    </row>
    <row r="303" spans="1:8" hidden="1" outlineLevel="3">
      <c r="A303" s="29"/>
      <c r="B303" s="28" t="s">
        <v>252</v>
      </c>
      <c r="C303" s="30">
        <v>210000</v>
      </c>
      <c r="D303" s="30">
        <f>C303</f>
        <v>210000</v>
      </c>
      <c r="E303" s="30">
        <f>D303</f>
        <v>210000</v>
      </c>
      <c r="H303" s="41">
        <f t="shared" si="21"/>
        <v>210000</v>
      </c>
    </row>
    <row r="304" spans="1:8" hidden="1" outlineLevel="3">
      <c r="A304" s="29"/>
      <c r="B304" s="28" t="s">
        <v>253</v>
      </c>
      <c r="C304" s="30">
        <v>850000</v>
      </c>
      <c r="D304" s="30">
        <f>C304</f>
        <v>850000</v>
      </c>
      <c r="E304" s="30">
        <f>D304</f>
        <v>850000</v>
      </c>
      <c r="H304" s="41">
        <f t="shared" si="21"/>
        <v>850000</v>
      </c>
    </row>
    <row r="305" spans="1:8" hidden="1" outlineLevel="2">
      <c r="A305" s="6">
        <v>1101</v>
      </c>
      <c r="B305" s="4" t="s">
        <v>38</v>
      </c>
      <c r="C305" s="5">
        <f>SUM(C306:C307)</f>
        <v>760000</v>
      </c>
      <c r="D305" s="5">
        <f>SUM(D306:D307)</f>
        <v>760000</v>
      </c>
      <c r="E305" s="5">
        <f>SUM(E306:E307)</f>
        <v>760000</v>
      </c>
      <c r="H305" s="41">
        <f t="shared" si="21"/>
        <v>760000</v>
      </c>
    </row>
    <row r="306" spans="1:8" hidden="1" outlineLevel="3">
      <c r="A306" s="29"/>
      <c r="B306" s="28" t="s">
        <v>254</v>
      </c>
      <c r="C306" s="30">
        <v>500000</v>
      </c>
      <c r="D306" s="30">
        <f>C306</f>
        <v>500000</v>
      </c>
      <c r="E306" s="30">
        <f>D306</f>
        <v>500000</v>
      </c>
      <c r="H306" s="41">
        <f t="shared" si="21"/>
        <v>500000</v>
      </c>
    </row>
    <row r="307" spans="1:8" hidden="1" outlineLevel="3">
      <c r="A307" s="29"/>
      <c r="B307" s="28" t="s">
        <v>255</v>
      </c>
      <c r="C307" s="30">
        <v>260000</v>
      </c>
      <c r="D307" s="30">
        <f>C307</f>
        <v>260000</v>
      </c>
      <c r="E307" s="30">
        <f>D307</f>
        <v>260000</v>
      </c>
      <c r="H307" s="41">
        <f t="shared" si="21"/>
        <v>260000</v>
      </c>
    </row>
    <row r="308" spans="1:8" hidden="1" outlineLevel="2">
      <c r="A308" s="6">
        <v>1101</v>
      </c>
      <c r="B308" s="4" t="s">
        <v>39</v>
      </c>
      <c r="C308" s="5">
        <f>SUM(C309:C312)</f>
        <v>9800000</v>
      </c>
      <c r="D308" s="5">
        <f>SUM(D309:D312)</f>
        <v>9800000</v>
      </c>
      <c r="E308" s="5">
        <f>SUM(E309:E312)</f>
        <v>9800000</v>
      </c>
      <c r="H308" s="41">
        <f t="shared" si="21"/>
        <v>9800000</v>
      </c>
    </row>
    <row r="309" spans="1:8" hidden="1" outlineLevel="3">
      <c r="A309" s="29"/>
      <c r="B309" s="28" t="s">
        <v>256</v>
      </c>
      <c r="C309" s="30">
        <v>6800000</v>
      </c>
      <c r="D309" s="30">
        <f>C309</f>
        <v>6800000</v>
      </c>
      <c r="E309" s="30">
        <f>D309</f>
        <v>6800000</v>
      </c>
      <c r="H309" s="41">
        <f t="shared" si="21"/>
        <v>6800000</v>
      </c>
    </row>
    <row r="310" spans="1:8" hidden="1" outlineLevel="3">
      <c r="A310" s="29"/>
      <c r="B310" s="28" t="s">
        <v>257</v>
      </c>
      <c r="C310" s="30">
        <v>2400000</v>
      </c>
      <c r="D310" s="30">
        <f t="shared" ref="D310:E312" si="26">C310</f>
        <v>2400000</v>
      </c>
      <c r="E310" s="30">
        <f t="shared" si="26"/>
        <v>2400000</v>
      </c>
      <c r="H310" s="41">
        <f t="shared" si="21"/>
        <v>2400000</v>
      </c>
    </row>
    <row r="311" spans="1:8" hidden="1" outlineLevel="3">
      <c r="A311" s="29"/>
      <c r="B311" s="28" t="s">
        <v>258</v>
      </c>
      <c r="C311" s="30">
        <v>600000</v>
      </c>
      <c r="D311" s="30">
        <f t="shared" si="26"/>
        <v>600000</v>
      </c>
      <c r="E311" s="30">
        <f t="shared" si="26"/>
        <v>600000</v>
      </c>
      <c r="H311" s="41">
        <f t="shared" si="21"/>
        <v>600000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15000</v>
      </c>
      <c r="D313" s="5">
        <f>C313</f>
        <v>15000</v>
      </c>
      <c r="E313" s="5">
        <f>D313</f>
        <v>15000</v>
      </c>
      <c r="H313" s="41">
        <f t="shared" si="21"/>
        <v>15000</v>
      </c>
    </row>
    <row r="314" spans="1:8" hidden="1" outlineLevel="1">
      <c r="A314" s="176" t="s">
        <v>601</v>
      </c>
      <c r="B314" s="177"/>
      <c r="C314" s="32">
        <f>C315+C325+C331+C336+C337+C338+C328</f>
        <v>1012000</v>
      </c>
      <c r="D314" s="32">
        <f>D315+D325+D331+D336+D337+D338+D328</f>
        <v>282000</v>
      </c>
      <c r="E314" s="32">
        <f>E315+E325+E331+E336+E337+E338+E328</f>
        <v>282000</v>
      </c>
      <c r="H314" s="41">
        <f t="shared" si="21"/>
        <v>1012000</v>
      </c>
    </row>
    <row r="315" spans="1:8" hidden="1" outlineLevel="2">
      <c r="A315" s="6">
        <v>1102</v>
      </c>
      <c r="B315" s="4" t="s">
        <v>65</v>
      </c>
      <c r="C315" s="5">
        <f>SUM(C316:C324)</f>
        <v>170000</v>
      </c>
      <c r="D315" s="5">
        <f>SUM(D316:D324)</f>
        <v>170000</v>
      </c>
      <c r="E315" s="5">
        <f>SUM(E316:E324)</f>
        <v>170000</v>
      </c>
      <c r="H315" s="41">
        <f t="shared" si="21"/>
        <v>170000</v>
      </c>
    </row>
    <row r="316" spans="1:8" hidden="1" outlineLevel="3">
      <c r="A316" s="29"/>
      <c r="B316" s="28" t="s">
        <v>260</v>
      </c>
      <c r="C316" s="30">
        <v>80000</v>
      </c>
      <c r="D316" s="30">
        <f>C316</f>
        <v>80000</v>
      </c>
      <c r="E316" s="30">
        <f>D316</f>
        <v>80000</v>
      </c>
      <c r="H316" s="41">
        <f t="shared" si="21"/>
        <v>80000</v>
      </c>
    </row>
    <row r="317" spans="1:8" hidden="1" outlineLevel="3">
      <c r="A317" s="29"/>
      <c r="B317" s="28" t="s">
        <v>218</v>
      </c>
      <c r="C317" s="30">
        <v>7000</v>
      </c>
      <c r="D317" s="30">
        <f t="shared" ref="D317:E324" si="27">C317</f>
        <v>7000</v>
      </c>
      <c r="E317" s="30">
        <f t="shared" si="27"/>
        <v>7000</v>
      </c>
      <c r="H317" s="41">
        <f t="shared" si="21"/>
        <v>7000</v>
      </c>
    </row>
    <row r="318" spans="1:8" hidden="1" outlineLevel="3">
      <c r="A318" s="29"/>
      <c r="B318" s="28" t="s">
        <v>261</v>
      </c>
      <c r="C318" s="30">
        <v>75000</v>
      </c>
      <c r="D318" s="30">
        <f t="shared" si="27"/>
        <v>75000</v>
      </c>
      <c r="E318" s="30">
        <f t="shared" si="27"/>
        <v>75000</v>
      </c>
      <c r="H318" s="41">
        <f t="shared" si="21"/>
        <v>75000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>
        <v>8000</v>
      </c>
      <c r="D320" s="30">
        <f t="shared" si="27"/>
        <v>8000</v>
      </c>
      <c r="E320" s="30">
        <f t="shared" si="27"/>
        <v>8000</v>
      </c>
      <c r="H320" s="41">
        <f t="shared" si="21"/>
        <v>8000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730000</v>
      </c>
      <c r="D325" s="5">
        <f>SUM(D326:D327)</f>
        <v>0</v>
      </c>
      <c r="E325" s="5">
        <f>SUM(E326:E327)</f>
        <v>0</v>
      </c>
      <c r="H325" s="41">
        <f t="shared" si="28"/>
        <v>730000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5000</v>
      </c>
      <c r="D328" s="5">
        <f>SUM(D329:D330)</f>
        <v>5000</v>
      </c>
      <c r="E328" s="5">
        <f>SUM(E329:E330)</f>
        <v>5000</v>
      </c>
      <c r="H328" s="41">
        <f t="shared" si="28"/>
        <v>5000</v>
      </c>
    </row>
    <row r="329" spans="1:8" hidden="1" outlineLevel="3">
      <c r="A329" s="29"/>
      <c r="B329" s="28" t="s">
        <v>254</v>
      </c>
      <c r="C329" s="30">
        <v>4000</v>
      </c>
      <c r="D329" s="30">
        <f>C329</f>
        <v>4000</v>
      </c>
      <c r="E329" s="30">
        <f>D329</f>
        <v>4000</v>
      </c>
      <c r="H329" s="41">
        <f t="shared" si="28"/>
        <v>4000</v>
      </c>
    </row>
    <row r="330" spans="1:8" hidden="1" outlineLevel="3">
      <c r="A330" s="29"/>
      <c r="B330" s="28" t="s">
        <v>255</v>
      </c>
      <c r="C330" s="30">
        <v>1000</v>
      </c>
      <c r="D330" s="30">
        <f>C330</f>
        <v>1000</v>
      </c>
      <c r="E330" s="30">
        <f>D330</f>
        <v>1000</v>
      </c>
      <c r="H330" s="41">
        <f t="shared" si="28"/>
        <v>1000</v>
      </c>
    </row>
    <row r="331" spans="1:8" hidden="1" outlineLevel="2">
      <c r="A331" s="6">
        <v>1102</v>
      </c>
      <c r="B331" s="4" t="s">
        <v>39</v>
      </c>
      <c r="C331" s="5">
        <f>SUM(C332:C335)</f>
        <v>80000</v>
      </c>
      <c r="D331" s="5">
        <f>SUM(D332:D335)</f>
        <v>80000</v>
      </c>
      <c r="E331" s="5">
        <f>SUM(E332:E335)</f>
        <v>80000</v>
      </c>
      <c r="H331" s="41">
        <f t="shared" si="28"/>
        <v>80000</v>
      </c>
    </row>
    <row r="332" spans="1:8" hidden="1" outlineLevel="3">
      <c r="A332" s="29"/>
      <c r="B332" s="28" t="s">
        <v>256</v>
      </c>
      <c r="C332" s="30">
        <v>52000</v>
      </c>
      <c r="D332" s="30">
        <f>C332</f>
        <v>52000</v>
      </c>
      <c r="E332" s="30">
        <f>D332</f>
        <v>52000</v>
      </c>
      <c r="H332" s="41">
        <f t="shared" si="28"/>
        <v>52000</v>
      </c>
    </row>
    <row r="333" spans="1:8" hidden="1" outlineLevel="3">
      <c r="A333" s="29"/>
      <c r="B333" s="28" t="s">
        <v>257</v>
      </c>
      <c r="C333" s="30">
        <v>20000</v>
      </c>
      <c r="D333" s="30">
        <f t="shared" ref="D333:E335" si="29">C333</f>
        <v>20000</v>
      </c>
      <c r="E333" s="30">
        <f t="shared" si="29"/>
        <v>20000</v>
      </c>
      <c r="H333" s="41">
        <f t="shared" si="28"/>
        <v>20000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8000</v>
      </c>
      <c r="D335" s="30">
        <f t="shared" si="29"/>
        <v>8000</v>
      </c>
      <c r="E335" s="30">
        <f t="shared" si="29"/>
        <v>8000</v>
      </c>
      <c r="H335" s="41">
        <f t="shared" si="28"/>
        <v>8000</v>
      </c>
    </row>
    <row r="336" spans="1:8" hidden="1" outlineLevel="2">
      <c r="A336" s="6">
        <v>1102</v>
      </c>
      <c r="B336" s="4" t="s">
        <v>453</v>
      </c>
      <c r="C336" s="5">
        <v>20000</v>
      </c>
      <c r="D336" s="5">
        <f>C336</f>
        <v>20000</v>
      </c>
      <c r="E336" s="5">
        <f>D336</f>
        <v>20000</v>
      </c>
      <c r="H336" s="41">
        <f t="shared" si="28"/>
        <v>20000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7000</v>
      </c>
      <c r="D338" s="5">
        <f t="shared" si="30"/>
        <v>7000</v>
      </c>
      <c r="E338" s="5">
        <f t="shared" si="30"/>
        <v>7000</v>
      </c>
      <c r="H338" s="41">
        <f t="shared" si="28"/>
        <v>7000</v>
      </c>
    </row>
    <row r="339" spans="1:10" collapsed="1">
      <c r="A339" s="178" t="s">
        <v>270</v>
      </c>
      <c r="B339" s="179"/>
      <c r="C339" s="33">
        <f>C340+C444+C482</f>
        <v>31803000</v>
      </c>
      <c r="D339" s="33">
        <f>D340+D444+D482</f>
        <v>31303000</v>
      </c>
      <c r="E339" s="33">
        <f>E340+E444+E482</f>
        <v>31303000</v>
      </c>
      <c r="G339" s="39" t="s">
        <v>591</v>
      </c>
      <c r="H339" s="41">
        <f t="shared" si="28"/>
        <v>31803000</v>
      </c>
      <c r="I339" s="42"/>
      <c r="J339" s="40" t="b">
        <f>AND(H339=I339)</f>
        <v>0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23571000</v>
      </c>
      <c r="D340" s="32">
        <f>D341+D342+D343+D344+D347+D348+D353+D356+D357+D362+D367+BH290668+D371+D372+D373+D376+D377+D378+D382+D388+D391+D392+D395+D398+D399+D404+D407+D408+D409+D412+D415+D416+D419+D420+D421+D422+D429+D443</f>
        <v>23571000</v>
      </c>
      <c r="E340" s="32">
        <f>E341+E342+E343+E344+E347+E348+E353+E356+E357+E362+E367+BI290668+E371+E372+E373+E376+E377+E378+E382+E388+E391+E392+E395+E398+E399+E404+E407+E408+E409+E412+E415+E416+E419+E420+E421+E422+E429+E443</f>
        <v>23571000</v>
      </c>
      <c r="H340" s="41">
        <f t="shared" si="28"/>
        <v>23571000</v>
      </c>
    </row>
    <row r="341" spans="1:10" hidden="1" outlineLevel="2">
      <c r="A341" s="6">
        <v>2201</v>
      </c>
      <c r="B341" s="34" t="s">
        <v>272</v>
      </c>
      <c r="C341" s="5">
        <v>160000</v>
      </c>
      <c r="D341" s="5">
        <f>C341</f>
        <v>160000</v>
      </c>
      <c r="E341" s="5">
        <f>D341</f>
        <v>160000</v>
      </c>
      <c r="H341" s="41">
        <f t="shared" si="28"/>
        <v>160000</v>
      </c>
    </row>
    <row r="342" spans="1:10" hidden="1" outlineLevel="2">
      <c r="A342" s="6">
        <v>2201</v>
      </c>
      <c r="B342" s="4" t="s">
        <v>40</v>
      </c>
      <c r="C342" s="5">
        <v>1100000</v>
      </c>
      <c r="D342" s="5">
        <f t="shared" ref="D342:E343" si="31">C342</f>
        <v>1100000</v>
      </c>
      <c r="E342" s="5">
        <f t="shared" si="31"/>
        <v>1100000</v>
      </c>
      <c r="H342" s="41">
        <f t="shared" si="28"/>
        <v>1100000</v>
      </c>
    </row>
    <row r="343" spans="1:10" hidden="1" outlineLevel="2">
      <c r="A343" s="6">
        <v>2201</v>
      </c>
      <c r="B343" s="4" t="s">
        <v>41</v>
      </c>
      <c r="C343" s="5">
        <v>6400000</v>
      </c>
      <c r="D343" s="5">
        <f t="shared" si="31"/>
        <v>6400000</v>
      </c>
      <c r="E343" s="5">
        <f t="shared" si="31"/>
        <v>6400000</v>
      </c>
      <c r="H343" s="41">
        <f t="shared" si="28"/>
        <v>6400000</v>
      </c>
    </row>
    <row r="344" spans="1:10" hidden="1" outlineLevel="2">
      <c r="A344" s="6">
        <v>2201</v>
      </c>
      <c r="B344" s="4" t="s">
        <v>273</v>
      </c>
      <c r="C344" s="5">
        <f>SUM(C345:C346)</f>
        <v>400000</v>
      </c>
      <c r="D344" s="5">
        <f>SUM(D345:D346)</f>
        <v>400000</v>
      </c>
      <c r="E344" s="5">
        <f>SUM(E345:E346)</f>
        <v>400000</v>
      </c>
      <c r="H344" s="41">
        <f t="shared" si="28"/>
        <v>400000</v>
      </c>
    </row>
    <row r="345" spans="1:10" hidden="1" outlineLevel="3">
      <c r="A345" s="29"/>
      <c r="B345" s="28" t="s">
        <v>274</v>
      </c>
      <c r="C345" s="30">
        <v>300000</v>
      </c>
      <c r="D345" s="30">
        <f t="shared" ref="D345:E347" si="32">C345</f>
        <v>300000</v>
      </c>
      <c r="E345" s="30">
        <f t="shared" si="32"/>
        <v>300000</v>
      </c>
      <c r="H345" s="41">
        <f t="shared" si="28"/>
        <v>300000</v>
      </c>
    </row>
    <row r="346" spans="1:10" hidden="1" outlineLevel="3">
      <c r="A346" s="29"/>
      <c r="B346" s="28" t="s">
        <v>275</v>
      </c>
      <c r="C346" s="30">
        <v>100000</v>
      </c>
      <c r="D346" s="30">
        <f t="shared" si="32"/>
        <v>100000</v>
      </c>
      <c r="E346" s="30">
        <f t="shared" si="32"/>
        <v>100000</v>
      </c>
      <c r="H346" s="41">
        <f t="shared" si="28"/>
        <v>100000</v>
      </c>
    </row>
    <row r="347" spans="1:10" hidden="1" outlineLevel="2">
      <c r="A347" s="6">
        <v>2201</v>
      </c>
      <c r="B347" s="4" t="s">
        <v>276</v>
      </c>
      <c r="C347" s="5">
        <v>150000</v>
      </c>
      <c r="D347" s="5">
        <f t="shared" si="32"/>
        <v>150000</v>
      </c>
      <c r="E347" s="5">
        <f t="shared" si="32"/>
        <v>150000</v>
      </c>
      <c r="H347" s="41">
        <f t="shared" si="28"/>
        <v>150000</v>
      </c>
    </row>
    <row r="348" spans="1:10" hidden="1" outlineLevel="2">
      <c r="A348" s="6">
        <v>2201</v>
      </c>
      <c r="B348" s="4" t="s">
        <v>277</v>
      </c>
      <c r="C348" s="5">
        <f>SUM(C349:C352)</f>
        <v>3300000</v>
      </c>
      <c r="D348" s="5">
        <f>SUM(D349:D352)</f>
        <v>3300000</v>
      </c>
      <c r="E348" s="5">
        <f>SUM(E349:E352)</f>
        <v>3300000</v>
      </c>
      <c r="H348" s="41">
        <f t="shared" si="28"/>
        <v>3300000</v>
      </c>
    </row>
    <row r="349" spans="1:10" hidden="1" outlineLevel="3">
      <c r="A349" s="29"/>
      <c r="B349" s="28" t="s">
        <v>278</v>
      </c>
      <c r="C349" s="30">
        <v>3130000</v>
      </c>
      <c r="D349" s="30">
        <f>C349</f>
        <v>3130000</v>
      </c>
      <c r="E349" s="30">
        <f>D349</f>
        <v>3130000</v>
      </c>
      <c r="H349" s="41">
        <f t="shared" si="28"/>
        <v>3130000</v>
      </c>
    </row>
    <row r="350" spans="1:10" hidden="1" outlineLevel="3">
      <c r="A350" s="29"/>
      <c r="B350" s="28" t="s">
        <v>279</v>
      </c>
      <c r="C350" s="30">
        <v>90000</v>
      </c>
      <c r="D350" s="30">
        <f t="shared" ref="D350:E352" si="33">C350</f>
        <v>90000</v>
      </c>
      <c r="E350" s="30">
        <f t="shared" si="33"/>
        <v>90000</v>
      </c>
      <c r="H350" s="41">
        <f t="shared" si="28"/>
        <v>90000</v>
      </c>
    </row>
    <row r="351" spans="1:10" hidden="1" outlineLevel="3">
      <c r="A351" s="29"/>
      <c r="B351" s="28" t="s">
        <v>280</v>
      </c>
      <c r="C351" s="30">
        <v>80000</v>
      </c>
      <c r="D351" s="30">
        <f t="shared" si="33"/>
        <v>80000</v>
      </c>
      <c r="E351" s="30">
        <f t="shared" si="33"/>
        <v>80000</v>
      </c>
      <c r="H351" s="41">
        <f t="shared" si="28"/>
        <v>80000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202000</v>
      </c>
      <c r="D353" s="5">
        <f>SUM(D354:D355)</f>
        <v>202000</v>
      </c>
      <c r="E353" s="5">
        <f>SUM(E354:E355)</f>
        <v>202000</v>
      </c>
      <c r="H353" s="41">
        <f t="shared" si="28"/>
        <v>202000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hidden="1" outlineLevel="3">
      <c r="A355" s="29"/>
      <c r="B355" s="28" t="s">
        <v>283</v>
      </c>
      <c r="C355" s="30">
        <v>200000</v>
      </c>
      <c r="D355" s="30">
        <f t="shared" si="34"/>
        <v>200000</v>
      </c>
      <c r="E355" s="30">
        <f t="shared" si="34"/>
        <v>200000</v>
      </c>
      <c r="H355" s="41">
        <f t="shared" si="28"/>
        <v>200000</v>
      </c>
    </row>
    <row r="356" spans="1:8" hidden="1" outlineLevel="2">
      <c r="A356" s="6">
        <v>2201</v>
      </c>
      <c r="B356" s="4" t="s">
        <v>284</v>
      </c>
      <c r="C356" s="5">
        <v>100000</v>
      </c>
      <c r="D356" s="5">
        <f t="shared" si="34"/>
        <v>100000</v>
      </c>
      <c r="E356" s="5">
        <f t="shared" si="34"/>
        <v>100000</v>
      </c>
      <c r="H356" s="41">
        <f t="shared" si="28"/>
        <v>100000</v>
      </c>
    </row>
    <row r="357" spans="1:8" hidden="1" outlineLevel="2">
      <c r="A357" s="6">
        <v>2201</v>
      </c>
      <c r="B357" s="4" t="s">
        <v>285</v>
      </c>
      <c r="C357" s="5">
        <f>SUM(C358:C361)</f>
        <v>340000</v>
      </c>
      <c r="D357" s="5">
        <f>SUM(D358:D361)</f>
        <v>340000</v>
      </c>
      <c r="E357" s="5">
        <f>SUM(E358:E361)</f>
        <v>340000</v>
      </c>
      <c r="H357" s="41">
        <f t="shared" si="28"/>
        <v>340000</v>
      </c>
    </row>
    <row r="358" spans="1:8" hidden="1" outlineLevel="3">
      <c r="A358" s="29"/>
      <c r="B358" s="28" t="s">
        <v>286</v>
      </c>
      <c r="C358" s="30">
        <v>285000</v>
      </c>
      <c r="D358" s="30">
        <f>C358</f>
        <v>285000</v>
      </c>
      <c r="E358" s="30">
        <f>D358</f>
        <v>285000</v>
      </c>
      <c r="H358" s="41">
        <f t="shared" si="28"/>
        <v>285000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50000</v>
      </c>
      <c r="D360" s="30">
        <f t="shared" si="35"/>
        <v>50000</v>
      </c>
      <c r="E360" s="30">
        <f t="shared" si="35"/>
        <v>50000</v>
      </c>
      <c r="H360" s="41">
        <f t="shared" si="28"/>
        <v>50000</v>
      </c>
    </row>
    <row r="361" spans="1:8" hidden="1" outlineLevel="3">
      <c r="A361" s="29"/>
      <c r="B361" s="28" t="s">
        <v>289</v>
      </c>
      <c r="C361" s="30">
        <v>5000</v>
      </c>
      <c r="D361" s="30">
        <f t="shared" si="35"/>
        <v>5000</v>
      </c>
      <c r="E361" s="30">
        <f t="shared" si="35"/>
        <v>5000</v>
      </c>
      <c r="H361" s="41">
        <f t="shared" si="28"/>
        <v>5000</v>
      </c>
    </row>
    <row r="362" spans="1:8" hidden="1" outlineLevel="2">
      <c r="A362" s="6">
        <v>2201</v>
      </c>
      <c r="B362" s="4" t="s">
        <v>290</v>
      </c>
      <c r="C362" s="5">
        <f>SUM(C363:C366)</f>
        <v>3800000</v>
      </c>
      <c r="D362" s="5">
        <f>SUM(D363:D366)</f>
        <v>3800000</v>
      </c>
      <c r="E362" s="5">
        <f>SUM(E363:E366)</f>
        <v>3800000</v>
      </c>
      <c r="H362" s="41">
        <f t="shared" si="28"/>
        <v>3800000</v>
      </c>
    </row>
    <row r="363" spans="1:8" hidden="1" outlineLevel="3">
      <c r="A363" s="29"/>
      <c r="B363" s="28" t="s">
        <v>291</v>
      </c>
      <c r="C363" s="30">
        <v>560000</v>
      </c>
      <c r="D363" s="30">
        <f>C363</f>
        <v>560000</v>
      </c>
      <c r="E363" s="30">
        <f>D363</f>
        <v>560000</v>
      </c>
      <c r="H363" s="41">
        <f t="shared" si="28"/>
        <v>560000</v>
      </c>
    </row>
    <row r="364" spans="1:8" hidden="1" outlineLevel="3">
      <c r="A364" s="29"/>
      <c r="B364" s="28" t="s">
        <v>292</v>
      </c>
      <c r="C364" s="30">
        <v>2950000</v>
      </c>
      <c r="D364" s="30">
        <f t="shared" ref="D364:E366" si="36">C364</f>
        <v>2950000</v>
      </c>
      <c r="E364" s="30">
        <f t="shared" si="36"/>
        <v>2950000</v>
      </c>
      <c r="H364" s="41">
        <f t="shared" si="28"/>
        <v>2950000</v>
      </c>
    </row>
    <row r="365" spans="1:8" hidden="1" outlineLevel="3">
      <c r="A365" s="29"/>
      <c r="B365" s="28" t="s">
        <v>293</v>
      </c>
      <c r="C365" s="30">
        <v>90000</v>
      </c>
      <c r="D365" s="30">
        <f t="shared" si="36"/>
        <v>90000</v>
      </c>
      <c r="E365" s="30">
        <f t="shared" si="36"/>
        <v>90000</v>
      </c>
      <c r="H365" s="41">
        <f t="shared" si="28"/>
        <v>90000</v>
      </c>
    </row>
    <row r="366" spans="1:8" hidden="1" outlineLevel="3">
      <c r="A366" s="29"/>
      <c r="B366" s="28" t="s">
        <v>294</v>
      </c>
      <c r="C366" s="30">
        <v>200000</v>
      </c>
      <c r="D366" s="30">
        <f t="shared" si="36"/>
        <v>200000</v>
      </c>
      <c r="E366" s="30">
        <f t="shared" si="36"/>
        <v>200000</v>
      </c>
      <c r="H366" s="41">
        <f t="shared" si="28"/>
        <v>200000</v>
      </c>
    </row>
    <row r="367" spans="1:8" hidden="1" outlineLevel="2">
      <c r="A367" s="6">
        <v>2201</v>
      </c>
      <c r="B367" s="4" t="s">
        <v>43</v>
      </c>
      <c r="C367" s="5">
        <v>50000</v>
      </c>
      <c r="D367" s="5">
        <f>C367</f>
        <v>50000</v>
      </c>
      <c r="E367" s="5">
        <f>D367</f>
        <v>50000</v>
      </c>
      <c r="H367" s="41">
        <f t="shared" si="28"/>
        <v>50000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200000</v>
      </c>
      <c r="D371" s="5">
        <f t="shared" si="37"/>
        <v>200000</v>
      </c>
      <c r="E371" s="5">
        <f t="shared" si="37"/>
        <v>200000</v>
      </c>
      <c r="H371" s="41">
        <f t="shared" si="28"/>
        <v>200000</v>
      </c>
    </row>
    <row r="372" spans="1:8" hidden="1" outlineLevel="2">
      <c r="A372" s="6">
        <v>2201</v>
      </c>
      <c r="B372" s="4" t="s">
        <v>45</v>
      </c>
      <c r="C372" s="5">
        <v>230000</v>
      </c>
      <c r="D372" s="5">
        <f t="shared" si="37"/>
        <v>230000</v>
      </c>
      <c r="E372" s="5">
        <f t="shared" si="37"/>
        <v>230000</v>
      </c>
      <c r="H372" s="41">
        <f t="shared" si="28"/>
        <v>230000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12000</v>
      </c>
      <c r="D373" s="5">
        <f>SUM(D374:D375)</f>
        <v>12000</v>
      </c>
      <c r="E373" s="5">
        <f>SUM(E374:E375)</f>
        <v>12000</v>
      </c>
      <c r="H373" s="41">
        <f t="shared" si="28"/>
        <v>12000</v>
      </c>
    </row>
    <row r="374" spans="1:8" hidden="1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hidden="1" outlineLevel="3">
      <c r="A375" s="29"/>
      <c r="B375" s="28" t="s">
        <v>300</v>
      </c>
      <c r="C375" s="30">
        <v>10000</v>
      </c>
      <c r="D375" s="30">
        <f t="shared" si="38"/>
        <v>10000</v>
      </c>
      <c r="E375" s="30">
        <f t="shared" si="38"/>
        <v>10000</v>
      </c>
      <c r="H375" s="41">
        <f t="shared" si="28"/>
        <v>10000</v>
      </c>
    </row>
    <row r="376" spans="1:8" hidden="1" outlineLevel="2">
      <c r="A376" s="6">
        <v>2201</v>
      </c>
      <c r="B376" s="4" t="s">
        <v>301</v>
      </c>
      <c r="C376" s="5">
        <v>40000</v>
      </c>
      <c r="D376" s="5">
        <f t="shared" si="38"/>
        <v>40000</v>
      </c>
      <c r="E376" s="5">
        <f t="shared" si="38"/>
        <v>40000</v>
      </c>
      <c r="H376" s="41">
        <f t="shared" si="28"/>
        <v>40000</v>
      </c>
    </row>
    <row r="377" spans="1:8" hidden="1" outlineLevel="2" collapsed="1">
      <c r="A377" s="6">
        <v>2201</v>
      </c>
      <c r="B377" s="4" t="s">
        <v>302</v>
      </c>
      <c r="C377" s="5">
        <v>80000</v>
      </c>
      <c r="D377" s="5">
        <f t="shared" si="38"/>
        <v>80000</v>
      </c>
      <c r="E377" s="5">
        <f t="shared" si="38"/>
        <v>80000</v>
      </c>
      <c r="H377" s="41">
        <f t="shared" si="28"/>
        <v>80000</v>
      </c>
    </row>
    <row r="378" spans="1:8" hidden="1" outlineLevel="2">
      <c r="A378" s="6">
        <v>2201</v>
      </c>
      <c r="B378" s="4" t="s">
        <v>303</v>
      </c>
      <c r="C378" s="5">
        <f>SUM(C379:C381)</f>
        <v>180000</v>
      </c>
      <c r="D378" s="5">
        <f>SUM(D379:D381)</f>
        <v>180000</v>
      </c>
      <c r="E378" s="5">
        <f>SUM(E379:E381)</f>
        <v>180000</v>
      </c>
      <c r="H378" s="41">
        <f t="shared" si="28"/>
        <v>180000</v>
      </c>
    </row>
    <row r="379" spans="1:8" hidden="1" outlineLevel="3">
      <c r="A379" s="29"/>
      <c r="B379" s="28" t="s">
        <v>46</v>
      </c>
      <c r="C379" s="30">
        <v>120000</v>
      </c>
      <c r="D379" s="30">
        <f>C379</f>
        <v>120000</v>
      </c>
      <c r="E379" s="30">
        <f>D379</f>
        <v>120000</v>
      </c>
      <c r="H379" s="41">
        <f t="shared" si="28"/>
        <v>120000</v>
      </c>
    </row>
    <row r="380" spans="1:8" hidden="1" outlineLevel="3">
      <c r="A380" s="29"/>
      <c r="B380" s="28" t="s">
        <v>113</v>
      </c>
      <c r="C380" s="30">
        <v>20000</v>
      </c>
      <c r="D380" s="30">
        <f t="shared" ref="D380:E381" si="39">C380</f>
        <v>20000</v>
      </c>
      <c r="E380" s="30">
        <f t="shared" si="39"/>
        <v>20000</v>
      </c>
      <c r="H380" s="41">
        <f t="shared" si="28"/>
        <v>20000</v>
      </c>
    </row>
    <row r="381" spans="1:8" hidden="1" outlineLevel="3">
      <c r="A381" s="29"/>
      <c r="B381" s="28" t="s">
        <v>47</v>
      </c>
      <c r="C381" s="30">
        <v>40000</v>
      </c>
      <c r="D381" s="30">
        <f t="shared" si="39"/>
        <v>40000</v>
      </c>
      <c r="E381" s="30">
        <f t="shared" si="39"/>
        <v>40000</v>
      </c>
      <c r="H381" s="41">
        <f t="shared" si="28"/>
        <v>40000</v>
      </c>
    </row>
    <row r="382" spans="1:8" hidden="1" outlineLevel="2">
      <c r="A382" s="6">
        <v>2201</v>
      </c>
      <c r="B382" s="4" t="s">
        <v>114</v>
      </c>
      <c r="C382" s="5">
        <f>SUM(C383:C387)</f>
        <v>138000</v>
      </c>
      <c r="D382" s="5">
        <f>SUM(D383:D387)</f>
        <v>138000</v>
      </c>
      <c r="E382" s="5">
        <f>SUM(E383:E387)</f>
        <v>138000</v>
      </c>
      <c r="H382" s="41">
        <f t="shared" si="28"/>
        <v>138000</v>
      </c>
    </row>
    <row r="383" spans="1:8" hidden="1" outlineLevel="3">
      <c r="A383" s="29"/>
      <c r="B383" s="28" t="s">
        <v>304</v>
      </c>
      <c r="C383" s="30">
        <v>20000</v>
      </c>
      <c r="D383" s="30">
        <f>C383</f>
        <v>20000</v>
      </c>
      <c r="E383" s="30">
        <f>D383</f>
        <v>20000</v>
      </c>
      <c r="H383" s="41">
        <f t="shared" si="28"/>
        <v>20000</v>
      </c>
    </row>
    <row r="384" spans="1:8" hidden="1" outlineLevel="3">
      <c r="A384" s="29"/>
      <c r="B384" s="28" t="s">
        <v>305</v>
      </c>
      <c r="C384" s="30">
        <v>65000</v>
      </c>
      <c r="D384" s="30">
        <f t="shared" ref="D384:E387" si="40">C384</f>
        <v>65000</v>
      </c>
      <c r="E384" s="30">
        <f t="shared" si="40"/>
        <v>65000</v>
      </c>
      <c r="H384" s="41">
        <f t="shared" si="28"/>
        <v>65000</v>
      </c>
    </row>
    <row r="385" spans="1:8" hidden="1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41">
        <f t="shared" si="28"/>
        <v>1000</v>
      </c>
    </row>
    <row r="386" spans="1:8" hidden="1" outlineLevel="3">
      <c r="A386" s="29"/>
      <c r="B386" s="28" t="s">
        <v>307</v>
      </c>
      <c r="C386" s="30">
        <v>32000</v>
      </c>
      <c r="D386" s="30">
        <f t="shared" si="40"/>
        <v>32000</v>
      </c>
      <c r="E386" s="30">
        <f t="shared" si="40"/>
        <v>32000</v>
      </c>
      <c r="H386" s="41">
        <f t="shared" ref="H386:H449" si="41">C386</f>
        <v>32000</v>
      </c>
    </row>
    <row r="387" spans="1:8" hidden="1" outlineLevel="3">
      <c r="A387" s="29"/>
      <c r="B387" s="28" t="s">
        <v>308</v>
      </c>
      <c r="C387" s="30">
        <v>20000</v>
      </c>
      <c r="D387" s="30">
        <f t="shared" si="40"/>
        <v>20000</v>
      </c>
      <c r="E387" s="30">
        <f t="shared" si="40"/>
        <v>20000</v>
      </c>
      <c r="H387" s="41">
        <f t="shared" si="41"/>
        <v>20000</v>
      </c>
    </row>
    <row r="388" spans="1:8" hidden="1" outlineLevel="2">
      <c r="A388" s="6">
        <v>2201</v>
      </c>
      <c r="B388" s="4" t="s">
        <v>309</v>
      </c>
      <c r="C388" s="5">
        <f>SUM(C389:C390)</f>
        <v>40000</v>
      </c>
      <c r="D388" s="5">
        <f>SUM(D389:D390)</f>
        <v>40000</v>
      </c>
      <c r="E388" s="5">
        <f>SUM(E389:E390)</f>
        <v>40000</v>
      </c>
      <c r="H388" s="41">
        <f t="shared" si="41"/>
        <v>40000</v>
      </c>
    </row>
    <row r="389" spans="1:8" hidden="1" outlineLevel="3">
      <c r="A389" s="29"/>
      <c r="B389" s="28" t="s">
        <v>48</v>
      </c>
      <c r="C389" s="30">
        <v>40000</v>
      </c>
      <c r="D389" s="30">
        <f t="shared" ref="D389:E391" si="42">C389</f>
        <v>40000</v>
      </c>
      <c r="E389" s="30">
        <f t="shared" si="42"/>
        <v>40000</v>
      </c>
      <c r="H389" s="41">
        <f t="shared" si="41"/>
        <v>40000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40000</v>
      </c>
      <c r="D391" s="5">
        <f t="shared" si="42"/>
        <v>40000</v>
      </c>
      <c r="E391" s="5">
        <f t="shared" si="42"/>
        <v>40000</v>
      </c>
      <c r="H391" s="41">
        <f t="shared" si="41"/>
        <v>40000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1150000</v>
      </c>
      <c r="D392" s="5">
        <f>SUM(D393:D394)</f>
        <v>1150000</v>
      </c>
      <c r="E392" s="5">
        <f>SUM(E393:E394)</f>
        <v>1150000</v>
      </c>
      <c r="H392" s="41">
        <f t="shared" si="41"/>
        <v>1150000</v>
      </c>
    </row>
    <row r="393" spans="1:8" hidden="1" outlineLevel="3">
      <c r="A393" s="29"/>
      <c r="B393" s="28" t="s">
        <v>313</v>
      </c>
      <c r="C393" s="30">
        <v>50000</v>
      </c>
      <c r="D393" s="30">
        <f>C393</f>
        <v>50000</v>
      </c>
      <c r="E393" s="30">
        <f>D393</f>
        <v>50000</v>
      </c>
      <c r="H393" s="41">
        <f t="shared" si="41"/>
        <v>50000</v>
      </c>
    </row>
    <row r="394" spans="1:8" hidden="1" outlineLevel="3">
      <c r="A394" s="29"/>
      <c r="B394" s="28" t="s">
        <v>314</v>
      </c>
      <c r="C394" s="30">
        <v>1100000</v>
      </c>
      <c r="D394" s="30">
        <f>C394</f>
        <v>1100000</v>
      </c>
      <c r="E394" s="30">
        <f>D394</f>
        <v>1100000</v>
      </c>
      <c r="H394" s="41">
        <f t="shared" si="41"/>
        <v>1100000</v>
      </c>
    </row>
    <row r="395" spans="1:8" hidden="1" outlineLevel="2">
      <c r="A395" s="6">
        <v>2201</v>
      </c>
      <c r="B395" s="4" t="s">
        <v>115</v>
      </c>
      <c r="C395" s="5">
        <f>SUM(C396:C397)</f>
        <v>10000</v>
      </c>
      <c r="D395" s="5">
        <f>SUM(D396:D397)</f>
        <v>10000</v>
      </c>
      <c r="E395" s="5">
        <f>SUM(E396:E397)</f>
        <v>10000</v>
      </c>
      <c r="H395" s="41">
        <f t="shared" si="41"/>
        <v>10000</v>
      </c>
    </row>
    <row r="396" spans="1:8" hidden="1" outlineLevel="3">
      <c r="A396" s="29"/>
      <c r="B396" s="28" t="s">
        <v>315</v>
      </c>
      <c r="C396" s="30">
        <v>10000</v>
      </c>
      <c r="D396" s="30">
        <f t="shared" ref="D396:E398" si="43">C396</f>
        <v>10000</v>
      </c>
      <c r="E396" s="30">
        <f t="shared" si="43"/>
        <v>10000</v>
      </c>
      <c r="H396" s="41">
        <f t="shared" si="41"/>
        <v>10000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15000</v>
      </c>
      <c r="D398" s="5">
        <f t="shared" si="43"/>
        <v>15000</v>
      </c>
      <c r="E398" s="5">
        <f t="shared" si="43"/>
        <v>15000</v>
      </c>
      <c r="H398" s="41">
        <f t="shared" si="41"/>
        <v>15000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64000</v>
      </c>
      <c r="D399" s="5">
        <f>SUM(D400:D403)</f>
        <v>64000</v>
      </c>
      <c r="E399" s="5">
        <f>SUM(E400:E403)</f>
        <v>64000</v>
      </c>
      <c r="H399" s="41">
        <f t="shared" si="41"/>
        <v>64000</v>
      </c>
    </row>
    <row r="400" spans="1:8" hidden="1" outlineLevel="3">
      <c r="A400" s="29"/>
      <c r="B400" s="28" t="s">
        <v>318</v>
      </c>
      <c r="C400" s="30">
        <v>30000</v>
      </c>
      <c r="D400" s="30">
        <f>C400</f>
        <v>30000</v>
      </c>
      <c r="E400" s="30">
        <f>D400</f>
        <v>30000</v>
      </c>
      <c r="H400" s="41">
        <f t="shared" si="41"/>
        <v>30000</v>
      </c>
    </row>
    <row r="401" spans="1:8" hidden="1" outlineLevel="3">
      <c r="A401" s="29"/>
      <c r="B401" s="28" t="s">
        <v>319</v>
      </c>
      <c r="C401" s="30">
        <v>20000</v>
      </c>
      <c r="D401" s="30">
        <f t="shared" ref="D401:E403" si="44">C401</f>
        <v>20000</v>
      </c>
      <c r="E401" s="30">
        <f t="shared" si="44"/>
        <v>20000</v>
      </c>
      <c r="H401" s="41">
        <f t="shared" si="41"/>
        <v>20000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14000</v>
      </c>
      <c r="D403" s="30">
        <f t="shared" si="44"/>
        <v>14000</v>
      </c>
      <c r="E403" s="30">
        <f t="shared" si="44"/>
        <v>14000</v>
      </c>
      <c r="H403" s="41">
        <f t="shared" si="41"/>
        <v>14000</v>
      </c>
    </row>
    <row r="404" spans="1:8" hidden="1" outlineLevel="2">
      <c r="A404" s="6">
        <v>2201</v>
      </c>
      <c r="B404" s="4" t="s">
        <v>322</v>
      </c>
      <c r="C404" s="5">
        <f>SUM(C405:C406)</f>
        <v>135000</v>
      </c>
      <c r="D404" s="5">
        <f>SUM(D405:D406)</f>
        <v>135000</v>
      </c>
      <c r="E404" s="5">
        <f>SUM(E405:E406)</f>
        <v>135000</v>
      </c>
      <c r="H404" s="41">
        <f t="shared" si="41"/>
        <v>135000</v>
      </c>
    </row>
    <row r="405" spans="1:8" hidden="1" outlineLevel="3">
      <c r="A405" s="29"/>
      <c r="B405" s="28" t="s">
        <v>323</v>
      </c>
      <c r="C405" s="30">
        <v>85000</v>
      </c>
      <c r="D405" s="30">
        <f t="shared" ref="D405:E408" si="45">C405</f>
        <v>85000</v>
      </c>
      <c r="E405" s="30">
        <f t="shared" si="45"/>
        <v>85000</v>
      </c>
      <c r="H405" s="41">
        <f t="shared" si="41"/>
        <v>85000</v>
      </c>
    </row>
    <row r="406" spans="1:8" hidden="1" outlineLevel="3">
      <c r="A406" s="29"/>
      <c r="B406" s="28" t="s">
        <v>324</v>
      </c>
      <c r="C406" s="30">
        <v>50000</v>
      </c>
      <c r="D406" s="30">
        <f t="shared" si="45"/>
        <v>50000</v>
      </c>
      <c r="E406" s="30">
        <f t="shared" si="45"/>
        <v>50000</v>
      </c>
      <c r="H406" s="41">
        <f t="shared" si="41"/>
        <v>50000</v>
      </c>
    </row>
    <row r="407" spans="1:8" hidden="1" outlineLevel="2">
      <c r="A407" s="6">
        <v>2201</v>
      </c>
      <c r="B407" s="4" t="s">
        <v>325</v>
      </c>
      <c r="C407" s="5">
        <v>15000</v>
      </c>
      <c r="D407" s="5">
        <f t="shared" si="45"/>
        <v>15000</v>
      </c>
      <c r="E407" s="5">
        <f t="shared" si="45"/>
        <v>15000</v>
      </c>
      <c r="H407" s="41">
        <f t="shared" si="41"/>
        <v>15000</v>
      </c>
    </row>
    <row r="408" spans="1:8" hidden="1" outlineLevel="2" collapsed="1">
      <c r="A408" s="6">
        <v>2201</v>
      </c>
      <c r="B408" s="4" t="s">
        <v>326</v>
      </c>
      <c r="C408" s="5">
        <v>4000</v>
      </c>
      <c r="D408" s="5">
        <f t="shared" si="45"/>
        <v>4000</v>
      </c>
      <c r="E408" s="5">
        <f t="shared" si="45"/>
        <v>4000</v>
      </c>
      <c r="H408" s="41">
        <f t="shared" si="41"/>
        <v>4000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80000</v>
      </c>
      <c r="D409" s="5">
        <f>SUM(D410:D411)</f>
        <v>80000</v>
      </c>
      <c r="E409" s="5">
        <f>SUM(E410:E411)</f>
        <v>80000</v>
      </c>
      <c r="H409" s="41">
        <f t="shared" si="41"/>
        <v>80000</v>
      </c>
    </row>
    <row r="410" spans="1:8" hidden="1" outlineLevel="3" collapsed="1">
      <c r="A410" s="29"/>
      <c r="B410" s="28" t="s">
        <v>49</v>
      </c>
      <c r="C410" s="30">
        <v>80000</v>
      </c>
      <c r="D410" s="30">
        <f>C410</f>
        <v>80000</v>
      </c>
      <c r="E410" s="30">
        <f>D410</f>
        <v>80000</v>
      </c>
      <c r="H410" s="41">
        <f t="shared" si="41"/>
        <v>80000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150000</v>
      </c>
      <c r="D412" s="5">
        <f>SUM(D413:D414)</f>
        <v>150000</v>
      </c>
      <c r="E412" s="5">
        <f>SUM(E413:E414)</f>
        <v>150000</v>
      </c>
      <c r="H412" s="41">
        <f t="shared" si="41"/>
        <v>150000</v>
      </c>
    </row>
    <row r="413" spans="1:8" hidden="1" outlineLevel="3" collapsed="1">
      <c r="A413" s="29"/>
      <c r="B413" s="28" t="s">
        <v>328</v>
      </c>
      <c r="C413" s="30">
        <v>100000</v>
      </c>
      <c r="D413" s="30">
        <f t="shared" ref="D413:E415" si="46">C413</f>
        <v>100000</v>
      </c>
      <c r="E413" s="30">
        <f t="shared" si="46"/>
        <v>100000</v>
      </c>
      <c r="H413" s="41">
        <f t="shared" si="41"/>
        <v>100000</v>
      </c>
    </row>
    <row r="414" spans="1:8" hidden="1" outlineLevel="3">
      <c r="A414" s="29"/>
      <c r="B414" s="28" t="s">
        <v>329</v>
      </c>
      <c r="C414" s="30">
        <v>50000</v>
      </c>
      <c r="D414" s="30">
        <f t="shared" si="46"/>
        <v>50000</v>
      </c>
      <c r="E414" s="30">
        <f t="shared" si="46"/>
        <v>50000</v>
      </c>
      <c r="H414" s="41">
        <f t="shared" si="41"/>
        <v>50000</v>
      </c>
    </row>
    <row r="415" spans="1:8" hidden="1" outlineLevel="2">
      <c r="A415" s="6">
        <v>2201</v>
      </c>
      <c r="B415" s="4" t="s">
        <v>118</v>
      </c>
      <c r="C415" s="5">
        <v>80000</v>
      </c>
      <c r="D415" s="5">
        <f t="shared" si="46"/>
        <v>80000</v>
      </c>
      <c r="E415" s="5">
        <f t="shared" si="46"/>
        <v>80000</v>
      </c>
      <c r="H415" s="41">
        <f t="shared" si="41"/>
        <v>80000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61000</v>
      </c>
      <c r="D416" s="5">
        <f>SUM(D417:D418)</f>
        <v>61000</v>
      </c>
      <c r="E416" s="5">
        <f>SUM(E417:E418)</f>
        <v>61000</v>
      </c>
      <c r="H416" s="41">
        <f t="shared" si="41"/>
        <v>61000</v>
      </c>
    </row>
    <row r="417" spans="1:8" hidden="1" outlineLevel="3" collapsed="1">
      <c r="A417" s="29"/>
      <c r="B417" s="28" t="s">
        <v>330</v>
      </c>
      <c r="C417" s="30">
        <v>60000</v>
      </c>
      <c r="D417" s="30">
        <f t="shared" ref="D417:E421" si="47">C417</f>
        <v>60000</v>
      </c>
      <c r="E417" s="30">
        <f t="shared" si="47"/>
        <v>60000</v>
      </c>
      <c r="H417" s="41">
        <f t="shared" si="41"/>
        <v>60000</v>
      </c>
    </row>
    <row r="418" spans="1:8" hidden="1" outlineLevel="3">
      <c r="A418" s="29"/>
      <c r="B418" s="28" t="s">
        <v>331</v>
      </c>
      <c r="C418" s="30">
        <v>1000</v>
      </c>
      <c r="D418" s="30">
        <f t="shared" si="47"/>
        <v>1000</v>
      </c>
      <c r="E418" s="30">
        <f t="shared" si="47"/>
        <v>1000</v>
      </c>
      <c r="H418" s="41">
        <f t="shared" si="41"/>
        <v>1000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50000</v>
      </c>
      <c r="D420" s="5">
        <f t="shared" si="47"/>
        <v>50000</v>
      </c>
      <c r="E420" s="5">
        <f t="shared" si="47"/>
        <v>50000</v>
      </c>
      <c r="H420" s="41">
        <f t="shared" si="41"/>
        <v>50000</v>
      </c>
    </row>
    <row r="421" spans="1:8" hidden="1" outlineLevel="2" collapsed="1">
      <c r="A421" s="6">
        <v>2201</v>
      </c>
      <c r="B421" s="4" t="s">
        <v>335</v>
      </c>
      <c r="C421" s="5">
        <v>30000</v>
      </c>
      <c r="D421" s="5">
        <f t="shared" si="47"/>
        <v>30000</v>
      </c>
      <c r="E421" s="5">
        <f t="shared" si="47"/>
        <v>30000</v>
      </c>
      <c r="H421" s="41">
        <f t="shared" si="41"/>
        <v>30000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215000</v>
      </c>
      <c r="D422" s="5">
        <f>SUM(D423:D428)</f>
        <v>215000</v>
      </c>
      <c r="E422" s="5">
        <f>SUM(E423:E428)</f>
        <v>215000</v>
      </c>
      <c r="H422" s="41">
        <f t="shared" si="41"/>
        <v>215000</v>
      </c>
    </row>
    <row r="423" spans="1:8" hidden="1" outlineLevel="3">
      <c r="A423" s="29"/>
      <c r="B423" s="28" t="s">
        <v>336</v>
      </c>
      <c r="C423" s="30">
        <v>10000</v>
      </c>
      <c r="D423" s="30">
        <f>C423</f>
        <v>10000</v>
      </c>
      <c r="E423" s="30">
        <f>D423</f>
        <v>10000</v>
      </c>
      <c r="H423" s="41">
        <f t="shared" si="41"/>
        <v>10000</v>
      </c>
    </row>
    <row r="424" spans="1:8" hidden="1" outlineLevel="3">
      <c r="A424" s="29"/>
      <c r="B424" s="28" t="s">
        <v>337</v>
      </c>
      <c r="C424" s="30">
        <v>50000</v>
      </c>
      <c r="D424" s="30">
        <f t="shared" ref="D424:E428" si="48">C424</f>
        <v>50000</v>
      </c>
      <c r="E424" s="30">
        <f t="shared" si="48"/>
        <v>50000</v>
      </c>
      <c r="H424" s="41">
        <f t="shared" si="41"/>
        <v>50000</v>
      </c>
    </row>
    <row r="425" spans="1:8" hidden="1" outlineLevel="3">
      <c r="A425" s="29"/>
      <c r="B425" s="28" t="s">
        <v>338</v>
      </c>
      <c r="C425" s="30">
        <v>155000</v>
      </c>
      <c r="D425" s="30">
        <f t="shared" si="48"/>
        <v>155000</v>
      </c>
      <c r="E425" s="30">
        <f t="shared" si="48"/>
        <v>155000</v>
      </c>
      <c r="H425" s="41">
        <f t="shared" si="41"/>
        <v>155000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4540000</v>
      </c>
      <c r="D429" s="5">
        <f>SUM(D430:D442)</f>
        <v>4540000</v>
      </c>
      <c r="E429" s="5">
        <f>SUM(E430:E442)</f>
        <v>4540000</v>
      </c>
      <c r="H429" s="41">
        <f t="shared" si="41"/>
        <v>4540000</v>
      </c>
    </row>
    <row r="430" spans="1:8" hidden="1" outlineLevel="3">
      <c r="A430" s="29"/>
      <c r="B430" s="28" t="s">
        <v>343</v>
      </c>
      <c r="C430" s="30">
        <v>500000</v>
      </c>
      <c r="D430" s="30">
        <f>C430</f>
        <v>500000</v>
      </c>
      <c r="E430" s="30">
        <f>D430</f>
        <v>500000</v>
      </c>
      <c r="H430" s="41">
        <f t="shared" si="41"/>
        <v>500000</v>
      </c>
    </row>
    <row r="431" spans="1:8" hidden="1" outlineLevel="3">
      <c r="A431" s="29"/>
      <c r="B431" s="28" t="s">
        <v>344</v>
      </c>
      <c r="C431" s="30">
        <v>475000</v>
      </c>
      <c r="D431" s="30">
        <f t="shared" ref="D431:E442" si="49">C431</f>
        <v>475000</v>
      </c>
      <c r="E431" s="30">
        <f t="shared" si="49"/>
        <v>475000</v>
      </c>
      <c r="H431" s="41">
        <f t="shared" si="41"/>
        <v>475000</v>
      </c>
    </row>
    <row r="432" spans="1:8" hidden="1" outlineLevel="3">
      <c r="A432" s="29"/>
      <c r="B432" s="28" t="s">
        <v>345</v>
      </c>
      <c r="C432" s="30">
        <v>1220000</v>
      </c>
      <c r="D432" s="30">
        <f t="shared" si="49"/>
        <v>1220000</v>
      </c>
      <c r="E432" s="30">
        <f t="shared" si="49"/>
        <v>1220000</v>
      </c>
      <c r="H432" s="41">
        <f t="shared" si="41"/>
        <v>1220000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>
        <v>82000</v>
      </c>
      <c r="D434" s="30">
        <f t="shared" si="49"/>
        <v>82000</v>
      </c>
      <c r="E434" s="30">
        <f t="shared" si="49"/>
        <v>82000</v>
      </c>
      <c r="H434" s="41">
        <f t="shared" si="41"/>
        <v>82000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>
        <v>63000</v>
      </c>
      <c r="D437" s="30">
        <f t="shared" si="49"/>
        <v>63000</v>
      </c>
      <c r="E437" s="30">
        <f t="shared" si="49"/>
        <v>63000</v>
      </c>
      <c r="H437" s="41">
        <f t="shared" si="41"/>
        <v>63000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400000</v>
      </c>
      <c r="D439" s="30">
        <f t="shared" si="49"/>
        <v>400000</v>
      </c>
      <c r="E439" s="30">
        <f t="shared" si="49"/>
        <v>400000</v>
      </c>
      <c r="H439" s="41">
        <f t="shared" si="41"/>
        <v>400000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1000000</v>
      </c>
      <c r="D441" s="30">
        <f t="shared" si="49"/>
        <v>1000000</v>
      </c>
      <c r="E441" s="30">
        <f t="shared" si="49"/>
        <v>1000000</v>
      </c>
      <c r="H441" s="41">
        <f t="shared" si="41"/>
        <v>1000000</v>
      </c>
    </row>
    <row r="442" spans="1:8" hidden="1" outlineLevel="3">
      <c r="A442" s="29"/>
      <c r="B442" s="28" t="s">
        <v>355</v>
      </c>
      <c r="C442" s="30">
        <v>800000</v>
      </c>
      <c r="D442" s="30">
        <f t="shared" si="49"/>
        <v>800000</v>
      </c>
      <c r="E442" s="30">
        <f t="shared" si="49"/>
        <v>800000</v>
      </c>
      <c r="H442" s="41">
        <f t="shared" si="41"/>
        <v>800000</v>
      </c>
    </row>
    <row r="443" spans="1:8" ht="15" hidden="1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1"/>
        <v>10000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7732000</v>
      </c>
      <c r="D444" s="32">
        <f>D445+D454+D455+D459+D462+D463+D468+D474+D477+D480+D481+D450</f>
        <v>7732000</v>
      </c>
      <c r="E444" s="32">
        <f>E445+E454+E455+E459+E462+E463+E468+E474+E477+E480+E481+E450</f>
        <v>7732000</v>
      </c>
      <c r="H444" s="41">
        <f t="shared" si="41"/>
        <v>7732000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1060000</v>
      </c>
      <c r="D445" s="5">
        <f>SUM(D446:D449)</f>
        <v>1060000</v>
      </c>
      <c r="E445" s="5">
        <f>SUM(E446:E449)</f>
        <v>1060000</v>
      </c>
      <c r="H445" s="41">
        <f t="shared" si="41"/>
        <v>1060000</v>
      </c>
    </row>
    <row r="446" spans="1:8" ht="15" hidden="1" customHeight="1" outlineLevel="3">
      <c r="A446" s="28"/>
      <c r="B446" s="28" t="s">
        <v>359</v>
      </c>
      <c r="C446" s="30">
        <v>60000</v>
      </c>
      <c r="D446" s="30">
        <f>C446</f>
        <v>60000</v>
      </c>
      <c r="E446" s="30">
        <f>D446</f>
        <v>60000</v>
      </c>
      <c r="H446" s="41">
        <f t="shared" si="41"/>
        <v>60000</v>
      </c>
    </row>
    <row r="447" spans="1:8" ht="15" hidden="1" customHeight="1" outlineLevel="3">
      <c r="A447" s="28"/>
      <c r="B447" s="28" t="s">
        <v>360</v>
      </c>
      <c r="C447" s="30">
        <v>130000</v>
      </c>
      <c r="D447" s="30">
        <f t="shared" ref="D447:E449" si="50">C447</f>
        <v>130000</v>
      </c>
      <c r="E447" s="30">
        <f t="shared" si="50"/>
        <v>130000</v>
      </c>
      <c r="H447" s="41">
        <f t="shared" si="41"/>
        <v>130000</v>
      </c>
    </row>
    <row r="448" spans="1:8" ht="15" hidden="1" customHeight="1" outlineLevel="3">
      <c r="A448" s="28"/>
      <c r="B448" s="28" t="s">
        <v>361</v>
      </c>
      <c r="C448" s="30">
        <v>170000</v>
      </c>
      <c r="D448" s="30">
        <f t="shared" si="50"/>
        <v>170000</v>
      </c>
      <c r="E448" s="30">
        <f t="shared" si="50"/>
        <v>170000</v>
      </c>
      <c r="H448" s="41">
        <f t="shared" si="41"/>
        <v>170000</v>
      </c>
    </row>
    <row r="449" spans="1:8" ht="15" hidden="1" customHeight="1" outlineLevel="3">
      <c r="A449" s="28"/>
      <c r="B449" s="28" t="s">
        <v>362</v>
      </c>
      <c r="C449" s="30">
        <v>700000</v>
      </c>
      <c r="D449" s="30">
        <f t="shared" si="50"/>
        <v>700000</v>
      </c>
      <c r="E449" s="30">
        <f t="shared" si="50"/>
        <v>700000</v>
      </c>
      <c r="H449" s="41">
        <f t="shared" si="41"/>
        <v>700000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3500000</v>
      </c>
      <c r="D450" s="5">
        <f>SUM(D451:D453)</f>
        <v>3500000</v>
      </c>
      <c r="E450" s="5">
        <f>SUM(E451:E453)</f>
        <v>3500000</v>
      </c>
      <c r="H450" s="41">
        <f t="shared" ref="H450:H513" si="51">C450</f>
        <v>3500000</v>
      </c>
    </row>
    <row r="451" spans="1:8" ht="15" hidden="1" customHeight="1" outlineLevel="3">
      <c r="A451" s="28"/>
      <c r="B451" s="28" t="s">
        <v>364</v>
      </c>
      <c r="C451" s="30">
        <v>3500000</v>
      </c>
      <c r="D451" s="30">
        <f>C451</f>
        <v>3500000</v>
      </c>
      <c r="E451" s="30">
        <f>D451</f>
        <v>3500000</v>
      </c>
      <c r="H451" s="41">
        <f t="shared" si="51"/>
        <v>3500000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700000</v>
      </c>
      <c r="D454" s="5">
        <f>C454</f>
        <v>700000</v>
      </c>
      <c r="E454" s="5">
        <f>D454</f>
        <v>700000</v>
      </c>
      <c r="H454" s="41">
        <f t="shared" si="51"/>
        <v>700000</v>
      </c>
    </row>
    <row r="455" spans="1:8" hidden="1" outlineLevel="2">
      <c r="A455" s="6">
        <v>2202</v>
      </c>
      <c r="B455" s="4" t="s">
        <v>120</v>
      </c>
      <c r="C455" s="5">
        <f>SUM(C456:C458)</f>
        <v>500000</v>
      </c>
      <c r="D455" s="5">
        <f>SUM(D456:D458)</f>
        <v>500000</v>
      </c>
      <c r="E455" s="5">
        <f>SUM(E456:E458)</f>
        <v>500000</v>
      </c>
      <c r="H455" s="41">
        <f t="shared" si="51"/>
        <v>500000</v>
      </c>
    </row>
    <row r="456" spans="1:8" ht="15" hidden="1" customHeight="1" outlineLevel="3">
      <c r="A456" s="28"/>
      <c r="B456" s="28" t="s">
        <v>367</v>
      </c>
      <c r="C456" s="30">
        <v>400000</v>
      </c>
      <c r="D456" s="30">
        <f>C456</f>
        <v>400000</v>
      </c>
      <c r="E456" s="30">
        <f>D456</f>
        <v>400000</v>
      </c>
      <c r="H456" s="41">
        <f t="shared" si="51"/>
        <v>400000</v>
      </c>
    </row>
    <row r="457" spans="1:8" ht="15" hidden="1" customHeight="1" outlineLevel="3">
      <c r="A457" s="28"/>
      <c r="B457" s="28" t="s">
        <v>368</v>
      </c>
      <c r="C457" s="30">
        <v>50000</v>
      </c>
      <c r="D457" s="30">
        <f t="shared" ref="D457:E458" si="53">C457</f>
        <v>50000</v>
      </c>
      <c r="E457" s="30">
        <f t="shared" si="53"/>
        <v>50000</v>
      </c>
      <c r="H457" s="41">
        <f t="shared" si="51"/>
        <v>50000</v>
      </c>
    </row>
    <row r="458" spans="1:8" ht="15" hidden="1" customHeight="1" outlineLevel="3">
      <c r="A458" s="28"/>
      <c r="B458" s="28" t="s">
        <v>361</v>
      </c>
      <c r="C458" s="30">
        <v>50000</v>
      </c>
      <c r="D458" s="30">
        <f t="shared" si="53"/>
        <v>50000</v>
      </c>
      <c r="E458" s="30">
        <f t="shared" si="53"/>
        <v>50000</v>
      </c>
      <c r="H458" s="41">
        <f t="shared" si="51"/>
        <v>50000</v>
      </c>
    </row>
    <row r="459" spans="1:8" hidden="1" outlineLevel="2">
      <c r="A459" s="6">
        <v>2202</v>
      </c>
      <c r="B459" s="4" t="s">
        <v>121</v>
      </c>
      <c r="C459" s="5">
        <f>SUM(C460:C461)</f>
        <v>600000</v>
      </c>
      <c r="D459" s="5">
        <f>SUM(D460:D461)</f>
        <v>600000</v>
      </c>
      <c r="E459" s="5">
        <f>SUM(E460:E461)</f>
        <v>600000</v>
      </c>
      <c r="H459" s="41">
        <f t="shared" si="51"/>
        <v>600000</v>
      </c>
    </row>
    <row r="460" spans="1:8" ht="15" hidden="1" customHeight="1" outlineLevel="3">
      <c r="A460" s="28"/>
      <c r="B460" s="28" t="s">
        <v>369</v>
      </c>
      <c r="C460" s="30">
        <v>530000</v>
      </c>
      <c r="D460" s="30">
        <f t="shared" ref="D460:E462" si="54">C460</f>
        <v>530000</v>
      </c>
      <c r="E460" s="30">
        <f t="shared" si="54"/>
        <v>530000</v>
      </c>
      <c r="H460" s="41">
        <f t="shared" si="51"/>
        <v>530000</v>
      </c>
    </row>
    <row r="461" spans="1:8" ht="15" hidden="1" customHeight="1" outlineLevel="3">
      <c r="A461" s="28"/>
      <c r="B461" s="28" t="s">
        <v>370</v>
      </c>
      <c r="C461" s="30">
        <v>70000</v>
      </c>
      <c r="D461" s="30">
        <f t="shared" si="54"/>
        <v>70000</v>
      </c>
      <c r="E461" s="30">
        <f t="shared" si="54"/>
        <v>70000</v>
      </c>
      <c r="H461" s="41">
        <f t="shared" si="51"/>
        <v>70000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100000</v>
      </c>
      <c r="D463" s="5">
        <f>SUM(D464:D467)</f>
        <v>100000</v>
      </c>
      <c r="E463" s="5">
        <f>SUM(E464:E467)</f>
        <v>100000</v>
      </c>
      <c r="H463" s="41">
        <f t="shared" si="51"/>
        <v>100000</v>
      </c>
    </row>
    <row r="464" spans="1:8" ht="15" hidden="1" customHeight="1" outlineLevel="3">
      <c r="A464" s="28"/>
      <c r="B464" s="28" t="s">
        <v>373</v>
      </c>
      <c r="C464" s="30">
        <v>50000</v>
      </c>
      <c r="D464" s="30">
        <f>C464</f>
        <v>50000</v>
      </c>
      <c r="E464" s="30">
        <f>D464</f>
        <v>50000</v>
      </c>
      <c r="H464" s="41">
        <f t="shared" si="51"/>
        <v>50000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30000</v>
      </c>
      <c r="D466" s="30">
        <f t="shared" si="55"/>
        <v>30000</v>
      </c>
      <c r="E466" s="30">
        <f t="shared" si="55"/>
        <v>30000</v>
      </c>
      <c r="H466" s="41">
        <f t="shared" si="51"/>
        <v>30000</v>
      </c>
    </row>
    <row r="467" spans="1:8" ht="15" hidden="1" customHeight="1" outlineLevel="3">
      <c r="A467" s="28"/>
      <c r="B467" s="28" t="s">
        <v>376</v>
      </c>
      <c r="C467" s="30">
        <v>20000</v>
      </c>
      <c r="D467" s="30">
        <f t="shared" si="55"/>
        <v>20000</v>
      </c>
      <c r="E467" s="30">
        <f t="shared" si="55"/>
        <v>20000</v>
      </c>
      <c r="H467" s="41">
        <f t="shared" si="51"/>
        <v>20000</v>
      </c>
    </row>
    <row r="468" spans="1:8" hidden="1" outlineLevel="2">
      <c r="A468" s="6">
        <v>2202</v>
      </c>
      <c r="B468" s="4" t="s">
        <v>377</v>
      </c>
      <c r="C468" s="5">
        <f>SUM(C469:C473)</f>
        <v>572000</v>
      </c>
      <c r="D468" s="5">
        <f>SUM(D469:D473)</f>
        <v>572000</v>
      </c>
      <c r="E468" s="5">
        <f>SUM(E469:E473)</f>
        <v>572000</v>
      </c>
      <c r="H468" s="41">
        <f t="shared" si="51"/>
        <v>572000</v>
      </c>
    </row>
    <row r="469" spans="1:8" ht="15" hidden="1" customHeight="1" outlineLevel="3">
      <c r="A469" s="28"/>
      <c r="B469" s="28" t="s">
        <v>378</v>
      </c>
      <c r="C469" s="30">
        <v>80000</v>
      </c>
      <c r="D469" s="30">
        <f>C469</f>
        <v>80000</v>
      </c>
      <c r="E469" s="30">
        <f>D469</f>
        <v>80000</v>
      </c>
      <c r="H469" s="41">
        <f t="shared" si="51"/>
        <v>80000</v>
      </c>
    </row>
    <row r="470" spans="1:8" ht="15" hidden="1" customHeight="1" outlineLevel="3">
      <c r="A470" s="28"/>
      <c r="B470" s="28" t="s">
        <v>379</v>
      </c>
      <c r="C470" s="30">
        <v>424000</v>
      </c>
      <c r="D470" s="30">
        <f t="shared" ref="D470:E473" si="56">C470</f>
        <v>424000</v>
      </c>
      <c r="E470" s="30">
        <f t="shared" si="56"/>
        <v>424000</v>
      </c>
      <c r="H470" s="41">
        <f t="shared" si="51"/>
        <v>424000</v>
      </c>
    </row>
    <row r="471" spans="1:8" ht="15" hidden="1" customHeight="1" outlineLevel="3">
      <c r="A471" s="28"/>
      <c r="B471" s="28" t="s">
        <v>380</v>
      </c>
      <c r="C471" s="30">
        <v>17000</v>
      </c>
      <c r="D471" s="30">
        <f t="shared" si="56"/>
        <v>17000</v>
      </c>
      <c r="E471" s="30">
        <f t="shared" si="56"/>
        <v>17000</v>
      </c>
      <c r="H471" s="41">
        <f t="shared" si="51"/>
        <v>17000</v>
      </c>
    </row>
    <row r="472" spans="1:8" ht="15" hidden="1" customHeight="1" outlineLevel="3">
      <c r="A472" s="28"/>
      <c r="B472" s="28" t="s">
        <v>381</v>
      </c>
      <c r="C472" s="30">
        <v>46000</v>
      </c>
      <c r="D472" s="30">
        <f t="shared" si="56"/>
        <v>46000</v>
      </c>
      <c r="E472" s="30">
        <f t="shared" si="56"/>
        <v>46000</v>
      </c>
      <c r="H472" s="41">
        <f t="shared" si="51"/>
        <v>46000</v>
      </c>
    </row>
    <row r="473" spans="1:8" ht="15" hidden="1" customHeight="1" outlineLevel="3">
      <c r="A473" s="28"/>
      <c r="B473" s="28" t="s">
        <v>382</v>
      </c>
      <c r="C473" s="30">
        <v>5000</v>
      </c>
      <c r="D473" s="30">
        <f t="shared" si="56"/>
        <v>5000</v>
      </c>
      <c r="E473" s="30">
        <f t="shared" si="56"/>
        <v>5000</v>
      </c>
      <c r="H473" s="41">
        <f t="shared" si="51"/>
        <v>5000</v>
      </c>
    </row>
    <row r="474" spans="1:8" hidden="1" outlineLevel="2">
      <c r="A474" s="6">
        <v>2202</v>
      </c>
      <c r="B474" s="4" t="s">
        <v>122</v>
      </c>
      <c r="C474" s="5">
        <f>SUM(C475:C476)</f>
        <v>450000</v>
      </c>
      <c r="D474" s="5">
        <f>SUM(D475:D476)</f>
        <v>450000</v>
      </c>
      <c r="E474" s="5">
        <f>SUM(E475:E476)</f>
        <v>450000</v>
      </c>
      <c r="H474" s="41">
        <f t="shared" si="51"/>
        <v>450000</v>
      </c>
    </row>
    <row r="475" spans="1:8" ht="15" hidden="1" customHeight="1" outlineLevel="3">
      <c r="A475" s="28"/>
      <c r="B475" s="28" t="s">
        <v>383</v>
      </c>
      <c r="C475" s="30">
        <v>150000</v>
      </c>
      <c r="D475" s="30">
        <f>C475</f>
        <v>150000</v>
      </c>
      <c r="E475" s="30">
        <f>D475</f>
        <v>150000</v>
      </c>
      <c r="H475" s="41">
        <f t="shared" si="51"/>
        <v>150000</v>
      </c>
    </row>
    <row r="476" spans="1:8" ht="15" hidden="1" customHeight="1" outlineLevel="3">
      <c r="A476" s="28"/>
      <c r="B476" s="28" t="s">
        <v>384</v>
      </c>
      <c r="C476" s="30">
        <v>300000</v>
      </c>
      <c r="D476" s="30">
        <f>C476</f>
        <v>300000</v>
      </c>
      <c r="E476" s="30">
        <f>D476</f>
        <v>300000</v>
      </c>
      <c r="H476" s="41">
        <f t="shared" si="51"/>
        <v>300000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250000</v>
      </c>
      <c r="D480" s="5">
        <f t="shared" si="57"/>
        <v>250000</v>
      </c>
      <c r="E480" s="5">
        <f t="shared" si="57"/>
        <v>250000</v>
      </c>
      <c r="H480" s="41">
        <f t="shared" si="51"/>
        <v>250000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6" t="s">
        <v>388</v>
      </c>
      <c r="B482" s="177"/>
      <c r="C482" s="32">
        <v>500000</v>
      </c>
      <c r="D482" s="32">
        <v>0</v>
      </c>
      <c r="E482" s="32">
        <v>0</v>
      </c>
      <c r="H482" s="41">
        <f t="shared" si="51"/>
        <v>500000</v>
      </c>
    </row>
    <row r="483" spans="1:10" collapsed="1">
      <c r="A483" s="186" t="s">
        <v>389</v>
      </c>
      <c r="B483" s="187"/>
      <c r="C483" s="35">
        <f>C484+C504+C509+C522+C528+C538</f>
        <v>3736000</v>
      </c>
      <c r="D483" s="35">
        <f>D484+D504+D509+D522+D528+D538</f>
        <v>3736000</v>
      </c>
      <c r="E483" s="35">
        <f>E484+E504+E509+E522+E528+E538</f>
        <v>3736000</v>
      </c>
      <c r="G483" s="39" t="s">
        <v>592</v>
      </c>
      <c r="H483" s="41">
        <f t="shared" si="51"/>
        <v>3736000</v>
      </c>
      <c r="I483" s="42"/>
      <c r="J483" s="40" t="b">
        <f>AND(H483=I483)</f>
        <v>0</v>
      </c>
    </row>
    <row r="484" spans="1:10" hidden="1" outlineLevel="1">
      <c r="A484" s="176" t="s">
        <v>390</v>
      </c>
      <c r="B484" s="177"/>
      <c r="C484" s="32">
        <f>C485+C486+C490+C491+C494+C497+C500+C501+C502+C503</f>
        <v>2548000</v>
      </c>
      <c r="D484" s="32">
        <f>D485+D486+D490+D491+D494+D497+D500+D501+D502+D503</f>
        <v>2548000</v>
      </c>
      <c r="E484" s="32">
        <f>E485+E486+E490+E491+E494+E497+E500+E501+E502+E503</f>
        <v>2548000</v>
      </c>
      <c r="H484" s="41">
        <f t="shared" si="51"/>
        <v>2548000</v>
      </c>
    </row>
    <row r="485" spans="1:10" hidden="1" outlineLevel="2">
      <c r="A485" s="6">
        <v>3302</v>
      </c>
      <c r="B485" s="4" t="s">
        <v>391</v>
      </c>
      <c r="C485" s="5">
        <v>1430000</v>
      </c>
      <c r="D485" s="5">
        <f>C485</f>
        <v>1430000</v>
      </c>
      <c r="E485" s="5">
        <f>D485</f>
        <v>1430000</v>
      </c>
      <c r="H485" s="41">
        <f t="shared" si="51"/>
        <v>1430000</v>
      </c>
    </row>
    <row r="486" spans="1:10" hidden="1" outlineLevel="2">
      <c r="A486" s="6">
        <v>3302</v>
      </c>
      <c r="B486" s="4" t="s">
        <v>392</v>
      </c>
      <c r="C486" s="5">
        <f>SUM(C487:C489)</f>
        <v>130000</v>
      </c>
      <c r="D486" s="5">
        <f>SUM(D487:D489)</f>
        <v>130000</v>
      </c>
      <c r="E486" s="5">
        <f>SUM(E487:E489)</f>
        <v>130000</v>
      </c>
      <c r="H486" s="41">
        <f t="shared" si="51"/>
        <v>130000</v>
      </c>
    </row>
    <row r="487" spans="1:10" ht="15" hidden="1" customHeight="1" outlineLevel="3">
      <c r="A487" s="28"/>
      <c r="B487" s="28" t="s">
        <v>393</v>
      </c>
      <c r="C487" s="30">
        <v>130000</v>
      </c>
      <c r="D487" s="30">
        <f>C487</f>
        <v>130000</v>
      </c>
      <c r="E487" s="30">
        <f>D487</f>
        <v>130000</v>
      </c>
      <c r="H487" s="41">
        <f t="shared" si="51"/>
        <v>130000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20000</v>
      </c>
      <c r="D490" s="5">
        <f>C490</f>
        <v>20000</v>
      </c>
      <c r="E490" s="5">
        <f>D490</f>
        <v>20000</v>
      </c>
      <c r="H490" s="41">
        <f t="shared" si="51"/>
        <v>20000</v>
      </c>
    </row>
    <row r="491" spans="1:10" hidden="1" outlineLevel="2">
      <c r="A491" s="6">
        <v>3302</v>
      </c>
      <c r="B491" s="4" t="s">
        <v>397</v>
      </c>
      <c r="C491" s="5">
        <f>SUM(C492:C493)</f>
        <v>203000</v>
      </c>
      <c r="D491" s="5">
        <f>SUM(D492:D493)</f>
        <v>203000</v>
      </c>
      <c r="E491" s="5">
        <f>SUM(E492:E493)</f>
        <v>203000</v>
      </c>
      <c r="H491" s="41">
        <f t="shared" si="51"/>
        <v>203000</v>
      </c>
    </row>
    <row r="492" spans="1:10" ht="15" hidden="1" customHeight="1" outlineLevel="3">
      <c r="A492" s="28"/>
      <c r="B492" s="28" t="s">
        <v>398</v>
      </c>
      <c r="C492" s="30">
        <v>3000</v>
      </c>
      <c r="D492" s="30">
        <f>C492</f>
        <v>3000</v>
      </c>
      <c r="E492" s="30">
        <f>D492</f>
        <v>3000</v>
      </c>
      <c r="H492" s="41">
        <f t="shared" si="51"/>
        <v>3000</v>
      </c>
    </row>
    <row r="493" spans="1:10" ht="15" hidden="1" customHeight="1" outlineLevel="3">
      <c r="A493" s="28"/>
      <c r="B493" s="28" t="s">
        <v>399</v>
      </c>
      <c r="C493" s="30">
        <v>200000</v>
      </c>
      <c r="D493" s="30">
        <f>C493</f>
        <v>200000</v>
      </c>
      <c r="E493" s="30">
        <f>D493</f>
        <v>200000</v>
      </c>
      <c r="H493" s="41">
        <f t="shared" si="51"/>
        <v>200000</v>
      </c>
    </row>
    <row r="494" spans="1:10" hidden="1" outlineLevel="2">
      <c r="A494" s="6">
        <v>3302</v>
      </c>
      <c r="B494" s="4" t="s">
        <v>400</v>
      </c>
      <c r="C494" s="5">
        <f>SUM(C495:C496)</f>
        <v>330000</v>
      </c>
      <c r="D494" s="5">
        <f>SUM(D495:D496)</f>
        <v>330000</v>
      </c>
      <c r="E494" s="5">
        <f>SUM(E495:E496)</f>
        <v>330000</v>
      </c>
      <c r="H494" s="41">
        <f t="shared" si="51"/>
        <v>330000</v>
      </c>
    </row>
    <row r="495" spans="1:10" ht="15" hidden="1" customHeight="1" outlineLevel="3">
      <c r="A495" s="28"/>
      <c r="B495" s="28" t="s">
        <v>401</v>
      </c>
      <c r="C495" s="30">
        <v>250000</v>
      </c>
      <c r="D495" s="30">
        <f>C495</f>
        <v>250000</v>
      </c>
      <c r="E495" s="30">
        <f>D495</f>
        <v>250000</v>
      </c>
      <c r="H495" s="41">
        <f t="shared" si="51"/>
        <v>250000</v>
      </c>
    </row>
    <row r="496" spans="1:10" ht="15" hidden="1" customHeight="1" outlineLevel="3">
      <c r="A496" s="28"/>
      <c r="B496" s="28" t="s">
        <v>402</v>
      </c>
      <c r="C496" s="30">
        <v>80000</v>
      </c>
      <c r="D496" s="30">
        <f>C496</f>
        <v>80000</v>
      </c>
      <c r="E496" s="30">
        <f>D496</f>
        <v>80000</v>
      </c>
      <c r="H496" s="41">
        <f t="shared" si="51"/>
        <v>80000</v>
      </c>
    </row>
    <row r="497" spans="1:12" hidden="1" outlineLevel="2">
      <c r="A497" s="6">
        <v>3302</v>
      </c>
      <c r="B497" s="4" t="s">
        <v>403</v>
      </c>
      <c r="C497" s="5">
        <f>SUM(C498:C499)</f>
        <v>80000</v>
      </c>
      <c r="D497" s="5">
        <f>SUM(D498:D499)</f>
        <v>80000</v>
      </c>
      <c r="E497" s="5">
        <f>SUM(E498:E499)</f>
        <v>80000</v>
      </c>
      <c r="H497" s="41">
        <f t="shared" si="51"/>
        <v>80000</v>
      </c>
    </row>
    <row r="498" spans="1:12" ht="15" hidden="1" customHeight="1" outlineLevel="3">
      <c r="A498" s="28"/>
      <c r="B498" s="28" t="s">
        <v>404</v>
      </c>
      <c r="C498" s="30">
        <v>40000</v>
      </c>
      <c r="D498" s="30">
        <f t="shared" ref="D498:E503" si="59">C498</f>
        <v>40000</v>
      </c>
      <c r="E498" s="30">
        <f t="shared" si="59"/>
        <v>40000</v>
      </c>
      <c r="H498" s="41">
        <f t="shared" si="51"/>
        <v>40000</v>
      </c>
    </row>
    <row r="499" spans="1:12" ht="15" hidden="1" customHeight="1" outlineLevel="3">
      <c r="A499" s="28"/>
      <c r="B499" s="28" t="s">
        <v>405</v>
      </c>
      <c r="C499" s="30">
        <v>40000</v>
      </c>
      <c r="D499" s="30">
        <f t="shared" si="59"/>
        <v>40000</v>
      </c>
      <c r="E499" s="30">
        <f t="shared" si="59"/>
        <v>40000</v>
      </c>
      <c r="H499" s="41">
        <f t="shared" si="51"/>
        <v>40000</v>
      </c>
    </row>
    <row r="500" spans="1:12" hidden="1" outlineLevel="2">
      <c r="A500" s="6">
        <v>3302</v>
      </c>
      <c r="B500" s="4" t="s">
        <v>406</v>
      </c>
      <c r="C500" s="5">
        <v>70000</v>
      </c>
      <c r="D500" s="5">
        <f t="shared" si="59"/>
        <v>70000</v>
      </c>
      <c r="E500" s="5">
        <f t="shared" si="59"/>
        <v>70000</v>
      </c>
      <c r="H500" s="41">
        <f t="shared" si="51"/>
        <v>70000</v>
      </c>
    </row>
    <row r="501" spans="1:12" hidden="1" outlineLevel="2">
      <c r="A501" s="6">
        <v>3302</v>
      </c>
      <c r="B501" s="4" t="s">
        <v>407</v>
      </c>
      <c r="C501" s="5">
        <v>20000</v>
      </c>
      <c r="D501" s="5">
        <f t="shared" si="59"/>
        <v>20000</v>
      </c>
      <c r="E501" s="5">
        <f t="shared" si="59"/>
        <v>20000</v>
      </c>
      <c r="H501" s="41">
        <f t="shared" si="51"/>
        <v>20000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265000</v>
      </c>
      <c r="D503" s="5">
        <f t="shared" si="59"/>
        <v>265000</v>
      </c>
      <c r="E503" s="5">
        <f t="shared" si="59"/>
        <v>265000</v>
      </c>
      <c r="H503" s="41">
        <f t="shared" si="51"/>
        <v>265000</v>
      </c>
    </row>
    <row r="504" spans="1:12" hidden="1" outlineLevel="1">
      <c r="A504" s="176" t="s">
        <v>410</v>
      </c>
      <c r="B504" s="177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743000</v>
      </c>
      <c r="D509" s="32">
        <f>D510+D511+D512+D513+D517+D518+D519+D520+D521</f>
        <v>743000</v>
      </c>
      <c r="E509" s="32">
        <f>E510+E511+E512+E513+E517+E518+E519+E520+E521</f>
        <v>743000</v>
      </c>
      <c r="F509" s="51"/>
      <c r="H509" s="41">
        <f t="shared" si="51"/>
        <v>743000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3000</v>
      </c>
      <c r="D510" s="5">
        <f>C510</f>
        <v>3000</v>
      </c>
      <c r="E510" s="5">
        <f>D510</f>
        <v>3000</v>
      </c>
      <c r="H510" s="41">
        <f t="shared" si="51"/>
        <v>3000</v>
      </c>
    </row>
    <row r="511" spans="1:12" hidden="1" outlineLevel="2">
      <c r="A511" s="6">
        <v>3305</v>
      </c>
      <c r="B511" s="4" t="s">
        <v>416</v>
      </c>
      <c r="C511" s="5">
        <v>130000</v>
      </c>
      <c r="D511" s="5">
        <f t="shared" ref="D511:E512" si="61">C511</f>
        <v>130000</v>
      </c>
      <c r="E511" s="5">
        <f t="shared" si="61"/>
        <v>130000</v>
      </c>
      <c r="H511" s="41">
        <f t="shared" si="51"/>
        <v>130000</v>
      </c>
    </row>
    <row r="512" spans="1:12" hidden="1" outlineLevel="2">
      <c r="A512" s="6">
        <v>3305</v>
      </c>
      <c r="B512" s="4" t="s">
        <v>417</v>
      </c>
      <c r="C512" s="5">
        <v>5000</v>
      </c>
      <c r="D512" s="5">
        <f t="shared" si="61"/>
        <v>5000</v>
      </c>
      <c r="E512" s="5">
        <f t="shared" si="61"/>
        <v>5000</v>
      </c>
      <c r="H512" s="41">
        <f t="shared" si="51"/>
        <v>5000</v>
      </c>
    </row>
    <row r="513" spans="1:8" hidden="1" outlineLevel="2">
      <c r="A513" s="6">
        <v>3305</v>
      </c>
      <c r="B513" s="4" t="s">
        <v>418</v>
      </c>
      <c r="C513" s="5">
        <f>SUM(C514:C516)</f>
        <v>135000</v>
      </c>
      <c r="D513" s="5">
        <f>SUM(D514:D516)</f>
        <v>135000</v>
      </c>
      <c r="E513" s="5">
        <f>SUM(E514:E516)</f>
        <v>135000</v>
      </c>
      <c r="H513" s="41">
        <f t="shared" si="51"/>
        <v>135000</v>
      </c>
    </row>
    <row r="514" spans="1:8" ht="15" hidden="1" customHeight="1" outlineLevel="3">
      <c r="A514" s="29"/>
      <c r="B514" s="28" t="s">
        <v>419</v>
      </c>
      <c r="C514" s="30">
        <v>100000</v>
      </c>
      <c r="D514" s="30">
        <f t="shared" ref="D514:E521" si="62">C514</f>
        <v>100000</v>
      </c>
      <c r="E514" s="30">
        <f t="shared" si="62"/>
        <v>100000</v>
      </c>
      <c r="H514" s="41">
        <f t="shared" ref="H514:H577" si="63">C514</f>
        <v>100000</v>
      </c>
    </row>
    <row r="515" spans="1:8" ht="15" hidden="1" customHeight="1" outlineLevel="3">
      <c r="A515" s="29"/>
      <c r="B515" s="28" t="s">
        <v>420</v>
      </c>
      <c r="C515" s="30">
        <v>25000</v>
      </c>
      <c r="D515" s="30">
        <f t="shared" si="62"/>
        <v>25000</v>
      </c>
      <c r="E515" s="30">
        <f t="shared" si="62"/>
        <v>25000</v>
      </c>
      <c r="H515" s="41">
        <f t="shared" si="63"/>
        <v>25000</v>
      </c>
    </row>
    <row r="516" spans="1:8" ht="15" hidden="1" customHeight="1" outlineLevel="3">
      <c r="A516" s="29"/>
      <c r="B516" s="28" t="s">
        <v>421</v>
      </c>
      <c r="C516" s="30">
        <v>10000</v>
      </c>
      <c r="D516" s="30">
        <f t="shared" si="62"/>
        <v>10000</v>
      </c>
      <c r="E516" s="30">
        <f t="shared" si="62"/>
        <v>10000</v>
      </c>
      <c r="H516" s="41">
        <f t="shared" si="63"/>
        <v>10000</v>
      </c>
    </row>
    <row r="517" spans="1:8" hidden="1" outlineLevel="2">
      <c r="A517" s="6">
        <v>3305</v>
      </c>
      <c r="B517" s="4" t="s">
        <v>422</v>
      </c>
      <c r="C517" s="5">
        <v>100000</v>
      </c>
      <c r="D517" s="5">
        <f t="shared" si="62"/>
        <v>100000</v>
      </c>
      <c r="E517" s="5">
        <f t="shared" si="62"/>
        <v>100000</v>
      </c>
      <c r="H517" s="41">
        <f t="shared" si="63"/>
        <v>100000</v>
      </c>
    </row>
    <row r="518" spans="1:8" hidden="1" outlineLevel="2">
      <c r="A518" s="6">
        <v>3305</v>
      </c>
      <c r="B518" s="4" t="s">
        <v>423</v>
      </c>
      <c r="C518" s="5">
        <v>65000</v>
      </c>
      <c r="D518" s="5">
        <f t="shared" si="62"/>
        <v>65000</v>
      </c>
      <c r="E518" s="5">
        <f t="shared" si="62"/>
        <v>65000</v>
      </c>
      <c r="H518" s="41">
        <f t="shared" si="63"/>
        <v>65000</v>
      </c>
    </row>
    <row r="519" spans="1:8" hidden="1" outlineLevel="2">
      <c r="A519" s="6">
        <v>3305</v>
      </c>
      <c r="B519" s="4" t="s">
        <v>424</v>
      </c>
      <c r="C519" s="5">
        <v>80000</v>
      </c>
      <c r="D519" s="5">
        <f t="shared" si="62"/>
        <v>80000</v>
      </c>
      <c r="E519" s="5">
        <f t="shared" si="62"/>
        <v>80000</v>
      </c>
      <c r="H519" s="41">
        <f t="shared" si="63"/>
        <v>80000</v>
      </c>
    </row>
    <row r="520" spans="1:8" hidden="1" outlineLevel="2">
      <c r="A520" s="6">
        <v>3305</v>
      </c>
      <c r="B520" s="4" t="s">
        <v>425</v>
      </c>
      <c r="C520" s="5">
        <v>220000</v>
      </c>
      <c r="D520" s="5">
        <f t="shared" si="62"/>
        <v>220000</v>
      </c>
      <c r="E520" s="5">
        <f t="shared" si="62"/>
        <v>220000</v>
      </c>
      <c r="H520" s="41">
        <f t="shared" si="63"/>
        <v>220000</v>
      </c>
    </row>
    <row r="521" spans="1:8" hidden="1" outlineLevel="2">
      <c r="A521" s="6">
        <v>3305</v>
      </c>
      <c r="B521" s="4" t="s">
        <v>409</v>
      </c>
      <c r="C521" s="5">
        <v>5000</v>
      </c>
      <c r="D521" s="5">
        <f t="shared" si="62"/>
        <v>5000</v>
      </c>
      <c r="E521" s="5">
        <f t="shared" si="62"/>
        <v>5000</v>
      </c>
      <c r="H521" s="41">
        <f t="shared" si="63"/>
        <v>5000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6" t="s">
        <v>432</v>
      </c>
      <c r="B528" s="177"/>
      <c r="C528" s="32">
        <f>C529+C531+C537</f>
        <v>40000</v>
      </c>
      <c r="D528" s="32">
        <f>D529+D531+D537</f>
        <v>40000</v>
      </c>
      <c r="E528" s="32">
        <f>E529+E531+E537</f>
        <v>40000</v>
      </c>
      <c r="H528" s="41">
        <f t="shared" si="63"/>
        <v>40000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39000</v>
      </c>
      <c r="D531" s="5">
        <f>SUM(D532:D536)</f>
        <v>39000</v>
      </c>
      <c r="E531" s="5">
        <f>SUM(E532:E536)</f>
        <v>39000</v>
      </c>
      <c r="H531" s="41">
        <f t="shared" si="63"/>
        <v>39000</v>
      </c>
    </row>
    <row r="532" spans="1:8" ht="15" hidden="1" customHeight="1" outlineLevel="3">
      <c r="A532" s="29"/>
      <c r="B532" s="28" t="s">
        <v>435</v>
      </c>
      <c r="C532" s="30">
        <v>10000</v>
      </c>
      <c r="D532" s="30">
        <f>C532</f>
        <v>10000</v>
      </c>
      <c r="E532" s="30">
        <f>D532</f>
        <v>10000</v>
      </c>
      <c r="H532" s="41">
        <f t="shared" si="63"/>
        <v>10000</v>
      </c>
    </row>
    <row r="533" spans="1:8" ht="15" hidden="1" customHeight="1" outlineLevel="3">
      <c r="A533" s="29"/>
      <c r="B533" s="28" t="s">
        <v>436</v>
      </c>
      <c r="C533" s="30">
        <v>16000</v>
      </c>
      <c r="D533" s="30">
        <f t="shared" ref="D533:E536" si="65">C533</f>
        <v>16000</v>
      </c>
      <c r="E533" s="30">
        <f t="shared" si="65"/>
        <v>16000</v>
      </c>
      <c r="H533" s="41">
        <f t="shared" si="63"/>
        <v>16000</v>
      </c>
    </row>
    <row r="534" spans="1:8" ht="15" hidden="1" customHeight="1" outlineLevel="3">
      <c r="A534" s="29"/>
      <c r="B534" s="28" t="s">
        <v>437</v>
      </c>
      <c r="C534" s="30">
        <v>7000</v>
      </c>
      <c r="D534" s="30">
        <f t="shared" si="65"/>
        <v>7000</v>
      </c>
      <c r="E534" s="30">
        <f t="shared" si="65"/>
        <v>7000</v>
      </c>
      <c r="H534" s="41">
        <f t="shared" si="63"/>
        <v>7000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6000</v>
      </c>
      <c r="D536" s="30">
        <f t="shared" si="65"/>
        <v>6000</v>
      </c>
      <c r="E536" s="30">
        <f t="shared" si="65"/>
        <v>6000</v>
      </c>
      <c r="H536" s="41">
        <f t="shared" si="63"/>
        <v>6000</v>
      </c>
    </row>
    <row r="537" spans="1:8" hidden="1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63"/>
        <v>1000</v>
      </c>
    </row>
    <row r="538" spans="1:8" hidden="1" outlineLevel="1">
      <c r="A538" s="176" t="s">
        <v>441</v>
      </c>
      <c r="B538" s="177"/>
      <c r="C538" s="32">
        <f>SUM(C539:C544)</f>
        <v>395000</v>
      </c>
      <c r="D538" s="32">
        <f>SUM(D539:D544)</f>
        <v>395000</v>
      </c>
      <c r="E538" s="32">
        <f>SUM(E539:E544)</f>
        <v>395000</v>
      </c>
      <c r="H538" s="41">
        <f t="shared" si="63"/>
        <v>395000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95000</v>
      </c>
      <c r="D540" s="5">
        <f t="shared" ref="D540:E543" si="66">C540</f>
        <v>95000</v>
      </c>
      <c r="E540" s="5">
        <f t="shared" si="66"/>
        <v>95000</v>
      </c>
      <c r="H540" s="41">
        <f t="shared" si="63"/>
        <v>95000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300000</v>
      </c>
      <c r="D544" s="5">
        <f>SUM(D545:D546)</f>
        <v>300000</v>
      </c>
      <c r="E544" s="5">
        <f>SUM(E545:E546)</f>
        <v>300000</v>
      </c>
      <c r="H544" s="41">
        <f t="shared" si="63"/>
        <v>300000</v>
      </c>
    </row>
    <row r="545" spans="1:10" ht="15" hidden="1" customHeight="1" outlineLevel="2">
      <c r="A545" s="29"/>
      <c r="B545" s="28" t="s">
        <v>447</v>
      </c>
      <c r="C545" s="30">
        <v>300000</v>
      </c>
      <c r="D545" s="30">
        <f>C545</f>
        <v>300000</v>
      </c>
      <c r="E545" s="30">
        <f>D545</f>
        <v>300000</v>
      </c>
      <c r="H545" s="41">
        <f t="shared" si="63"/>
        <v>300000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2" t="s">
        <v>455</v>
      </c>
      <c r="B550" s="183"/>
      <c r="C550" s="36">
        <f>C551</f>
        <v>4010000</v>
      </c>
      <c r="D550" s="36">
        <f>D551</f>
        <v>4010000</v>
      </c>
      <c r="E550" s="36">
        <f>E551</f>
        <v>4010000</v>
      </c>
      <c r="G550" s="39" t="s">
        <v>59</v>
      </c>
      <c r="H550" s="41">
        <f t="shared" si="63"/>
        <v>4010000</v>
      </c>
      <c r="I550" s="42"/>
      <c r="J550" s="40" t="b">
        <f>AND(H550=I550)</f>
        <v>0</v>
      </c>
    </row>
    <row r="551" spans="1:10">
      <c r="A551" s="178" t="s">
        <v>456</v>
      </c>
      <c r="B551" s="179"/>
      <c r="C551" s="33">
        <f>C552+C556</f>
        <v>4010000</v>
      </c>
      <c r="D551" s="33">
        <f>D552+D556</f>
        <v>4010000</v>
      </c>
      <c r="E551" s="33">
        <f>E552+E556</f>
        <v>4010000</v>
      </c>
      <c r="G551" s="39" t="s">
        <v>594</v>
      </c>
      <c r="H551" s="41">
        <f t="shared" si="63"/>
        <v>4010000</v>
      </c>
      <c r="I551" s="42"/>
      <c r="J551" s="40" t="b">
        <f>AND(H551=I551)</f>
        <v>0</v>
      </c>
    </row>
    <row r="552" spans="1:10" hidden="1" outlineLevel="1">
      <c r="A552" s="176" t="s">
        <v>457</v>
      </c>
      <c r="B552" s="177"/>
      <c r="C552" s="32">
        <f>SUM(C553:C555)</f>
        <v>3190000</v>
      </c>
      <c r="D552" s="32">
        <f>SUM(D553:D555)</f>
        <v>3190000</v>
      </c>
      <c r="E552" s="32">
        <f>SUM(E553:E555)</f>
        <v>3190000</v>
      </c>
      <c r="H552" s="41">
        <f t="shared" si="63"/>
        <v>3190000</v>
      </c>
    </row>
    <row r="553" spans="1:10" hidden="1" outlineLevel="2" collapsed="1">
      <c r="A553" s="6">
        <v>5500</v>
      </c>
      <c r="B553" s="4" t="s">
        <v>458</v>
      </c>
      <c r="C553" s="5">
        <v>1910000</v>
      </c>
      <c r="D553" s="5">
        <f t="shared" ref="D553:E555" si="67">C553</f>
        <v>1910000</v>
      </c>
      <c r="E553" s="5">
        <f t="shared" si="67"/>
        <v>1910000</v>
      </c>
      <c r="H553" s="41">
        <f t="shared" si="63"/>
        <v>1910000</v>
      </c>
    </row>
    <row r="554" spans="1:10" hidden="1" outlineLevel="2" collapsed="1">
      <c r="A554" s="6">
        <v>5500</v>
      </c>
      <c r="B554" s="4" t="s">
        <v>459</v>
      </c>
      <c r="C554" s="5">
        <v>1060000</v>
      </c>
      <c r="D554" s="5">
        <f t="shared" si="67"/>
        <v>1060000</v>
      </c>
      <c r="E554" s="5">
        <f t="shared" si="67"/>
        <v>1060000</v>
      </c>
      <c r="H554" s="41">
        <f t="shared" si="63"/>
        <v>1060000</v>
      </c>
    </row>
    <row r="555" spans="1:10" hidden="1" outlineLevel="2" collapsed="1">
      <c r="A555" s="6">
        <v>5500</v>
      </c>
      <c r="B555" s="4" t="s">
        <v>460</v>
      </c>
      <c r="C555" s="5">
        <v>220000</v>
      </c>
      <c r="D555" s="5">
        <f t="shared" si="67"/>
        <v>220000</v>
      </c>
      <c r="E555" s="5">
        <f t="shared" si="67"/>
        <v>220000</v>
      </c>
      <c r="H555" s="41">
        <f t="shared" si="63"/>
        <v>220000</v>
      </c>
    </row>
    <row r="556" spans="1:10" hidden="1" outlineLevel="1">
      <c r="A556" s="176" t="s">
        <v>461</v>
      </c>
      <c r="B556" s="177"/>
      <c r="C556" s="32">
        <f>SUM(C557:C558)</f>
        <v>820000</v>
      </c>
      <c r="D556" s="32">
        <f>SUM(D557:D558)</f>
        <v>820000</v>
      </c>
      <c r="E556" s="32">
        <f>SUM(E557:E558)</f>
        <v>820000</v>
      </c>
      <c r="H556" s="41">
        <f t="shared" si="63"/>
        <v>820000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820000</v>
      </c>
      <c r="D558" s="5">
        <f>C558</f>
        <v>820000</v>
      </c>
      <c r="E558" s="5">
        <f>D558</f>
        <v>820000</v>
      </c>
      <c r="H558" s="41">
        <f t="shared" si="63"/>
        <v>820000</v>
      </c>
    </row>
    <row r="559" spans="1:10" collapsed="1">
      <c r="A559" s="180" t="s">
        <v>62</v>
      </c>
      <c r="B559" s="181"/>
      <c r="C559" s="37">
        <f>C560+C716+C725</f>
        <v>58029358</v>
      </c>
      <c r="D559" s="37">
        <f>D560+D716+D725</f>
        <v>58029358</v>
      </c>
      <c r="E559" s="37">
        <f>E560+E716+E725</f>
        <v>58029358</v>
      </c>
      <c r="G559" s="39" t="s">
        <v>62</v>
      </c>
      <c r="H559" s="41">
        <f t="shared" si="63"/>
        <v>58029358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42071891</v>
      </c>
      <c r="D560" s="36">
        <f>D561+D638+D642+D645</f>
        <v>42071891</v>
      </c>
      <c r="E560" s="36">
        <f>E561+E638+E642+E645</f>
        <v>42071891</v>
      </c>
      <c r="G560" s="39" t="s">
        <v>61</v>
      </c>
      <c r="H560" s="41">
        <f t="shared" si="63"/>
        <v>42071891</v>
      </c>
      <c r="I560" s="42"/>
      <c r="J560" s="40" t="b">
        <f>AND(H560=I560)</f>
        <v>0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41538042</v>
      </c>
      <c r="D561" s="38">
        <f>D562+D567+D568+D569+D576+D577+D581+D584+D585+D586+D587+D592+D595+D599+D603+D610+D616+D628</f>
        <v>41538042</v>
      </c>
      <c r="E561" s="38">
        <f>E562+E567+E568+E569+E576+E577+E581+E584+E585+E586+E587+E592+E595+E599+E603+E610+E616+E628</f>
        <v>41538042</v>
      </c>
      <c r="G561" s="39" t="s">
        <v>595</v>
      </c>
      <c r="H561" s="41">
        <f t="shared" si="63"/>
        <v>41538042</v>
      </c>
      <c r="I561" s="42"/>
      <c r="J561" s="40" t="b">
        <f>AND(H561=I561)</f>
        <v>0</v>
      </c>
    </row>
    <row r="562" spans="1:10" hidden="1" outlineLevel="1">
      <c r="A562" s="176" t="s">
        <v>466</v>
      </c>
      <c r="B562" s="177"/>
      <c r="C562" s="32">
        <f>SUM(C563:C566)</f>
        <v>1900781</v>
      </c>
      <c r="D562" s="32">
        <f>SUM(D563:D566)</f>
        <v>1900781</v>
      </c>
      <c r="E562" s="32">
        <f>SUM(E563:E566)</f>
        <v>1900781</v>
      </c>
      <c r="H562" s="41">
        <f t="shared" si="63"/>
        <v>1900781</v>
      </c>
    </row>
    <row r="563" spans="1:10" hidden="1" outlineLevel="2">
      <c r="A563" s="7">
        <v>6600</v>
      </c>
      <c r="B563" s="4" t="s">
        <v>468</v>
      </c>
      <c r="C563" s="5">
        <v>139178</v>
      </c>
      <c r="D563" s="5">
        <f>C563</f>
        <v>139178</v>
      </c>
      <c r="E563" s="5">
        <f>D563</f>
        <v>139178</v>
      </c>
      <c r="H563" s="41">
        <f t="shared" si="63"/>
        <v>139178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1761603</v>
      </c>
      <c r="D566" s="5">
        <f t="shared" si="68"/>
        <v>1761603</v>
      </c>
      <c r="E566" s="5">
        <f t="shared" si="68"/>
        <v>1761603</v>
      </c>
      <c r="H566" s="41">
        <f t="shared" si="63"/>
        <v>1761603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6" t="s">
        <v>473</v>
      </c>
      <c r="B569" s="177"/>
      <c r="C569" s="32">
        <f>SUM(C570:C575)</f>
        <v>4256359</v>
      </c>
      <c r="D569" s="32">
        <f>SUM(D570:D575)</f>
        <v>4256359</v>
      </c>
      <c r="E569" s="32">
        <f>SUM(E570:E575)</f>
        <v>4256359</v>
      </c>
      <c r="H569" s="41">
        <f t="shared" si="63"/>
        <v>4256359</v>
      </c>
    </row>
    <row r="570" spans="1:10" hidden="1" outlineLevel="2">
      <c r="A570" s="7">
        <v>6603</v>
      </c>
      <c r="B570" s="4" t="s">
        <v>474</v>
      </c>
      <c r="C570" s="5">
        <v>310171</v>
      </c>
      <c r="D570" s="5">
        <f>C570</f>
        <v>310171</v>
      </c>
      <c r="E570" s="5">
        <f>D570</f>
        <v>310171</v>
      </c>
      <c r="H570" s="41">
        <f t="shared" si="63"/>
        <v>310171</v>
      </c>
    </row>
    <row r="571" spans="1:10" hidden="1" outlineLevel="2">
      <c r="A571" s="7">
        <v>6603</v>
      </c>
      <c r="B571" s="4" t="s">
        <v>475</v>
      </c>
      <c r="C571" s="5">
        <v>1578443</v>
      </c>
      <c r="D571" s="5">
        <f t="shared" ref="D571:E575" si="69">C571</f>
        <v>1578443</v>
      </c>
      <c r="E571" s="5">
        <f t="shared" si="69"/>
        <v>1578443</v>
      </c>
      <c r="H571" s="41">
        <f t="shared" si="63"/>
        <v>1578443</v>
      </c>
    </row>
    <row r="572" spans="1:10" hidden="1" outlineLevel="2">
      <c r="A572" s="7">
        <v>6603</v>
      </c>
      <c r="B572" s="4" t="s">
        <v>476</v>
      </c>
      <c r="C572" s="5">
        <v>1245593</v>
      </c>
      <c r="D572" s="5">
        <f t="shared" si="69"/>
        <v>1245593</v>
      </c>
      <c r="E572" s="5">
        <f t="shared" si="69"/>
        <v>1245593</v>
      </c>
      <c r="H572" s="41">
        <f t="shared" si="63"/>
        <v>1245593</v>
      </c>
    </row>
    <row r="573" spans="1:10" hidden="1" outlineLevel="2">
      <c r="A573" s="7">
        <v>6603</v>
      </c>
      <c r="B573" s="4" t="s">
        <v>477</v>
      </c>
      <c r="C573" s="5">
        <v>2413</v>
      </c>
      <c r="D573" s="5">
        <f t="shared" si="69"/>
        <v>2413</v>
      </c>
      <c r="E573" s="5">
        <f t="shared" si="69"/>
        <v>2413</v>
      </c>
      <c r="H573" s="41">
        <f t="shared" si="63"/>
        <v>2413</v>
      </c>
    </row>
    <row r="574" spans="1:10" hidden="1" outlineLevel="2">
      <c r="A574" s="7">
        <v>6603</v>
      </c>
      <c r="B574" s="4" t="s">
        <v>478</v>
      </c>
      <c r="C574" s="5">
        <v>1119739</v>
      </c>
      <c r="D574" s="5">
        <f t="shared" si="69"/>
        <v>1119739</v>
      </c>
      <c r="E574" s="5">
        <f t="shared" si="69"/>
        <v>1119739</v>
      </c>
      <c r="H574" s="41">
        <f t="shared" si="63"/>
        <v>1119739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6" t="s">
        <v>481</v>
      </c>
      <c r="B577" s="177"/>
      <c r="C577" s="32">
        <f>SUM(C578:C580)</f>
        <v>211279</v>
      </c>
      <c r="D577" s="32">
        <f>SUM(D578:D580)</f>
        <v>211279</v>
      </c>
      <c r="E577" s="32">
        <f>SUM(E578:E580)</f>
        <v>211279</v>
      </c>
      <c r="H577" s="41">
        <f t="shared" si="63"/>
        <v>211279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211279</v>
      </c>
      <c r="D580" s="5">
        <f t="shared" si="70"/>
        <v>211279</v>
      </c>
      <c r="E580" s="5">
        <f t="shared" si="70"/>
        <v>211279</v>
      </c>
      <c r="H580" s="41">
        <f t="shared" si="71"/>
        <v>211279</v>
      </c>
    </row>
    <row r="581" spans="1:8" hidden="1" outlineLevel="1">
      <c r="A581" s="176" t="s">
        <v>485</v>
      </c>
      <c r="B581" s="177"/>
      <c r="C581" s="32">
        <f>SUM(C582:C583)</f>
        <v>9128234</v>
      </c>
      <c r="D581" s="32">
        <f>SUM(D582:D583)</f>
        <v>9128234</v>
      </c>
      <c r="E581" s="32">
        <f>SUM(E582:E583)</f>
        <v>9128234</v>
      </c>
      <c r="H581" s="41">
        <f t="shared" si="71"/>
        <v>9128234</v>
      </c>
    </row>
    <row r="582" spans="1:8" hidden="1" outlineLevel="2">
      <c r="A582" s="7">
        <v>6606</v>
      </c>
      <c r="B582" s="4" t="s">
        <v>486</v>
      </c>
      <c r="C582" s="5">
        <v>8812783</v>
      </c>
      <c r="D582" s="5">
        <f t="shared" ref="D582:E586" si="72">C582</f>
        <v>8812783</v>
      </c>
      <c r="E582" s="5">
        <f t="shared" si="72"/>
        <v>8812783</v>
      </c>
      <c r="H582" s="41">
        <f t="shared" si="71"/>
        <v>8812783</v>
      </c>
    </row>
    <row r="583" spans="1:8" hidden="1" outlineLevel="2">
      <c r="A583" s="7">
        <v>6606</v>
      </c>
      <c r="B583" s="4" t="s">
        <v>487</v>
      </c>
      <c r="C583" s="5">
        <v>315451</v>
      </c>
      <c r="D583" s="5">
        <f t="shared" si="72"/>
        <v>315451</v>
      </c>
      <c r="E583" s="5">
        <f t="shared" si="72"/>
        <v>315451</v>
      </c>
      <c r="H583" s="41">
        <f t="shared" si="71"/>
        <v>315451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6" t="s">
        <v>489</v>
      </c>
      <c r="B585" s="177"/>
      <c r="C585" s="32">
        <v>1000000</v>
      </c>
      <c r="D585" s="32">
        <f t="shared" si="72"/>
        <v>1000000</v>
      </c>
      <c r="E585" s="32">
        <f t="shared" si="72"/>
        <v>1000000</v>
      </c>
      <c r="H585" s="41">
        <f t="shared" si="71"/>
        <v>1000000</v>
      </c>
    </row>
    <row r="586" spans="1:8" hidden="1" outlineLevel="1" collapsed="1">
      <c r="A586" s="176" t="s">
        <v>490</v>
      </c>
      <c r="B586" s="177"/>
      <c r="C586" s="32">
        <v>406533</v>
      </c>
      <c r="D586" s="32">
        <f t="shared" si="72"/>
        <v>406533</v>
      </c>
      <c r="E586" s="32">
        <f t="shared" si="72"/>
        <v>406533</v>
      </c>
      <c r="H586" s="41">
        <f t="shared" si="71"/>
        <v>406533</v>
      </c>
    </row>
    <row r="587" spans="1:8" hidden="1" outlineLevel="1">
      <c r="A587" s="176" t="s">
        <v>491</v>
      </c>
      <c r="B587" s="177"/>
      <c r="C587" s="32">
        <f>SUM(C588:C591)</f>
        <v>7355446</v>
      </c>
      <c r="D587" s="32">
        <f>SUM(D588:D591)</f>
        <v>7355446</v>
      </c>
      <c r="E587" s="32">
        <f>SUM(E588:E591)</f>
        <v>7355446</v>
      </c>
      <c r="H587" s="41">
        <f t="shared" si="71"/>
        <v>7355446</v>
      </c>
    </row>
    <row r="588" spans="1:8" hidden="1" outlineLevel="2">
      <c r="A588" s="7">
        <v>6610</v>
      </c>
      <c r="B588" s="4" t="s">
        <v>492</v>
      </c>
      <c r="C588" s="5">
        <v>5291843</v>
      </c>
      <c r="D588" s="5">
        <f>C588</f>
        <v>5291843</v>
      </c>
      <c r="E588" s="5">
        <f>D588</f>
        <v>5291843</v>
      </c>
      <c r="H588" s="41">
        <f t="shared" si="71"/>
        <v>5291843</v>
      </c>
    </row>
    <row r="589" spans="1:8" hidden="1" outlineLevel="2">
      <c r="A589" s="7">
        <v>6610</v>
      </c>
      <c r="B589" s="4" t="s">
        <v>493</v>
      </c>
      <c r="C589" s="5">
        <v>61416</v>
      </c>
      <c r="D589" s="5">
        <f t="shared" ref="D589:E591" si="73">C589</f>
        <v>61416</v>
      </c>
      <c r="E589" s="5">
        <f t="shared" si="73"/>
        <v>61416</v>
      </c>
      <c r="H589" s="41">
        <f t="shared" si="71"/>
        <v>61416</v>
      </c>
    </row>
    <row r="590" spans="1:8" hidden="1" outlineLevel="2">
      <c r="A590" s="7">
        <v>6610</v>
      </c>
      <c r="B590" s="4" t="s">
        <v>494</v>
      </c>
      <c r="C590" s="5">
        <v>1824187</v>
      </c>
      <c r="D590" s="5">
        <f t="shared" si="73"/>
        <v>1824187</v>
      </c>
      <c r="E590" s="5">
        <f t="shared" si="73"/>
        <v>1824187</v>
      </c>
      <c r="H590" s="41">
        <f t="shared" si="71"/>
        <v>1824187</v>
      </c>
    </row>
    <row r="591" spans="1:8" hidden="1" outlineLevel="2">
      <c r="A591" s="7">
        <v>6610</v>
      </c>
      <c r="B591" s="4" t="s">
        <v>495</v>
      </c>
      <c r="C591" s="5">
        <v>178000</v>
      </c>
      <c r="D591" s="5">
        <f t="shared" si="73"/>
        <v>178000</v>
      </c>
      <c r="E591" s="5">
        <f t="shared" si="73"/>
        <v>178000</v>
      </c>
      <c r="H591" s="41">
        <f t="shared" si="71"/>
        <v>178000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6" t="s">
        <v>502</v>
      </c>
      <c r="B595" s="177"/>
      <c r="C595" s="32">
        <f>SUM(C596:C598)</f>
        <v>8484814</v>
      </c>
      <c r="D595" s="32">
        <f>SUM(D596:D598)</f>
        <v>8484814</v>
      </c>
      <c r="E595" s="32">
        <f>SUM(E596:E598)</f>
        <v>8484814</v>
      </c>
      <c r="H595" s="41">
        <f t="shared" si="71"/>
        <v>8484814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8484814</v>
      </c>
      <c r="D598" s="5">
        <f t="shared" si="74"/>
        <v>8484814</v>
      </c>
      <c r="E598" s="5">
        <f t="shared" si="74"/>
        <v>8484814</v>
      </c>
      <c r="H598" s="41">
        <f t="shared" si="71"/>
        <v>8484814</v>
      </c>
    </row>
    <row r="599" spans="1:8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6" t="s">
        <v>506</v>
      </c>
      <c r="B603" s="177"/>
      <c r="C603" s="32">
        <f>SUM(C604:C609)</f>
        <v>3233508</v>
      </c>
      <c r="D603" s="32">
        <f>SUM(D604:D609)</f>
        <v>3233508</v>
      </c>
      <c r="E603" s="32">
        <f>SUM(E604:E609)</f>
        <v>3233508</v>
      </c>
      <c r="H603" s="41">
        <f t="shared" si="71"/>
        <v>3233508</v>
      </c>
    </row>
    <row r="604" spans="1:8" hidden="1" outlineLevel="2">
      <c r="A604" s="7">
        <v>6614</v>
      </c>
      <c r="B604" s="4" t="s">
        <v>507</v>
      </c>
      <c r="C604" s="5">
        <v>150000</v>
      </c>
      <c r="D604" s="5">
        <f>C604</f>
        <v>150000</v>
      </c>
      <c r="E604" s="5">
        <f>D604</f>
        <v>150000</v>
      </c>
      <c r="H604" s="41">
        <f t="shared" si="71"/>
        <v>150000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89000</v>
      </c>
      <c r="D607" s="5">
        <f t="shared" si="76"/>
        <v>89000</v>
      </c>
      <c r="E607" s="5">
        <f t="shared" si="76"/>
        <v>89000</v>
      </c>
      <c r="H607" s="41">
        <f t="shared" si="71"/>
        <v>89000</v>
      </c>
    </row>
    <row r="608" spans="1:8" hidden="1" outlineLevel="2">
      <c r="A608" s="7">
        <v>6614</v>
      </c>
      <c r="B608" s="4" t="s">
        <v>511</v>
      </c>
      <c r="C608" s="5">
        <v>778839</v>
      </c>
      <c r="D608" s="5">
        <f t="shared" si="76"/>
        <v>778839</v>
      </c>
      <c r="E608" s="5">
        <f t="shared" si="76"/>
        <v>778839</v>
      </c>
      <c r="H608" s="41">
        <f t="shared" si="71"/>
        <v>778839</v>
      </c>
    </row>
    <row r="609" spans="1:8" hidden="1" outlineLevel="2">
      <c r="A609" s="7">
        <v>6614</v>
      </c>
      <c r="B609" s="4" t="s">
        <v>512</v>
      </c>
      <c r="C609" s="5">
        <v>2215669</v>
      </c>
      <c r="D609" s="5">
        <f t="shared" si="76"/>
        <v>2215669</v>
      </c>
      <c r="E609" s="5">
        <f t="shared" si="76"/>
        <v>2215669</v>
      </c>
      <c r="H609" s="41">
        <f t="shared" si="71"/>
        <v>2215669</v>
      </c>
    </row>
    <row r="610" spans="1:8" hidden="1" outlineLevel="1">
      <c r="A610" s="176" t="s">
        <v>513</v>
      </c>
      <c r="B610" s="177"/>
      <c r="C610" s="32">
        <f>SUM(C611:C615)</f>
        <v>3258451</v>
      </c>
      <c r="D610" s="32">
        <f>SUM(D611:D615)</f>
        <v>3258451</v>
      </c>
      <c r="E610" s="32">
        <f>SUM(E611:E615)</f>
        <v>3258451</v>
      </c>
      <c r="H610" s="41">
        <f t="shared" si="71"/>
        <v>3258451</v>
      </c>
    </row>
    <row r="611" spans="1:8" hidden="1" outlineLevel="2">
      <c r="A611" s="7">
        <v>6615</v>
      </c>
      <c r="B611" s="4" t="s">
        <v>514</v>
      </c>
      <c r="C611" s="5">
        <v>3258451</v>
      </c>
      <c r="D611" s="5">
        <f>C611</f>
        <v>3258451</v>
      </c>
      <c r="E611" s="5">
        <f>D611</f>
        <v>3258451</v>
      </c>
      <c r="H611" s="41">
        <f t="shared" si="71"/>
        <v>3258451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6" t="s">
        <v>519</v>
      </c>
      <c r="B616" s="177"/>
      <c r="C616" s="32">
        <f>SUM(C617:C627)</f>
        <v>884599</v>
      </c>
      <c r="D616" s="32">
        <f>SUM(D617:D627)</f>
        <v>884599</v>
      </c>
      <c r="E616" s="32">
        <f>SUM(E617:E627)</f>
        <v>884599</v>
      </c>
      <c r="H616" s="41">
        <f t="shared" si="71"/>
        <v>884599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884599</v>
      </c>
      <c r="D620" s="5">
        <f t="shared" si="78"/>
        <v>884599</v>
      </c>
      <c r="E620" s="5">
        <f t="shared" si="78"/>
        <v>884599</v>
      </c>
      <c r="H620" s="41">
        <f t="shared" si="71"/>
        <v>884599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6" t="s">
        <v>531</v>
      </c>
      <c r="B628" s="177"/>
      <c r="C628" s="32">
        <f>SUM(C629:C637)</f>
        <v>1418038</v>
      </c>
      <c r="D628" s="32">
        <f>SUM(D629:D637)</f>
        <v>1418038</v>
      </c>
      <c r="E628" s="32">
        <f>SUM(E629:E637)</f>
        <v>1418038</v>
      </c>
      <c r="H628" s="41">
        <f t="shared" si="71"/>
        <v>1418038</v>
      </c>
    </row>
    <row r="629" spans="1:10" hidden="1" outlineLevel="2">
      <c r="A629" s="7">
        <v>6617</v>
      </c>
      <c r="B629" s="4" t="s">
        <v>532</v>
      </c>
      <c r="C629" s="5">
        <v>1418038</v>
      </c>
      <c r="D629" s="5">
        <f>C629</f>
        <v>1418038</v>
      </c>
      <c r="E629" s="5">
        <f>D629</f>
        <v>1418038</v>
      </c>
      <c r="H629" s="41">
        <f t="shared" si="71"/>
        <v>1418038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533849</v>
      </c>
      <c r="D645" s="38">
        <f>D646+D651+D652+D653+D660+D661+D665+D668+D669+D670+D671+D676+D679+D683+D687+D694+D700+D712+D713+D714+D715</f>
        <v>533849</v>
      </c>
      <c r="E645" s="38">
        <f>E646+E651+E652+E653+E660+E661+E665+E668+E669+E670+E671+E676+E679+E683+E687+E694+E700+E712+E713+E714+E715</f>
        <v>533849</v>
      </c>
      <c r="G645" s="39" t="s">
        <v>598</v>
      </c>
      <c r="H645" s="41">
        <f t="shared" si="81"/>
        <v>533849</v>
      </c>
      <c r="I645" s="42"/>
      <c r="J645" s="40" t="b">
        <f>AND(H645=I645)</f>
        <v>0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6" t="s">
        <v>563</v>
      </c>
      <c r="B687" s="177"/>
      <c r="C687" s="32">
        <f>SUM(C688:C693)</f>
        <v>533849</v>
      </c>
      <c r="D687" s="32">
        <f>SUM(D688:D693)</f>
        <v>533849</v>
      </c>
      <c r="E687" s="32">
        <f>SUM(E688:E693)</f>
        <v>533849</v>
      </c>
      <c r="H687" s="41">
        <f t="shared" si="81"/>
        <v>533849</v>
      </c>
    </row>
    <row r="688" spans="1:8" hidden="1" outlineLevel="2">
      <c r="A688" s="7">
        <v>9614</v>
      </c>
      <c r="B688" s="4" t="s">
        <v>507</v>
      </c>
      <c r="C688" s="5">
        <v>533849</v>
      </c>
      <c r="D688" s="5">
        <f>C688</f>
        <v>533849</v>
      </c>
      <c r="E688" s="5">
        <f>D688</f>
        <v>533849</v>
      </c>
      <c r="H688" s="41">
        <f t="shared" si="81"/>
        <v>533849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2" t="s">
        <v>570</v>
      </c>
      <c r="B716" s="183"/>
      <c r="C716" s="36">
        <f>C717</f>
        <v>13280000</v>
      </c>
      <c r="D716" s="36">
        <f>D717</f>
        <v>13280000</v>
      </c>
      <c r="E716" s="36">
        <f>E717</f>
        <v>13280000</v>
      </c>
      <c r="G716" s="39" t="s">
        <v>66</v>
      </c>
      <c r="H716" s="41">
        <f t="shared" si="92"/>
        <v>13280000</v>
      </c>
      <c r="I716" s="42"/>
      <c r="J716" s="40" t="b">
        <f>AND(H716=I716)</f>
        <v>0</v>
      </c>
    </row>
    <row r="717" spans="1:10">
      <c r="A717" s="178" t="s">
        <v>571</v>
      </c>
      <c r="B717" s="179"/>
      <c r="C717" s="33">
        <f>C718+C722</f>
        <v>13280000</v>
      </c>
      <c r="D717" s="33">
        <f>D718+D722</f>
        <v>13280000</v>
      </c>
      <c r="E717" s="33">
        <f>E718+E722</f>
        <v>13280000</v>
      </c>
      <c r="G717" s="39" t="s">
        <v>599</v>
      </c>
      <c r="H717" s="41">
        <f t="shared" si="92"/>
        <v>13280000</v>
      </c>
      <c r="I717" s="42"/>
      <c r="J717" s="40" t="b">
        <f>AND(H717=I717)</f>
        <v>0</v>
      </c>
    </row>
    <row r="718" spans="1:10" hidden="1" outlineLevel="1" collapsed="1">
      <c r="A718" s="188" t="s">
        <v>851</v>
      </c>
      <c r="B718" s="189"/>
      <c r="C718" s="31">
        <f>SUM(C719:C721)</f>
        <v>9630000</v>
      </c>
      <c r="D718" s="31">
        <f>SUM(D719:D721)</f>
        <v>9630000</v>
      </c>
      <c r="E718" s="31">
        <f>SUM(E719:E721)</f>
        <v>9630000</v>
      </c>
      <c r="H718" s="41">
        <f t="shared" si="92"/>
        <v>9630000</v>
      </c>
    </row>
    <row r="719" spans="1:10" ht="15" hidden="1" customHeight="1" outlineLevel="2">
      <c r="A719" s="6">
        <v>10950</v>
      </c>
      <c r="B719" s="4" t="s">
        <v>572</v>
      </c>
      <c r="C719" s="5">
        <v>7000000</v>
      </c>
      <c r="D719" s="5">
        <f>C719</f>
        <v>7000000</v>
      </c>
      <c r="E719" s="5">
        <f>D719</f>
        <v>7000000</v>
      </c>
      <c r="H719" s="41">
        <f t="shared" si="92"/>
        <v>7000000</v>
      </c>
    </row>
    <row r="720" spans="1:10" ht="15" hidden="1" customHeight="1" outlineLevel="2">
      <c r="A720" s="6">
        <v>10950</v>
      </c>
      <c r="B720" s="4" t="s">
        <v>573</v>
      </c>
      <c r="C720" s="5">
        <v>725000</v>
      </c>
      <c r="D720" s="5">
        <f t="shared" ref="D720:E721" si="94">C720</f>
        <v>725000</v>
      </c>
      <c r="E720" s="5">
        <f t="shared" si="94"/>
        <v>725000</v>
      </c>
      <c r="H720" s="41">
        <f t="shared" si="92"/>
        <v>725000</v>
      </c>
    </row>
    <row r="721" spans="1:10" ht="15" hidden="1" customHeight="1" outlineLevel="2">
      <c r="A721" s="6">
        <v>10950</v>
      </c>
      <c r="B721" s="4" t="s">
        <v>574</v>
      </c>
      <c r="C721" s="5">
        <v>1905000</v>
      </c>
      <c r="D721" s="5">
        <f t="shared" si="94"/>
        <v>1905000</v>
      </c>
      <c r="E721" s="5">
        <f t="shared" si="94"/>
        <v>1905000</v>
      </c>
      <c r="H721" s="41">
        <f t="shared" si="92"/>
        <v>1905000</v>
      </c>
    </row>
    <row r="722" spans="1:10" hidden="1" outlineLevel="1">
      <c r="A722" s="188" t="s">
        <v>850</v>
      </c>
      <c r="B722" s="189"/>
      <c r="C722" s="31">
        <f>SUM(C723:C724)</f>
        <v>3650000</v>
      </c>
      <c r="D722" s="31">
        <f>SUM(D723:D724)</f>
        <v>3650000</v>
      </c>
      <c r="E722" s="31">
        <f>SUM(E723:E724)</f>
        <v>3650000</v>
      </c>
      <c r="H722" s="41">
        <f t="shared" si="92"/>
        <v>3650000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3650000</v>
      </c>
      <c r="D724" s="5">
        <f>C724</f>
        <v>3650000</v>
      </c>
      <c r="E724" s="5">
        <f>D724</f>
        <v>3650000</v>
      </c>
      <c r="H724" s="41">
        <f t="shared" si="92"/>
        <v>3650000</v>
      </c>
    </row>
    <row r="725" spans="1:10" collapsed="1">
      <c r="A725" s="182" t="s">
        <v>577</v>
      </c>
      <c r="B725" s="183"/>
      <c r="C725" s="36">
        <f>C726</f>
        <v>2677467</v>
      </c>
      <c r="D725" s="36">
        <f>D726</f>
        <v>2677467</v>
      </c>
      <c r="E725" s="36">
        <f>E726</f>
        <v>2677467</v>
      </c>
      <c r="G725" s="39" t="s">
        <v>216</v>
      </c>
      <c r="H725" s="41">
        <f t="shared" si="92"/>
        <v>2677467</v>
      </c>
      <c r="I725" s="42"/>
      <c r="J725" s="40" t="b">
        <f>AND(H725=I725)</f>
        <v>0</v>
      </c>
    </row>
    <row r="726" spans="1:10">
      <c r="A726" s="178" t="s">
        <v>588</v>
      </c>
      <c r="B726" s="179"/>
      <c r="C726" s="33">
        <f>C727+C730+C733+C739+C741+C743+C750+C755+C760+C765+C767+C771+C777</f>
        <v>2677467</v>
      </c>
      <c r="D726" s="33">
        <f>D727+D730+D733+D739+D741+D743+D750+D755+D760+D765+D767+D771+D777</f>
        <v>2677467</v>
      </c>
      <c r="E726" s="33">
        <f>E727+E730+E733+E739+E741+E743+E750+E755+E760+E765+E767+E771+E777</f>
        <v>2677467</v>
      </c>
      <c r="G726" s="39" t="s">
        <v>600</v>
      </c>
      <c r="H726" s="41">
        <f t="shared" si="92"/>
        <v>2677467</v>
      </c>
      <c r="I726" s="42"/>
      <c r="J726" s="40" t="b">
        <f>AND(H726=I726)</f>
        <v>0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8" t="s">
        <v>843</v>
      </c>
      <c r="B739" s="189"/>
      <c r="C739" s="31">
        <f>C740</f>
        <v>1608</v>
      </c>
      <c r="D739" s="31">
        <f>D740</f>
        <v>1608</v>
      </c>
      <c r="E739" s="31">
        <f>E740</f>
        <v>1608</v>
      </c>
    </row>
    <row r="740" spans="1:5" hidden="1" outlineLevel="2">
      <c r="A740" s="6">
        <v>4</v>
      </c>
      <c r="B740" s="4" t="s">
        <v>837</v>
      </c>
      <c r="C740" s="5">
        <v>1608</v>
      </c>
      <c r="D740" s="5">
        <f>C740</f>
        <v>1608</v>
      </c>
      <c r="E740" s="5">
        <f>D740</f>
        <v>1608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73198</v>
      </c>
      <c r="D743" s="31">
        <f>D744+D748+D749+D746</f>
        <v>73198</v>
      </c>
      <c r="E743" s="31">
        <f>E744+E748+E749+E746</f>
        <v>73198</v>
      </c>
    </row>
    <row r="744" spans="1:5" hidden="1" outlineLevel="2">
      <c r="A744" s="6">
        <v>1</v>
      </c>
      <c r="B744" s="4" t="s">
        <v>840</v>
      </c>
      <c r="C744" s="5">
        <f>C745</f>
        <v>581</v>
      </c>
      <c r="D744" s="5">
        <f>D745</f>
        <v>581</v>
      </c>
      <c r="E744" s="5">
        <f>E745</f>
        <v>581</v>
      </c>
    </row>
    <row r="745" spans="1:5" hidden="1" outlineLevel="3">
      <c r="A745" s="29"/>
      <c r="B745" s="28" t="s">
        <v>839</v>
      </c>
      <c r="C745" s="30">
        <v>581</v>
      </c>
      <c r="D745" s="30">
        <f>C745</f>
        <v>581</v>
      </c>
      <c r="E745" s="30">
        <f>D745</f>
        <v>581</v>
      </c>
    </row>
    <row r="746" spans="1:5" hidden="1" outlineLevel="2">
      <c r="A746" s="6">
        <v>2</v>
      </c>
      <c r="B746" s="4" t="s">
        <v>822</v>
      </c>
      <c r="C746" s="5">
        <f>C747</f>
        <v>72617</v>
      </c>
      <c r="D746" s="5">
        <f>D747</f>
        <v>72617</v>
      </c>
      <c r="E746" s="5">
        <f>E747</f>
        <v>72617</v>
      </c>
    </row>
    <row r="747" spans="1:5" hidden="1" outlineLevel="3">
      <c r="A747" s="29"/>
      <c r="B747" s="28" t="s">
        <v>838</v>
      </c>
      <c r="C747" s="30">
        <v>72617</v>
      </c>
      <c r="D747" s="30">
        <f t="shared" ref="D747:E749" si="97">C747</f>
        <v>72617</v>
      </c>
      <c r="E747" s="30">
        <f t="shared" si="97"/>
        <v>72617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8" t="s">
        <v>836</v>
      </c>
      <c r="B750" s="189"/>
      <c r="C750" s="31">
        <f>C754++C751</f>
        <v>498715</v>
      </c>
      <c r="D750" s="31">
        <f>D754++D751</f>
        <v>498715</v>
      </c>
      <c r="E750" s="31">
        <f>E754++E751</f>
        <v>498715</v>
      </c>
    </row>
    <row r="751" spans="1:5" hidden="1" outlineLevel="2">
      <c r="A751" s="6">
        <v>2</v>
      </c>
      <c r="B751" s="4" t="s">
        <v>822</v>
      </c>
      <c r="C751" s="5">
        <f>C753+C752</f>
        <v>147467</v>
      </c>
      <c r="D751" s="5">
        <f>D753+D752</f>
        <v>147467</v>
      </c>
      <c r="E751" s="5">
        <f>E753+E752</f>
        <v>147467</v>
      </c>
    </row>
    <row r="752" spans="1:5" s="124" customFormat="1" hidden="1" outlineLevel="3">
      <c r="A752" s="127"/>
      <c r="B752" s="126" t="s">
        <v>835</v>
      </c>
      <c r="C752" s="125">
        <v>147467</v>
      </c>
      <c r="D752" s="125">
        <f t="shared" ref="D752:E754" si="98">C752</f>
        <v>147467</v>
      </c>
      <c r="E752" s="125">
        <f t="shared" si="98"/>
        <v>147467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>
        <v>351248</v>
      </c>
      <c r="D754" s="5">
        <f t="shared" si="98"/>
        <v>351248</v>
      </c>
      <c r="E754" s="5">
        <f t="shared" si="98"/>
        <v>351248</v>
      </c>
    </row>
    <row r="755" spans="1:5" hidden="1" outlineLevel="1">
      <c r="A755" s="188" t="s">
        <v>834</v>
      </c>
      <c r="B755" s="189"/>
      <c r="C755" s="31">
        <f>C756</f>
        <v>78743</v>
      </c>
      <c r="D755" s="31">
        <f>D756</f>
        <v>78743</v>
      </c>
      <c r="E755" s="31">
        <f>E756</f>
        <v>78743</v>
      </c>
    </row>
    <row r="756" spans="1:5" hidden="1" outlineLevel="2">
      <c r="A756" s="6">
        <v>2</v>
      </c>
      <c r="B756" s="4" t="s">
        <v>822</v>
      </c>
      <c r="C756" s="5">
        <f>C757+C758+C759</f>
        <v>78743</v>
      </c>
      <c r="D756" s="5">
        <f>D757+D758+D759</f>
        <v>78743</v>
      </c>
      <c r="E756" s="5">
        <f>E757+E758+E759</f>
        <v>78743</v>
      </c>
    </row>
    <row r="757" spans="1:5" hidden="1" outlineLevel="3">
      <c r="A757" s="29"/>
      <c r="B757" s="28" t="s">
        <v>833</v>
      </c>
      <c r="C757" s="30">
        <v>75230</v>
      </c>
      <c r="D757" s="30">
        <f>C757</f>
        <v>75230</v>
      </c>
      <c r="E757" s="30">
        <f>D757</f>
        <v>75230</v>
      </c>
    </row>
    <row r="758" spans="1:5" hidden="1" outlineLevel="3">
      <c r="A758" s="29"/>
      <c r="B758" s="28" t="s">
        <v>832</v>
      </c>
      <c r="C758" s="30">
        <v>3513</v>
      </c>
      <c r="D758" s="30">
        <f t="shared" ref="D758:E759" si="99">C758</f>
        <v>3513</v>
      </c>
      <c r="E758" s="30">
        <f t="shared" si="99"/>
        <v>3513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8" t="s">
        <v>830</v>
      </c>
      <c r="B760" s="189"/>
      <c r="C760" s="31">
        <f>C761+C764</f>
        <v>1180951</v>
      </c>
      <c r="D760" s="31">
        <f>D761+D764</f>
        <v>1180951</v>
      </c>
      <c r="E760" s="31">
        <f>E761+E764</f>
        <v>1180951</v>
      </c>
    </row>
    <row r="761" spans="1:5" hidden="1" outlineLevel="2">
      <c r="A761" s="6">
        <v>2</v>
      </c>
      <c r="B761" s="4" t="s">
        <v>822</v>
      </c>
      <c r="C761" s="5">
        <f>C762+C763</f>
        <v>1180951</v>
      </c>
      <c r="D761" s="5">
        <f>D762+D763</f>
        <v>1180951</v>
      </c>
      <c r="E761" s="5">
        <f>E762+E763</f>
        <v>1180951</v>
      </c>
    </row>
    <row r="762" spans="1:5" hidden="1" outlineLevel="3">
      <c r="A762" s="29"/>
      <c r="B762" s="28" t="s">
        <v>829</v>
      </c>
      <c r="C762" s="30">
        <v>1180951</v>
      </c>
      <c r="D762" s="30">
        <f t="shared" ref="D762:E764" si="100">C762</f>
        <v>1180951</v>
      </c>
      <c r="E762" s="30">
        <f t="shared" si="100"/>
        <v>1180951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133</v>
      </c>
      <c r="D771" s="31">
        <f>D772</f>
        <v>133</v>
      </c>
      <c r="E771" s="31">
        <f>E772</f>
        <v>133</v>
      </c>
    </row>
    <row r="772" spans="1:5" hidden="1" outlineLevel="2">
      <c r="A772" s="6">
        <v>2</v>
      </c>
      <c r="B772" s="4" t="s">
        <v>822</v>
      </c>
      <c r="C772" s="5">
        <f>C773+C774+C775+C776</f>
        <v>133</v>
      </c>
      <c r="D772" s="5">
        <f>D773+D774+D775+D776</f>
        <v>133</v>
      </c>
      <c r="E772" s="5">
        <f>E773+E774+E775+E776</f>
        <v>133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>
        <v>133</v>
      </c>
      <c r="D774" s="30">
        <f t="shared" ref="D774:E776" si="101">C774</f>
        <v>133</v>
      </c>
      <c r="E774" s="30">
        <f t="shared" si="101"/>
        <v>133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8" t="s">
        <v>817</v>
      </c>
      <c r="B777" s="189"/>
      <c r="C777" s="31">
        <f>C778</f>
        <v>844119</v>
      </c>
      <c r="D777" s="31">
        <f>D778</f>
        <v>844119</v>
      </c>
      <c r="E777" s="31">
        <f>E778</f>
        <v>844119</v>
      </c>
    </row>
    <row r="778" spans="1:5" hidden="1" outlineLevel="2">
      <c r="A778" s="6"/>
      <c r="B778" s="4" t="s">
        <v>816</v>
      </c>
      <c r="C778" s="5">
        <v>844119</v>
      </c>
      <c r="D778" s="5">
        <f>C778</f>
        <v>844119</v>
      </c>
      <c r="E778" s="5">
        <f>D778</f>
        <v>844119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961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82" t="s">
        <v>455</v>
      </c>
      <c r="B551" s="183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8" t="s">
        <v>456</v>
      </c>
      <c r="B552" s="179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0" t="s">
        <v>62</v>
      </c>
      <c r="B560" s="18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2" t="s">
        <v>464</v>
      </c>
      <c r="B561" s="183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8" t="s">
        <v>465</v>
      </c>
      <c r="B562" s="179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8" t="s">
        <v>545</v>
      </c>
      <c r="B643" s="17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2" t="s">
        <v>570</v>
      </c>
      <c r="B717" s="183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8" t="s">
        <v>571</v>
      </c>
      <c r="B718" s="179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8" t="s">
        <v>851</v>
      </c>
      <c r="B719" s="189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8" t="s">
        <v>848</v>
      </c>
      <c r="B731" s="189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rightToLeft="1" topLeftCell="B41" workbookViewId="0">
      <selection activeCell="G63" sqref="G63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C5+C17+C20+C23+C33+C36+C39</f>
        <v>4557867.2309999997</v>
      </c>
      <c r="D4" s="143">
        <f t="shared" si="0"/>
        <v>9175.5640000000003</v>
      </c>
      <c r="E4" s="143">
        <f t="shared" si="0"/>
        <v>2252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SUM(C6:C16)</f>
        <v>12745.564</v>
      </c>
      <c r="D5" s="145">
        <f t="shared" si="1"/>
        <v>9175.5640000000003</v>
      </c>
      <c r="E5" s="145">
        <f t="shared" si="1"/>
        <v>2252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73</v>
      </c>
      <c r="B6" s="10">
        <v>2016</v>
      </c>
      <c r="C6" s="10">
        <v>1070</v>
      </c>
      <c r="D6" s="10"/>
      <c r="E6" s="10">
        <v>752</v>
      </c>
      <c r="F6" s="10"/>
      <c r="G6" s="10">
        <v>318</v>
      </c>
      <c r="H6" s="10"/>
      <c r="I6" s="10"/>
    </row>
    <row r="7" spans="1:9">
      <c r="A7" s="10" t="s">
        <v>962</v>
      </c>
      <c r="B7" s="10"/>
      <c r="C7" s="10">
        <v>2520</v>
      </c>
      <c r="D7" s="10">
        <v>2520</v>
      </c>
      <c r="E7" s="10"/>
      <c r="F7" s="10"/>
      <c r="G7" s="10"/>
      <c r="H7" s="10"/>
      <c r="I7" s="10"/>
    </row>
    <row r="8" spans="1:9">
      <c r="A8" s="10" t="s">
        <v>963</v>
      </c>
      <c r="B8" s="10">
        <v>2016</v>
      </c>
      <c r="C8" s="10">
        <v>3370</v>
      </c>
      <c r="D8" s="10">
        <v>870</v>
      </c>
      <c r="E8" s="10">
        <v>1500</v>
      </c>
      <c r="F8" s="10"/>
      <c r="G8" s="10">
        <v>1000</v>
      </c>
      <c r="H8" s="10"/>
      <c r="I8" s="10"/>
    </row>
    <row r="9" spans="1:9">
      <c r="A9" s="10" t="s">
        <v>964</v>
      </c>
      <c r="B9" s="10">
        <v>2016</v>
      </c>
      <c r="C9" s="10">
        <v>800</v>
      </c>
      <c r="D9" s="10">
        <v>800</v>
      </c>
      <c r="E9" s="10"/>
      <c r="F9" s="10"/>
      <c r="G9" s="10"/>
      <c r="H9" s="10"/>
      <c r="I9" s="10"/>
    </row>
    <row r="10" spans="1:9">
      <c r="A10" s="10" t="s">
        <v>965</v>
      </c>
      <c r="B10" s="10">
        <v>2016</v>
      </c>
      <c r="C10" s="10">
        <v>800</v>
      </c>
      <c r="D10" s="10">
        <v>800</v>
      </c>
      <c r="E10" s="10"/>
      <c r="F10" s="10"/>
      <c r="G10" s="10"/>
      <c r="H10" s="10"/>
      <c r="I10" s="10"/>
    </row>
    <row r="11" spans="1:9">
      <c r="A11" s="10" t="s">
        <v>966</v>
      </c>
      <c r="B11" s="10">
        <v>2016</v>
      </c>
      <c r="C11" s="10">
        <v>1208.5640000000001</v>
      </c>
      <c r="D11" s="10">
        <v>1208.5640000000001</v>
      </c>
      <c r="E11" s="10"/>
      <c r="F11" s="10"/>
      <c r="G11" s="10"/>
      <c r="H11" s="10"/>
      <c r="I11" s="10"/>
    </row>
    <row r="12" spans="1:9">
      <c r="A12" s="10" t="s">
        <v>967</v>
      </c>
      <c r="B12" s="10">
        <v>2016</v>
      </c>
      <c r="C12" s="10">
        <v>800</v>
      </c>
      <c r="D12" s="10">
        <v>800</v>
      </c>
      <c r="E12" s="10"/>
      <c r="F12" s="10"/>
      <c r="G12" s="10"/>
      <c r="H12" s="10"/>
      <c r="I12" s="10"/>
    </row>
    <row r="13" spans="1:9">
      <c r="A13" s="10" t="s">
        <v>968</v>
      </c>
      <c r="B13" s="10">
        <v>2016</v>
      </c>
      <c r="C13" s="10">
        <v>50</v>
      </c>
      <c r="D13" s="10">
        <v>50</v>
      </c>
      <c r="E13" s="10"/>
      <c r="F13" s="10"/>
      <c r="G13" s="10"/>
      <c r="H13" s="10"/>
      <c r="I13" s="10"/>
    </row>
    <row r="14" spans="1:9">
      <c r="A14" s="10" t="s">
        <v>969</v>
      </c>
      <c r="B14" s="10">
        <v>2016</v>
      </c>
      <c r="C14" s="10">
        <v>1000</v>
      </c>
      <c r="D14" s="10">
        <v>1000</v>
      </c>
      <c r="E14" s="10"/>
      <c r="F14" s="10"/>
      <c r="G14" s="10"/>
      <c r="H14" s="10"/>
      <c r="I14" s="10"/>
    </row>
    <row r="15" spans="1:9">
      <c r="A15" s="10" t="s">
        <v>970</v>
      </c>
      <c r="B15" s="10">
        <v>2016</v>
      </c>
      <c r="C15" s="10">
        <v>420</v>
      </c>
      <c r="D15" s="10">
        <v>420</v>
      </c>
      <c r="E15" s="10"/>
      <c r="F15" s="10"/>
      <c r="G15" s="10"/>
      <c r="H15" s="10"/>
      <c r="I15" s="10"/>
    </row>
    <row r="16" spans="1:9">
      <c r="A16" s="10" t="s">
        <v>971</v>
      </c>
      <c r="B16" s="10">
        <v>2016</v>
      </c>
      <c r="C16" s="10">
        <v>707</v>
      </c>
      <c r="D16" s="10">
        <v>707</v>
      </c>
      <c r="E16" s="10"/>
      <c r="F16" s="10"/>
      <c r="G16" s="10"/>
      <c r="H16" s="10"/>
      <c r="I16" s="10"/>
    </row>
    <row r="17" spans="1:9">
      <c r="A17" s="144" t="s">
        <v>913</v>
      </c>
      <c r="B17" s="144"/>
      <c r="C17" s="144">
        <f t="shared" ref="C17:I17" si="2">SUM(C18:C19)</f>
        <v>0</v>
      </c>
      <c r="D17" s="144">
        <f t="shared" si="2"/>
        <v>0</v>
      </c>
      <c r="E17" s="144">
        <f t="shared" si="2"/>
        <v>0</v>
      </c>
      <c r="F17" s="144">
        <f t="shared" si="2"/>
        <v>0</v>
      </c>
      <c r="G17" s="144">
        <f t="shared" si="2"/>
        <v>0</v>
      </c>
      <c r="H17" s="144">
        <f t="shared" si="2"/>
        <v>0</v>
      </c>
      <c r="I17" s="144">
        <f t="shared" si="2"/>
        <v>0</v>
      </c>
    </row>
    <row r="18" spans="1:9">
      <c r="A18" s="10"/>
      <c r="B18" s="10"/>
      <c r="C18" s="10">
        <f t="shared" ref="C18" si="3">SUM(C19:C20)</f>
        <v>0</v>
      </c>
      <c r="D18" s="10"/>
      <c r="E18" s="10"/>
      <c r="F18" s="10"/>
      <c r="G18" s="10"/>
      <c r="H18" s="10"/>
      <c r="I18" s="10"/>
    </row>
    <row r="19" spans="1:9">
      <c r="A19" s="10"/>
      <c r="B19" s="10"/>
      <c r="C19" s="10">
        <f t="shared" ref="C19" si="4">SUM(C20:C21)</f>
        <v>0</v>
      </c>
      <c r="D19" s="10"/>
      <c r="E19" s="10"/>
      <c r="F19" s="10"/>
      <c r="G19" s="10"/>
      <c r="H19" s="10"/>
      <c r="I19" s="10"/>
    </row>
    <row r="20" spans="1:9">
      <c r="A20" s="144" t="s">
        <v>914</v>
      </c>
      <c r="B20" s="144"/>
      <c r="C20" s="144">
        <f t="shared" ref="C20" si="5">SUM(C21:C22)</f>
        <v>0</v>
      </c>
      <c r="D20" s="144">
        <f t="shared" ref="D20:I20" si="6">SUM(D21:D22)</f>
        <v>0</v>
      </c>
      <c r="E20" s="144">
        <f t="shared" si="6"/>
        <v>0</v>
      </c>
      <c r="F20" s="144">
        <f t="shared" si="6"/>
        <v>0</v>
      </c>
      <c r="G20" s="144">
        <f t="shared" si="6"/>
        <v>0</v>
      </c>
      <c r="H20" s="144">
        <f t="shared" si="6"/>
        <v>0</v>
      </c>
      <c r="I20" s="144">
        <f t="shared" si="6"/>
        <v>0</v>
      </c>
    </row>
    <row r="21" spans="1:9">
      <c r="A21" s="10"/>
      <c r="B21" s="10"/>
      <c r="C21" s="10">
        <f t="shared" ref="C21" si="7">SUM(C22:C23)</f>
        <v>0</v>
      </c>
      <c r="D21" s="10"/>
      <c r="E21" s="10"/>
      <c r="F21" s="10"/>
      <c r="G21" s="10"/>
      <c r="H21" s="10"/>
      <c r="I21" s="10"/>
    </row>
    <row r="22" spans="1:9">
      <c r="A22" s="10"/>
      <c r="B22" s="10"/>
      <c r="C22" s="10">
        <f t="shared" ref="C22" si="8">SUM(C23:C24)</f>
        <v>0</v>
      </c>
      <c r="D22" s="10"/>
      <c r="E22" s="10"/>
      <c r="F22" s="10"/>
      <c r="G22" s="10"/>
      <c r="H22" s="10"/>
      <c r="I22" s="10"/>
    </row>
    <row r="23" spans="1:9">
      <c r="A23" s="144" t="s">
        <v>915</v>
      </c>
      <c r="B23" s="144"/>
      <c r="C23" s="144">
        <f t="shared" ref="C23" si="9">SUM(C24:C25)</f>
        <v>0</v>
      </c>
      <c r="D23" s="144">
        <f t="shared" ref="D23:I23" si="10">SUM(D24:D25)</f>
        <v>0</v>
      </c>
      <c r="E23" s="144">
        <f t="shared" si="10"/>
        <v>0</v>
      </c>
      <c r="F23" s="144">
        <f t="shared" si="10"/>
        <v>0</v>
      </c>
      <c r="G23" s="144">
        <f t="shared" si="10"/>
        <v>0</v>
      </c>
      <c r="H23" s="144">
        <f t="shared" si="10"/>
        <v>0</v>
      </c>
      <c r="I23" s="144">
        <f t="shared" si="10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44" t="s">
        <v>916</v>
      </c>
      <c r="B33" s="144"/>
      <c r="C33" s="144">
        <f t="shared" ref="C33" si="11">SUM(C34:C35)</f>
        <v>3518440.8369999994</v>
      </c>
      <c r="D33" s="144">
        <f t="shared" ref="D33:H33" si="12">SUM(D34:D35)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/>
    </row>
    <row r="34" spans="1:9">
      <c r="A34" s="10"/>
      <c r="B34" s="10"/>
      <c r="C34" s="10">
        <f t="shared" ref="C34" si="13">SUM(C35:C36)</f>
        <v>2174513.7529999996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14">SUM(C36:C37)</f>
        <v>1343927.0839999998</v>
      </c>
      <c r="D35" s="10"/>
      <c r="E35" s="10"/>
      <c r="F35" s="10"/>
      <c r="G35" s="10"/>
      <c r="H35" s="10"/>
      <c r="I35" s="10"/>
    </row>
    <row r="36" spans="1:9">
      <c r="A36" s="144" t="s">
        <v>917</v>
      </c>
      <c r="B36" s="144"/>
      <c r="C36" s="144">
        <f t="shared" ref="C36" si="15">SUM(C37:C38)</f>
        <v>830586.66899999988</v>
      </c>
      <c r="D36" s="144">
        <f t="shared" ref="D36:I36" si="16">SUM(D37:D38)</f>
        <v>0</v>
      </c>
      <c r="E36" s="144">
        <f t="shared" si="16"/>
        <v>0</v>
      </c>
      <c r="F36" s="144">
        <f t="shared" si="16"/>
        <v>0</v>
      </c>
      <c r="G36" s="144">
        <f t="shared" si="16"/>
        <v>0</v>
      </c>
      <c r="H36" s="144">
        <f t="shared" si="16"/>
        <v>0</v>
      </c>
      <c r="I36" s="144">
        <f t="shared" si="16"/>
        <v>0</v>
      </c>
    </row>
    <row r="37" spans="1:9">
      <c r="A37" s="10"/>
      <c r="B37" s="10"/>
      <c r="C37" s="10">
        <f t="shared" ref="C37" si="17">SUM(C38:C39)</f>
        <v>513340.41499999992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18">SUM(C39:C40)</f>
        <v>317246.25399999996</v>
      </c>
      <c r="D38" s="10"/>
      <c r="E38" s="10"/>
      <c r="F38" s="10"/>
      <c r="G38" s="10"/>
      <c r="H38" s="10"/>
      <c r="I38" s="10"/>
    </row>
    <row r="39" spans="1:9">
      <c r="A39" s="144" t="s">
        <v>918</v>
      </c>
      <c r="B39" s="144"/>
      <c r="C39" s="144">
        <f t="shared" ref="C39" si="19">SUM(C40:C41)</f>
        <v>196094.16099999996</v>
      </c>
      <c r="D39" s="144"/>
      <c r="E39" s="144">
        <f t="shared" ref="E39:I39" si="20">E40+E43</f>
        <v>0</v>
      </c>
      <c r="F39" s="144">
        <f t="shared" si="20"/>
        <v>0</v>
      </c>
      <c r="G39" s="144">
        <f t="shared" si="20"/>
        <v>0</v>
      </c>
      <c r="H39" s="144">
        <f t="shared" si="20"/>
        <v>0</v>
      </c>
      <c r="I39" s="144">
        <f t="shared" si="20"/>
        <v>0</v>
      </c>
    </row>
    <row r="40" spans="1:9">
      <c r="A40" s="146" t="s">
        <v>919</v>
      </c>
      <c r="B40" s="146"/>
      <c r="C40" s="146">
        <f t="shared" ref="C40" si="21">SUM(C41:C42)</f>
        <v>121152.09299999998</v>
      </c>
      <c r="D40" s="146">
        <f t="shared" ref="D40:I40" si="22">SUM(D41:D42)</f>
        <v>0</v>
      </c>
      <c r="E40" s="146">
        <f t="shared" si="22"/>
        <v>0</v>
      </c>
      <c r="F40" s="146">
        <f t="shared" si="22"/>
        <v>0</v>
      </c>
      <c r="G40" s="146">
        <f t="shared" si="22"/>
        <v>0</v>
      </c>
      <c r="H40" s="146">
        <f t="shared" si="22"/>
        <v>0</v>
      </c>
      <c r="I40" s="146">
        <f t="shared" si="22"/>
        <v>0</v>
      </c>
    </row>
    <row r="41" spans="1:9">
      <c r="A41" s="10"/>
      <c r="B41" s="10"/>
      <c r="C41" s="10">
        <f t="shared" ref="C41" si="23">SUM(C42:C43)</f>
        <v>74942.067999999985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ref="C42" si="24">SUM(C43:C44)</f>
        <v>46210.024999999994</v>
      </c>
      <c r="D42" s="10"/>
      <c r="E42" s="10"/>
      <c r="F42" s="10"/>
      <c r="G42" s="10"/>
      <c r="H42" s="10"/>
      <c r="I42" s="10"/>
    </row>
    <row r="43" spans="1:9">
      <c r="A43" s="146" t="s">
        <v>920</v>
      </c>
      <c r="B43" s="146"/>
      <c r="C43" s="146">
        <f t="shared" ref="C43" si="25">SUM(C44:C45)</f>
        <v>28732.042999999994</v>
      </c>
      <c r="D43" s="146"/>
      <c r="E43" s="146">
        <f t="shared" ref="E43:I43" si="26">SUM(E44:E45)</f>
        <v>0</v>
      </c>
      <c r="F43" s="146">
        <f t="shared" si="26"/>
        <v>0</v>
      </c>
      <c r="G43" s="146">
        <f t="shared" si="26"/>
        <v>0</v>
      </c>
      <c r="H43" s="146">
        <f t="shared" si="26"/>
        <v>0</v>
      </c>
      <c r="I43" s="146">
        <f t="shared" si="26"/>
        <v>0</v>
      </c>
    </row>
    <row r="44" spans="1:9">
      <c r="A44" s="10"/>
      <c r="B44" s="10"/>
      <c r="C44" s="10">
        <f t="shared" ref="C44" si="27">SUM(C45:C46)</f>
        <v>17477.981999999996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ref="C45" si="28">SUM(C46:C47)</f>
        <v>11254.060999999998</v>
      </c>
      <c r="D45" s="10"/>
      <c r="E45" s="10"/>
      <c r="F45" s="10"/>
      <c r="G45" s="10"/>
      <c r="H45" s="10"/>
      <c r="I45" s="10"/>
    </row>
    <row r="46" spans="1:9">
      <c r="A46" s="147" t="s">
        <v>921</v>
      </c>
      <c r="B46" s="147"/>
      <c r="C46" s="147">
        <f t="shared" ref="C46" si="29">SUM(C47:C48)</f>
        <v>6223.9209999999994</v>
      </c>
      <c r="D46" s="147">
        <f t="shared" ref="D46:I46" si="30">D47+D63+D66+D69+D72+D75+D78+D85+D88</f>
        <v>23070.315000000002</v>
      </c>
      <c r="E46" s="147">
        <f t="shared" si="30"/>
        <v>4565.8950000000004</v>
      </c>
      <c r="F46" s="147">
        <f t="shared" si="30"/>
        <v>2189.239</v>
      </c>
      <c r="G46" s="147">
        <f t="shared" si="30"/>
        <v>225.01599999999999</v>
      </c>
      <c r="H46" s="147">
        <f t="shared" si="30"/>
        <v>533.84900000000005</v>
      </c>
      <c r="I46" s="147">
        <f t="shared" si="30"/>
        <v>0</v>
      </c>
    </row>
    <row r="47" spans="1:9">
      <c r="A47" s="144" t="s">
        <v>911</v>
      </c>
      <c r="B47" s="144"/>
      <c r="C47" s="144">
        <f t="shared" ref="C47" si="31">SUM(C48:C49)</f>
        <v>5030.1399999999994</v>
      </c>
      <c r="D47" s="144">
        <f t="shared" ref="D47:I47" si="32">SUM(D48:D62)</f>
        <v>23070.315000000002</v>
      </c>
      <c r="E47" s="144">
        <f t="shared" si="32"/>
        <v>4565.8950000000004</v>
      </c>
      <c r="F47" s="144">
        <f t="shared" si="32"/>
        <v>2189.239</v>
      </c>
      <c r="G47" s="144">
        <f t="shared" si="32"/>
        <v>225.01599999999999</v>
      </c>
      <c r="H47" s="144">
        <f t="shared" si="32"/>
        <v>533.84900000000005</v>
      </c>
      <c r="I47" s="144">
        <f t="shared" si="32"/>
        <v>0</v>
      </c>
    </row>
    <row r="48" spans="1:9">
      <c r="A48" s="10" t="s">
        <v>971</v>
      </c>
      <c r="B48" s="10"/>
      <c r="C48" s="10">
        <v>1193.7809999999999</v>
      </c>
      <c r="D48" s="10">
        <v>1055.202</v>
      </c>
      <c r="E48" s="10">
        <v>127.786</v>
      </c>
      <c r="F48" s="10">
        <v>10.792999999999999</v>
      </c>
      <c r="G48" s="10"/>
      <c r="H48" s="10"/>
      <c r="I48" s="10"/>
    </row>
    <row r="49" spans="1:9">
      <c r="A49" s="10" t="s">
        <v>970</v>
      </c>
      <c r="B49" s="10"/>
      <c r="C49" s="10">
        <v>3836.3589999999999</v>
      </c>
      <c r="D49" s="10">
        <v>2844.4459999999999</v>
      </c>
      <c r="E49" s="10">
        <v>991.91300000000001</v>
      </c>
      <c r="F49" s="10"/>
      <c r="G49" s="10"/>
      <c r="H49" s="10"/>
      <c r="I49" s="10"/>
    </row>
    <row r="50" spans="1:9">
      <c r="A50" s="10" t="s">
        <v>968</v>
      </c>
      <c r="B50" s="10"/>
      <c r="C50" s="10">
        <v>161.279</v>
      </c>
      <c r="D50" s="10">
        <v>84.168999999999997</v>
      </c>
      <c r="E50" s="10">
        <v>77.11</v>
      </c>
      <c r="F50" s="10"/>
      <c r="G50" s="10"/>
      <c r="H50" s="10"/>
      <c r="I50" s="10"/>
    </row>
    <row r="51" spans="1:9">
      <c r="A51" s="10" t="s">
        <v>972</v>
      </c>
      <c r="B51" s="10"/>
      <c r="C51" s="10">
        <v>8328.2340000000004</v>
      </c>
      <c r="D51" s="10">
        <v>8327.1949999999997</v>
      </c>
      <c r="E51" s="10"/>
      <c r="F51" s="10"/>
      <c r="G51" s="10"/>
      <c r="H51" s="10"/>
      <c r="I51" s="10"/>
    </row>
    <row r="52" spans="1:9">
      <c r="A52" s="10" t="s">
        <v>973</v>
      </c>
      <c r="B52" s="10"/>
      <c r="C52" s="10">
        <v>4283.259</v>
      </c>
      <c r="D52" s="10">
        <v>2796.4549999999999</v>
      </c>
      <c r="E52" s="10">
        <v>1010.352</v>
      </c>
      <c r="F52" s="10">
        <v>476.452</v>
      </c>
      <c r="G52" s="10"/>
      <c r="H52" s="10"/>
      <c r="I52" s="10"/>
    </row>
    <row r="53" spans="1:9">
      <c r="A53" s="10" t="s">
        <v>974</v>
      </c>
      <c r="B53" s="10"/>
      <c r="C53" s="10">
        <v>1202.1869999999999</v>
      </c>
      <c r="D53" s="10">
        <v>460.267</v>
      </c>
      <c r="E53" s="10">
        <v>678.37699999999995</v>
      </c>
      <c r="F53" s="10">
        <v>63.542999999999999</v>
      </c>
      <c r="G53" s="10"/>
      <c r="H53" s="10"/>
      <c r="I53" s="10"/>
    </row>
    <row r="54" spans="1:9">
      <c r="A54" s="10" t="s">
        <v>962</v>
      </c>
      <c r="B54" s="10"/>
      <c r="C54" s="10">
        <v>2594.8139999999999</v>
      </c>
      <c r="D54" s="10">
        <v>951.74300000000005</v>
      </c>
      <c r="E54" s="10">
        <v>894.31299999999999</v>
      </c>
      <c r="F54" s="10">
        <v>748.75800000000004</v>
      </c>
      <c r="G54" s="10"/>
      <c r="H54" s="10"/>
      <c r="I54" s="10"/>
    </row>
    <row r="55" spans="1:9">
      <c r="A55" s="10" t="s">
        <v>966</v>
      </c>
      <c r="B55" s="10"/>
      <c r="C55" s="10">
        <v>2024.944</v>
      </c>
      <c r="D55" s="10">
        <v>1894.366</v>
      </c>
      <c r="E55" s="10">
        <v>137</v>
      </c>
      <c r="F55" s="10">
        <v>38.578000000000003</v>
      </c>
      <c r="G55" s="10"/>
      <c r="H55" s="10"/>
      <c r="I55" s="10"/>
    </row>
    <row r="56" spans="1:9">
      <c r="A56" s="10" t="s">
        <v>975</v>
      </c>
      <c r="B56" s="10"/>
      <c r="C56" s="10">
        <v>2458.451</v>
      </c>
      <c r="D56" s="10">
        <v>1675.721</v>
      </c>
      <c r="E56" s="10">
        <v>570.82799999999997</v>
      </c>
      <c r="F56" s="10">
        <v>211.90199999999999</v>
      </c>
      <c r="G56" s="10"/>
      <c r="H56" s="10"/>
      <c r="I56" s="10"/>
    </row>
    <row r="57" spans="1:9">
      <c r="A57" s="10" t="s">
        <v>976</v>
      </c>
      <c r="B57" s="10"/>
      <c r="C57" s="10">
        <v>884.59900000000005</v>
      </c>
      <c r="D57" s="10">
        <v>864.44500000000005</v>
      </c>
      <c r="E57" s="10">
        <v>19.803999999999998</v>
      </c>
      <c r="F57" s="10">
        <v>350</v>
      </c>
      <c r="G57" s="10"/>
      <c r="H57" s="10"/>
      <c r="I57" s="10"/>
    </row>
    <row r="58" spans="1:9">
      <c r="A58" s="10" t="s">
        <v>977</v>
      </c>
      <c r="B58" s="10"/>
      <c r="C58" s="10">
        <v>1418.038</v>
      </c>
      <c r="D58" s="10">
        <v>1416.9829999999999</v>
      </c>
      <c r="E58" s="10"/>
      <c r="F58" s="10">
        <v>1.0549999999999999</v>
      </c>
      <c r="G58" s="10"/>
      <c r="H58" s="10"/>
      <c r="I58" s="10"/>
    </row>
    <row r="59" spans="1:9">
      <c r="A59" s="10" t="s">
        <v>978</v>
      </c>
      <c r="B59" s="10"/>
      <c r="C59" s="10">
        <v>406.53300000000002</v>
      </c>
      <c r="D59" s="10">
        <v>401.185</v>
      </c>
      <c r="E59" s="10"/>
      <c r="F59" s="10">
        <v>5.3479999999999999</v>
      </c>
      <c r="G59" s="10"/>
      <c r="H59" s="10"/>
      <c r="I59" s="10"/>
    </row>
    <row r="60" spans="1:9">
      <c r="A60" s="10" t="s">
        <v>979</v>
      </c>
      <c r="B60" s="10"/>
      <c r="C60" s="10">
        <v>533.84900000000005</v>
      </c>
      <c r="D60" s="10"/>
      <c r="E60" s="10"/>
      <c r="F60" s="10"/>
      <c r="G60" s="10"/>
      <c r="H60" s="10">
        <v>533.84900000000005</v>
      </c>
      <c r="I60" s="10" t="s">
        <v>980</v>
      </c>
    </row>
    <row r="61" spans="1:9">
      <c r="A61" s="10" t="s">
        <v>981</v>
      </c>
      <c r="B61" s="10"/>
      <c r="C61" s="10">
        <v>385.1</v>
      </c>
      <c r="D61" s="10">
        <v>58.5</v>
      </c>
      <c r="E61" s="10">
        <v>58.411999999999999</v>
      </c>
      <c r="F61" s="10">
        <v>268.18799999999999</v>
      </c>
      <c r="G61" s="10"/>
      <c r="H61" s="10"/>
      <c r="I61" s="10"/>
    </row>
    <row r="62" spans="1:9">
      <c r="A62" s="10" t="s">
        <v>982</v>
      </c>
      <c r="B62" s="10"/>
      <c r="C62" s="10">
        <v>239.63800000000001</v>
      </c>
      <c r="D62" s="10">
        <v>239.63800000000001</v>
      </c>
      <c r="E62" s="10"/>
      <c r="F62" s="10">
        <v>14.622</v>
      </c>
      <c r="G62" s="10">
        <v>225.01599999999999</v>
      </c>
      <c r="H62" s="10"/>
      <c r="I62" s="10"/>
    </row>
    <row r="63" spans="1:9">
      <c r="A63" s="144" t="s">
        <v>913</v>
      </c>
      <c r="B63" s="144"/>
      <c r="C63" s="144">
        <f t="shared" ref="C63" si="33">SUM(C64:C65)</f>
        <v>0</v>
      </c>
      <c r="D63" s="144">
        <f t="shared" ref="D63:I63" si="34">SUM(D64:D65)</f>
        <v>0</v>
      </c>
      <c r="E63" s="144">
        <f t="shared" si="34"/>
        <v>0</v>
      </c>
      <c r="F63" s="144">
        <f t="shared" si="34"/>
        <v>0</v>
      </c>
      <c r="G63" s="144">
        <f t="shared" si="34"/>
        <v>0</v>
      </c>
      <c r="H63" s="144">
        <f t="shared" si="34"/>
        <v>0</v>
      </c>
      <c r="I63" s="144">
        <f t="shared" si="34"/>
        <v>0</v>
      </c>
    </row>
    <row r="64" spans="1:9">
      <c r="A64" s="10"/>
      <c r="B64" s="10"/>
      <c r="C64" s="10">
        <f t="shared" ref="C64" si="35">SUM(C65:C66)</f>
        <v>0</v>
      </c>
      <c r="D64" s="10"/>
      <c r="E64" s="10"/>
      <c r="F64" s="10"/>
      <c r="G64" s="10"/>
      <c r="H64" s="10"/>
      <c r="I64" s="10"/>
    </row>
    <row r="65" spans="1:9">
      <c r="A65" s="10"/>
      <c r="B65" s="10"/>
      <c r="C65" s="10">
        <f t="shared" ref="C65" si="36">SUM(C66:C67)</f>
        <v>0</v>
      </c>
      <c r="D65" s="10"/>
      <c r="E65" s="10"/>
      <c r="F65" s="10"/>
      <c r="G65" s="10"/>
      <c r="H65" s="10"/>
      <c r="I65" s="10"/>
    </row>
    <row r="66" spans="1:9">
      <c r="A66" s="144" t="s">
        <v>914</v>
      </c>
      <c r="B66" s="144"/>
      <c r="C66" s="144">
        <f t="shared" ref="C66" si="37">SUM(C67:C68)</f>
        <v>0</v>
      </c>
      <c r="D66" s="144">
        <f t="shared" ref="D66:I66" si="38">SUM(D67:D68)</f>
        <v>0</v>
      </c>
      <c r="E66" s="144">
        <f t="shared" si="38"/>
        <v>0</v>
      </c>
      <c r="F66" s="144">
        <f t="shared" si="38"/>
        <v>0</v>
      </c>
      <c r="G66" s="144">
        <f t="shared" si="38"/>
        <v>0</v>
      </c>
      <c r="H66" s="144">
        <f t="shared" si="38"/>
        <v>0</v>
      </c>
      <c r="I66" s="144">
        <f t="shared" si="38"/>
        <v>0</v>
      </c>
    </row>
    <row r="67" spans="1:9">
      <c r="A67" s="10"/>
      <c r="B67" s="10"/>
      <c r="C67" s="10">
        <f t="shared" ref="C67" si="39">SUM(C68:C69)</f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ref="C68" si="40">SUM(C69:C70)</f>
        <v>0</v>
      </c>
      <c r="D68" s="10"/>
      <c r="E68" s="10"/>
      <c r="F68" s="10"/>
      <c r="G68" s="10"/>
      <c r="H68" s="10"/>
      <c r="I68" s="10"/>
    </row>
    <row r="69" spans="1:9">
      <c r="A69" s="144" t="s">
        <v>915</v>
      </c>
      <c r="B69" s="144"/>
      <c r="C69" s="144">
        <f t="shared" ref="C69" si="41">SUM(C70:C71)</f>
        <v>0</v>
      </c>
      <c r="D69" s="144">
        <f t="shared" ref="D69:I69" si="42">SUM(D70:D71)</f>
        <v>0</v>
      </c>
      <c r="E69" s="144">
        <f t="shared" si="42"/>
        <v>0</v>
      </c>
      <c r="F69" s="144">
        <f t="shared" si="42"/>
        <v>0</v>
      </c>
      <c r="G69" s="144">
        <f t="shared" si="42"/>
        <v>0</v>
      </c>
      <c r="H69" s="144">
        <f t="shared" si="42"/>
        <v>0</v>
      </c>
      <c r="I69" s="144">
        <f t="shared" si="42"/>
        <v>0</v>
      </c>
    </row>
    <row r="70" spans="1:9">
      <c r="A70" s="10"/>
      <c r="B70" s="10"/>
      <c r="C70" s="10">
        <f t="shared" ref="C70" si="43">SUM(C71:C72)</f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ref="C71" si="44">SUM(C72:C73)</f>
        <v>0</v>
      </c>
      <c r="D71" s="10"/>
      <c r="E71" s="10"/>
      <c r="F71" s="10"/>
      <c r="G71" s="10"/>
      <c r="H71" s="10"/>
      <c r="I71" s="10"/>
    </row>
    <row r="72" spans="1:9">
      <c r="A72" s="144" t="s">
        <v>916</v>
      </c>
      <c r="B72" s="144"/>
      <c r="C72" s="144">
        <f t="shared" ref="C72" si="45">SUM(C73:C74)</f>
        <v>0</v>
      </c>
      <c r="D72" s="144">
        <f t="shared" ref="D72:I72" si="46">SUM(D73:D74)</f>
        <v>0</v>
      </c>
      <c r="E72" s="144">
        <f t="shared" si="46"/>
        <v>0</v>
      </c>
      <c r="F72" s="144">
        <f t="shared" si="46"/>
        <v>0</v>
      </c>
      <c r="G72" s="144">
        <f t="shared" si="46"/>
        <v>0</v>
      </c>
      <c r="H72" s="144">
        <f t="shared" si="46"/>
        <v>0</v>
      </c>
      <c r="I72" s="144">
        <f t="shared" si="46"/>
        <v>0</v>
      </c>
    </row>
    <row r="73" spans="1:9">
      <c r="A73" s="10"/>
      <c r="B73" s="10"/>
      <c r="C73" s="10">
        <f t="shared" ref="C73" si="47">SUM(C74:C75)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ref="C74" si="48">SUM(C75:C76)</f>
        <v>0</v>
      </c>
      <c r="D74" s="10"/>
      <c r="E74" s="10"/>
      <c r="F74" s="10"/>
      <c r="G74" s="10"/>
      <c r="H74" s="10"/>
      <c r="I74" s="10"/>
    </row>
    <row r="75" spans="1:9">
      <c r="A75" s="144" t="s">
        <v>917</v>
      </c>
      <c r="B75" s="144"/>
      <c r="C75" s="144">
        <f t="shared" ref="C75" si="49">SUM(C76:C77)</f>
        <v>0</v>
      </c>
      <c r="D75" s="144">
        <f t="shared" ref="D75:H75" si="50">SUM(D76:D77)</f>
        <v>0</v>
      </c>
      <c r="E75" s="144">
        <f t="shared" si="50"/>
        <v>0</v>
      </c>
      <c r="F75" s="144">
        <f t="shared" si="50"/>
        <v>0</v>
      </c>
      <c r="G75" s="144">
        <f t="shared" si="50"/>
        <v>0</v>
      </c>
      <c r="H75" s="144">
        <f t="shared" si="50"/>
        <v>0</v>
      </c>
      <c r="I75" s="144"/>
    </row>
    <row r="76" spans="1:9">
      <c r="A76" s="10"/>
      <c r="B76" s="10"/>
      <c r="C76" s="10">
        <f t="shared" ref="C76" si="51">SUM(C77:C78)</f>
        <v>0</v>
      </c>
      <c r="D76" s="10"/>
      <c r="E76" s="10"/>
      <c r="F76" s="10"/>
      <c r="G76" s="10"/>
      <c r="H76" s="10"/>
      <c r="I76" s="10"/>
    </row>
    <row r="77" spans="1:9">
      <c r="A77" s="10"/>
      <c r="B77" s="10"/>
      <c r="C77" s="10">
        <f t="shared" ref="C77" si="52">SUM(C78:C79)</f>
        <v>0</v>
      </c>
      <c r="D77" s="10"/>
      <c r="E77" s="10"/>
      <c r="F77" s="10"/>
      <c r="G77" s="10"/>
      <c r="H77" s="10"/>
      <c r="I77" s="10"/>
    </row>
    <row r="78" spans="1:9">
      <c r="A78" s="144" t="s">
        <v>918</v>
      </c>
      <c r="B78" s="144"/>
      <c r="C78" s="144">
        <f t="shared" ref="C78" si="53">SUM(C79:C80)</f>
        <v>0</v>
      </c>
      <c r="D78" s="144">
        <f t="shared" ref="D78:I78" si="54">D79+D82</f>
        <v>0</v>
      </c>
      <c r="E78" s="144">
        <f t="shared" si="54"/>
        <v>0</v>
      </c>
      <c r="F78" s="144">
        <f t="shared" si="54"/>
        <v>0</v>
      </c>
      <c r="G78" s="144">
        <f t="shared" si="54"/>
        <v>0</v>
      </c>
      <c r="H78" s="144">
        <f t="shared" si="54"/>
        <v>0</v>
      </c>
      <c r="I78" s="144">
        <f t="shared" si="54"/>
        <v>0</v>
      </c>
    </row>
    <row r="79" spans="1:9">
      <c r="A79" s="146" t="s">
        <v>919</v>
      </c>
      <c r="B79" s="146"/>
      <c r="C79" s="146">
        <f t="shared" ref="C79" si="55">SUM(C80:C81)</f>
        <v>0</v>
      </c>
      <c r="D79" s="146">
        <f t="shared" ref="D79:I79" si="56">SUM(D80:D81)</f>
        <v>0</v>
      </c>
      <c r="E79" s="146">
        <f t="shared" si="56"/>
        <v>0</v>
      </c>
      <c r="F79" s="146">
        <f t="shared" si="56"/>
        <v>0</v>
      </c>
      <c r="G79" s="146">
        <f t="shared" si="56"/>
        <v>0</v>
      </c>
      <c r="H79" s="146">
        <f t="shared" si="56"/>
        <v>0</v>
      </c>
      <c r="I79" s="146">
        <f t="shared" si="56"/>
        <v>0</v>
      </c>
    </row>
    <row r="80" spans="1:9">
      <c r="A80" s="10"/>
      <c r="B80" s="10"/>
      <c r="C80" s="10">
        <f t="shared" ref="C80" si="57">SUM(C81:C82)</f>
        <v>0</v>
      </c>
      <c r="D80" s="10"/>
      <c r="E80" s="10"/>
      <c r="F80" s="10"/>
      <c r="G80" s="10"/>
      <c r="H80" s="10"/>
      <c r="I80" s="10"/>
    </row>
    <row r="81" spans="1:9">
      <c r="A81" s="10"/>
      <c r="B81" s="10"/>
      <c r="C81" s="10">
        <f t="shared" ref="C81" si="58">SUM(C82:C83)</f>
        <v>0</v>
      </c>
      <c r="D81" s="10"/>
      <c r="E81" s="10"/>
      <c r="F81" s="10"/>
      <c r="G81" s="10"/>
      <c r="H81" s="10"/>
      <c r="I81" s="10"/>
    </row>
    <row r="82" spans="1:9">
      <c r="A82" s="146" t="s">
        <v>920</v>
      </c>
      <c r="B82" s="146"/>
      <c r="C82" s="146">
        <f t="shared" ref="C82" si="59">SUM(C83:C84)</f>
        <v>0</v>
      </c>
      <c r="D82" s="146">
        <f t="shared" ref="D82:I82" si="60">SUM(D83:D84)</f>
        <v>0</v>
      </c>
      <c r="E82" s="146">
        <f t="shared" si="60"/>
        <v>0</v>
      </c>
      <c r="F82" s="146">
        <f t="shared" si="60"/>
        <v>0</v>
      </c>
      <c r="G82" s="146">
        <f t="shared" si="60"/>
        <v>0</v>
      </c>
      <c r="H82" s="146">
        <f t="shared" si="60"/>
        <v>0</v>
      </c>
      <c r="I82" s="146">
        <f t="shared" si="60"/>
        <v>0</v>
      </c>
    </row>
    <row r="83" spans="1:9">
      <c r="A83" s="10"/>
      <c r="B83" s="10"/>
      <c r="C83" s="10">
        <f t="shared" ref="C83" si="61">SUM(C84:C85)</f>
        <v>0</v>
      </c>
      <c r="D83" s="10"/>
      <c r="E83" s="10"/>
      <c r="F83" s="10"/>
      <c r="G83" s="10"/>
      <c r="H83" s="10"/>
      <c r="I83" s="10"/>
    </row>
    <row r="84" spans="1:9">
      <c r="A84" s="10"/>
      <c r="B84" s="10"/>
      <c r="C84" s="10">
        <f t="shared" ref="C84" si="62">SUM(C85:C86)</f>
        <v>0</v>
      </c>
      <c r="D84" s="10"/>
      <c r="E84" s="10"/>
      <c r="F84" s="10"/>
      <c r="G84" s="10"/>
      <c r="H84" s="10"/>
      <c r="I84" s="10"/>
    </row>
    <row r="85" spans="1:9">
      <c r="A85" s="144" t="s">
        <v>935</v>
      </c>
      <c r="B85" s="144"/>
      <c r="C85" s="144">
        <f t="shared" ref="C85" si="63">SUM(C86:C87)</f>
        <v>0</v>
      </c>
      <c r="D85" s="144">
        <f t="shared" ref="D85:I85" si="64">SUM(D86:D87)</f>
        <v>0</v>
      </c>
      <c r="E85" s="144">
        <f t="shared" si="64"/>
        <v>0</v>
      </c>
      <c r="F85" s="144">
        <f t="shared" si="64"/>
        <v>0</v>
      </c>
      <c r="G85" s="144">
        <f t="shared" si="64"/>
        <v>0</v>
      </c>
      <c r="H85" s="144">
        <f t="shared" si="64"/>
        <v>0</v>
      </c>
      <c r="I85" s="144">
        <f t="shared" si="64"/>
        <v>0</v>
      </c>
    </row>
    <row r="86" spans="1:9">
      <c r="A86" s="10"/>
      <c r="B86" s="10"/>
      <c r="C86" s="10">
        <f t="shared" ref="C86" si="65">SUM(C87:C88)</f>
        <v>0</v>
      </c>
      <c r="D86" s="10"/>
      <c r="E86" s="10"/>
      <c r="F86" s="10"/>
      <c r="G86" s="10"/>
      <c r="H86" s="10"/>
      <c r="I86" s="10"/>
    </row>
    <row r="87" spans="1:9">
      <c r="A87" s="10"/>
      <c r="B87" s="10"/>
      <c r="C87" s="10">
        <f t="shared" ref="C87" si="66">SUM(C88:C89)</f>
        <v>0</v>
      </c>
      <c r="D87" s="10"/>
      <c r="E87" s="10"/>
      <c r="F87" s="10"/>
      <c r="G87" s="10"/>
      <c r="H87" s="10"/>
      <c r="I87" s="10"/>
    </row>
    <row r="88" spans="1:9">
      <c r="A88" s="144" t="s">
        <v>936</v>
      </c>
      <c r="B88" s="144"/>
      <c r="C88" s="144">
        <f t="shared" ref="C88" si="67">SUM(C89:C90)</f>
        <v>0</v>
      </c>
      <c r="D88" s="144"/>
      <c r="E88" s="144"/>
      <c r="F88" s="144"/>
      <c r="G88" s="144"/>
      <c r="H88" s="144"/>
      <c r="I88" s="144"/>
    </row>
    <row r="89" spans="1:9">
      <c r="A89" s="144" t="s">
        <v>937</v>
      </c>
      <c r="B89" s="144"/>
      <c r="C89" s="144">
        <f t="shared" ref="C89" si="68">SUM(C90:C91)</f>
        <v>0</v>
      </c>
      <c r="D89" s="144"/>
      <c r="E89" s="144"/>
      <c r="F89" s="144">
        <f t="shared" ref="F89" si="69">F88+F85+F78+F75+F72+F69+F66+F63+F47+F39+F36+F33+F23+F20+F17+F5</f>
        <v>2189.239</v>
      </c>
      <c r="G89" s="144"/>
      <c r="H89" s="144"/>
      <c r="I89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  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2018-02-27T14:12:36Z</dcterms:modified>
</cp:coreProperties>
</file>