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5" activeTab="7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PIA 2016" sheetId="40" r:id="rId7"/>
    <sheet name="الجباية المحلية" sheetId="43" r:id="rId8"/>
    <sheet name="الديون البلدية" sheetId="39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" sheetId="41" r:id="rId18"/>
    <sheet name="النشاط البلدي 2017" sheetId="42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24519"/>
</workbook>
</file>

<file path=xl/calcChain.xml><?xml version="1.0" encoding="utf-8"?>
<calcChain xmlns="http://schemas.openxmlformats.org/spreadsheetml/2006/main">
  <c r="E3" i="43"/>
  <c r="E4"/>
  <c r="E5"/>
  <c r="E6"/>
  <c r="E7"/>
  <c r="E2"/>
  <c r="E31"/>
  <c r="D31"/>
  <c r="C31"/>
  <c r="E30"/>
  <c r="D30"/>
  <c r="C30"/>
  <c r="E29"/>
  <c r="D29"/>
  <c r="C29"/>
  <c r="E28"/>
  <c r="D28"/>
  <c r="C28"/>
  <c r="E27"/>
  <c r="D27"/>
  <c r="E26"/>
  <c r="D26"/>
  <c r="C26"/>
  <c r="C27" s="1"/>
  <c r="G74" i="40"/>
  <c r="G4"/>
  <c r="G25"/>
  <c r="G26"/>
  <c r="J70"/>
  <c r="I70"/>
  <c r="H70"/>
  <c r="F70"/>
  <c r="E70"/>
  <c r="D70"/>
  <c r="C70"/>
  <c r="J67"/>
  <c r="I67"/>
  <c r="H67"/>
  <c r="H63" s="1"/>
  <c r="F67"/>
  <c r="E67"/>
  <c r="D67"/>
  <c r="C67"/>
  <c r="C63" s="1"/>
  <c r="J64"/>
  <c r="I64"/>
  <c r="H64"/>
  <c r="F64"/>
  <c r="F63" s="1"/>
  <c r="E64"/>
  <c r="D64"/>
  <c r="C64"/>
  <c r="J63"/>
  <c r="J74" s="1"/>
  <c r="I63"/>
  <c r="E63"/>
  <c r="D63"/>
  <c r="I60"/>
  <c r="H60"/>
  <c r="F60"/>
  <c r="E60"/>
  <c r="D60"/>
  <c r="C60"/>
  <c r="J57"/>
  <c r="I57"/>
  <c r="H57"/>
  <c r="F57"/>
  <c r="E57"/>
  <c r="D57"/>
  <c r="C57"/>
  <c r="J54"/>
  <c r="I54"/>
  <c r="H54"/>
  <c r="F54"/>
  <c r="E54"/>
  <c r="D54"/>
  <c r="C54"/>
  <c r="J51"/>
  <c r="I51"/>
  <c r="I32" s="1"/>
  <c r="H51"/>
  <c r="F51"/>
  <c r="E51"/>
  <c r="D51"/>
  <c r="C51"/>
  <c r="J48"/>
  <c r="I48"/>
  <c r="H48"/>
  <c r="H32" s="1"/>
  <c r="F48"/>
  <c r="E48"/>
  <c r="D48"/>
  <c r="C48"/>
  <c r="J33"/>
  <c r="I33"/>
  <c r="H33"/>
  <c r="F33"/>
  <c r="F32" s="1"/>
  <c r="E33"/>
  <c r="D33"/>
  <c r="C33"/>
  <c r="J32"/>
  <c r="E32"/>
  <c r="J29"/>
  <c r="I29"/>
  <c r="I25" s="1"/>
  <c r="H29"/>
  <c r="F29"/>
  <c r="E29"/>
  <c r="D29"/>
  <c r="D25" s="1"/>
  <c r="C29"/>
  <c r="J26"/>
  <c r="I26"/>
  <c r="H26"/>
  <c r="H25" s="1"/>
  <c r="H4" s="1"/>
  <c r="F26"/>
  <c r="E26"/>
  <c r="D26"/>
  <c r="C26"/>
  <c r="C25" s="1"/>
  <c r="J25"/>
  <c r="F25"/>
  <c r="E25"/>
  <c r="J22"/>
  <c r="I22"/>
  <c r="H22"/>
  <c r="F22"/>
  <c r="E22"/>
  <c r="D22"/>
  <c r="C22"/>
  <c r="J19"/>
  <c r="I19"/>
  <c r="H19"/>
  <c r="F19"/>
  <c r="E19"/>
  <c r="D19"/>
  <c r="C19"/>
  <c r="J16"/>
  <c r="I16"/>
  <c r="H16"/>
  <c r="F16"/>
  <c r="E16"/>
  <c r="D16"/>
  <c r="C16"/>
  <c r="J13"/>
  <c r="I13"/>
  <c r="H13"/>
  <c r="F13"/>
  <c r="E13"/>
  <c r="D13"/>
  <c r="C13"/>
  <c r="J10"/>
  <c r="J4" s="1"/>
  <c r="I10"/>
  <c r="H10"/>
  <c r="F10"/>
  <c r="E10"/>
  <c r="E4" s="1"/>
  <c r="D10"/>
  <c r="C10"/>
  <c r="J5"/>
  <c r="I5"/>
  <c r="I4" s="1"/>
  <c r="H5"/>
  <c r="F5"/>
  <c r="E5"/>
  <c r="D5"/>
  <c r="D4" s="1"/>
  <c r="C5"/>
  <c r="C11" i="39"/>
  <c r="D9"/>
  <c r="D11" s="1"/>
  <c r="C9"/>
  <c r="B9"/>
  <c r="B11" s="1"/>
  <c r="D7"/>
  <c r="C7"/>
  <c r="B7"/>
  <c r="D5"/>
  <c r="C5"/>
  <c r="B5"/>
  <c r="D32" i="40" l="1"/>
  <c r="E74"/>
  <c r="C32"/>
  <c r="H74"/>
  <c r="F4"/>
  <c r="F74"/>
  <c r="C4"/>
  <c r="C74" s="1"/>
  <c r="D74"/>
  <c r="I74"/>
  <c r="E308" i="38" l="1"/>
  <c r="D308"/>
  <c r="E305"/>
  <c r="D305"/>
  <c r="E302"/>
  <c r="D302"/>
  <c r="E298"/>
  <c r="D298"/>
  <c r="E296"/>
  <c r="D296"/>
  <c r="E289"/>
  <c r="D289"/>
  <c r="E265"/>
  <c r="D265"/>
  <c r="E126" i="34"/>
  <c r="D126"/>
  <c r="D778" i="38" l="1"/>
  <c r="E778" s="1"/>
  <c r="E777" s="1"/>
  <c r="D777"/>
  <c r="C777"/>
  <c r="D776"/>
  <c r="E776"/>
  <c r="D775"/>
  <c r="E775" s="1"/>
  <c r="D774"/>
  <c r="E774"/>
  <c r="D773"/>
  <c r="C772"/>
  <c r="C771" s="1"/>
  <c r="D770"/>
  <c r="D769"/>
  <c r="E769" s="1"/>
  <c r="C768"/>
  <c r="C767" s="1"/>
  <c r="D766"/>
  <c r="D765" s="1"/>
  <c r="C765"/>
  <c r="D764"/>
  <c r="E764"/>
  <c r="D763"/>
  <c r="E763"/>
  <c r="D762"/>
  <c r="E762"/>
  <c r="E761" s="1"/>
  <c r="E760" s="1"/>
  <c r="D761"/>
  <c r="D760" s="1"/>
  <c r="C761"/>
  <c r="C760"/>
  <c r="D759"/>
  <c r="E759"/>
  <c r="D758"/>
  <c r="E758"/>
  <c r="D757"/>
  <c r="E757"/>
  <c r="E756" s="1"/>
  <c r="E755" s="1"/>
  <c r="D756"/>
  <c r="D755" s="1"/>
  <c r="C756"/>
  <c r="C755"/>
  <c r="D754"/>
  <c r="E754"/>
  <c r="D753"/>
  <c r="E753"/>
  <c r="D752"/>
  <c r="E752"/>
  <c r="D751"/>
  <c r="D750" s="1"/>
  <c r="C751"/>
  <c r="C750"/>
  <c r="D749"/>
  <c r="E749"/>
  <c r="D748"/>
  <c r="E748"/>
  <c r="D747"/>
  <c r="E747"/>
  <c r="E746" s="1"/>
  <c r="D746"/>
  <c r="C746"/>
  <c r="D745"/>
  <c r="C744"/>
  <c r="C743" s="1"/>
  <c r="D742"/>
  <c r="C741"/>
  <c r="D740"/>
  <c r="E740"/>
  <c r="E739" s="1"/>
  <c r="D739"/>
  <c r="C739"/>
  <c r="D738"/>
  <c r="E738" s="1"/>
  <c r="D737"/>
  <c r="E737" s="1"/>
  <c r="D736"/>
  <c r="E736" s="1"/>
  <c r="D735"/>
  <c r="C734"/>
  <c r="C733" s="1"/>
  <c r="D732"/>
  <c r="C731"/>
  <c r="C730" s="1"/>
  <c r="D729"/>
  <c r="D728"/>
  <c r="E728" s="1"/>
  <c r="C727"/>
  <c r="H724"/>
  <c r="D724"/>
  <c r="E724" s="1"/>
  <c r="H723"/>
  <c r="D723"/>
  <c r="E723" s="1"/>
  <c r="C722"/>
  <c r="H722"/>
  <c r="H721"/>
  <c r="D721"/>
  <c r="H720"/>
  <c r="D720"/>
  <c r="E720"/>
  <c r="H719"/>
  <c r="D719"/>
  <c r="E719" s="1"/>
  <c r="C718"/>
  <c r="H715"/>
  <c r="D715"/>
  <c r="E715"/>
  <c r="H714"/>
  <c r="D714"/>
  <c r="E714"/>
  <c r="H713"/>
  <c r="D713"/>
  <c r="E713" s="1"/>
  <c r="H712"/>
  <c r="D712"/>
  <c r="E712" s="1"/>
  <c r="H711"/>
  <c r="D711"/>
  <c r="E711"/>
  <c r="H710"/>
  <c r="D710"/>
  <c r="E710" s="1"/>
  <c r="H709"/>
  <c r="D709"/>
  <c r="E709" s="1"/>
  <c r="H708"/>
  <c r="D708"/>
  <c r="E708" s="1"/>
  <c r="H707"/>
  <c r="D707"/>
  <c r="E707"/>
  <c r="H706"/>
  <c r="D706"/>
  <c r="E706" s="1"/>
  <c r="H705"/>
  <c r="D705"/>
  <c r="E705" s="1"/>
  <c r="H704"/>
  <c r="D704"/>
  <c r="E704" s="1"/>
  <c r="H703"/>
  <c r="D703"/>
  <c r="E703"/>
  <c r="H702"/>
  <c r="D702"/>
  <c r="E702"/>
  <c r="H701"/>
  <c r="D701"/>
  <c r="E701" s="1"/>
  <c r="C700"/>
  <c r="H700"/>
  <c r="H699"/>
  <c r="D699"/>
  <c r="E699" s="1"/>
  <c r="H698"/>
  <c r="D698"/>
  <c r="E698"/>
  <c r="H697"/>
  <c r="D697"/>
  <c r="E697"/>
  <c r="H696"/>
  <c r="D696"/>
  <c r="E696" s="1"/>
  <c r="H695"/>
  <c r="D695"/>
  <c r="C694"/>
  <c r="H694" s="1"/>
  <c r="H693"/>
  <c r="D693"/>
  <c r="E693"/>
  <c r="H692"/>
  <c r="D692"/>
  <c r="E692" s="1"/>
  <c r="H691"/>
  <c r="D691"/>
  <c r="E691" s="1"/>
  <c r="H690"/>
  <c r="D690"/>
  <c r="H689"/>
  <c r="D689"/>
  <c r="E689"/>
  <c r="H688"/>
  <c r="D688"/>
  <c r="E688" s="1"/>
  <c r="C687"/>
  <c r="H687" s="1"/>
  <c r="H686"/>
  <c r="D686"/>
  <c r="E686" s="1"/>
  <c r="H685"/>
  <c r="D685"/>
  <c r="E685" s="1"/>
  <c r="H684"/>
  <c r="D684"/>
  <c r="E684"/>
  <c r="C683"/>
  <c r="H683" s="1"/>
  <c r="H682"/>
  <c r="D682"/>
  <c r="E682"/>
  <c r="H681"/>
  <c r="D681"/>
  <c r="E681" s="1"/>
  <c r="H680"/>
  <c r="D680"/>
  <c r="C679"/>
  <c r="H679"/>
  <c r="H678"/>
  <c r="D678"/>
  <c r="E678"/>
  <c r="E676" s="1"/>
  <c r="H677"/>
  <c r="D677"/>
  <c r="E677"/>
  <c r="C676"/>
  <c r="H676" s="1"/>
  <c r="D676"/>
  <c r="H675"/>
  <c r="D675"/>
  <c r="E675" s="1"/>
  <c r="H674"/>
  <c r="D674"/>
  <c r="H673"/>
  <c r="D673"/>
  <c r="E673"/>
  <c r="H672"/>
  <c r="D672"/>
  <c r="E672" s="1"/>
  <c r="C671"/>
  <c r="H671" s="1"/>
  <c r="H670"/>
  <c r="D670"/>
  <c r="E670" s="1"/>
  <c r="H669"/>
  <c r="D669"/>
  <c r="E669" s="1"/>
  <c r="H668"/>
  <c r="D668"/>
  <c r="E668"/>
  <c r="H667"/>
  <c r="D667"/>
  <c r="E667"/>
  <c r="H666"/>
  <c r="D666"/>
  <c r="E666" s="1"/>
  <c r="E665" s="1"/>
  <c r="C665"/>
  <c r="H665"/>
  <c r="H664"/>
  <c r="D664"/>
  <c r="H663"/>
  <c r="D663"/>
  <c r="E663"/>
  <c r="H662"/>
  <c r="D662"/>
  <c r="E662"/>
  <c r="C661"/>
  <c r="H660"/>
  <c r="D660"/>
  <c r="E660" s="1"/>
  <c r="H659"/>
  <c r="D659"/>
  <c r="E659" s="1"/>
  <c r="H658"/>
  <c r="D658"/>
  <c r="E658"/>
  <c r="H657"/>
  <c r="D657"/>
  <c r="E657"/>
  <c r="H656"/>
  <c r="D656"/>
  <c r="E656" s="1"/>
  <c r="H655"/>
  <c r="D655"/>
  <c r="H654"/>
  <c r="D654"/>
  <c r="E654"/>
  <c r="C653"/>
  <c r="H653" s="1"/>
  <c r="H652"/>
  <c r="D652"/>
  <c r="E652" s="1"/>
  <c r="H651"/>
  <c r="D651"/>
  <c r="E651" s="1"/>
  <c r="H650"/>
  <c r="D650"/>
  <c r="E650" s="1"/>
  <c r="H649"/>
  <c r="D649"/>
  <c r="E649"/>
  <c r="H648"/>
  <c r="D648"/>
  <c r="E648" s="1"/>
  <c r="H647"/>
  <c r="D647"/>
  <c r="E647" s="1"/>
  <c r="C646"/>
  <c r="H646"/>
  <c r="H644"/>
  <c r="D644"/>
  <c r="E644" s="1"/>
  <c r="H643"/>
  <c r="D643"/>
  <c r="C642"/>
  <c r="H642" s="1"/>
  <c r="J642" s="1"/>
  <c r="H641"/>
  <c r="D641"/>
  <c r="E641" s="1"/>
  <c r="H640"/>
  <c r="D640"/>
  <c r="E640"/>
  <c r="H639"/>
  <c r="D639"/>
  <c r="E639" s="1"/>
  <c r="C638"/>
  <c r="H638" s="1"/>
  <c r="J638" s="1"/>
  <c r="D638"/>
  <c r="H637"/>
  <c r="D637"/>
  <c r="E637" s="1"/>
  <c r="H636"/>
  <c r="D636"/>
  <c r="E636" s="1"/>
  <c r="H635"/>
  <c r="D635"/>
  <c r="E635" s="1"/>
  <c r="H634"/>
  <c r="D634"/>
  <c r="E634"/>
  <c r="H633"/>
  <c r="D633"/>
  <c r="E633" s="1"/>
  <c r="H632"/>
  <c r="D632"/>
  <c r="E632" s="1"/>
  <c r="H631"/>
  <c r="D631"/>
  <c r="H630"/>
  <c r="D630"/>
  <c r="E630"/>
  <c r="H629"/>
  <c r="D629"/>
  <c r="E629" s="1"/>
  <c r="C628"/>
  <c r="H628" s="1"/>
  <c r="H627"/>
  <c r="D627"/>
  <c r="E627" s="1"/>
  <c r="H626"/>
  <c r="D626"/>
  <c r="E626" s="1"/>
  <c r="H625"/>
  <c r="D625"/>
  <c r="E625"/>
  <c r="H624"/>
  <c r="D624"/>
  <c r="E624" s="1"/>
  <c r="H623"/>
  <c r="D623"/>
  <c r="E623" s="1"/>
  <c r="H622"/>
  <c r="D622"/>
  <c r="E622" s="1"/>
  <c r="H621"/>
  <c r="D621"/>
  <c r="E621"/>
  <c r="H620"/>
  <c r="D620"/>
  <c r="E620" s="1"/>
  <c r="H619"/>
  <c r="D619"/>
  <c r="E619" s="1"/>
  <c r="H618"/>
  <c r="D618"/>
  <c r="E618" s="1"/>
  <c r="H617"/>
  <c r="D617"/>
  <c r="E617"/>
  <c r="C616"/>
  <c r="H616" s="1"/>
  <c r="D616"/>
  <c r="H615"/>
  <c r="D615"/>
  <c r="E615" s="1"/>
  <c r="H614"/>
  <c r="D614"/>
  <c r="E614" s="1"/>
  <c r="H613"/>
  <c r="D613"/>
  <c r="H612"/>
  <c r="D612"/>
  <c r="E612"/>
  <c r="H611"/>
  <c r="D611"/>
  <c r="E611" s="1"/>
  <c r="C610"/>
  <c r="H610" s="1"/>
  <c r="H609"/>
  <c r="D609"/>
  <c r="E609" s="1"/>
  <c r="H608"/>
  <c r="D608"/>
  <c r="E608" s="1"/>
  <c r="H607"/>
  <c r="D607"/>
  <c r="E607"/>
  <c r="H606"/>
  <c r="D606"/>
  <c r="E606" s="1"/>
  <c r="H605"/>
  <c r="D605"/>
  <c r="E605" s="1"/>
  <c r="H604"/>
  <c r="D604"/>
  <c r="C603"/>
  <c r="H603" s="1"/>
  <c r="H602"/>
  <c r="D602"/>
  <c r="E602"/>
  <c r="H601"/>
  <c r="D601"/>
  <c r="E601" s="1"/>
  <c r="H600"/>
  <c r="D600"/>
  <c r="E600" s="1"/>
  <c r="C599"/>
  <c r="H599"/>
  <c r="H598"/>
  <c r="D598"/>
  <c r="H597"/>
  <c r="D597"/>
  <c r="E597"/>
  <c r="H596"/>
  <c r="D596"/>
  <c r="E596" s="1"/>
  <c r="C595"/>
  <c r="H594"/>
  <c r="D594"/>
  <c r="E594" s="1"/>
  <c r="H593"/>
  <c r="D593"/>
  <c r="C592"/>
  <c r="H592"/>
  <c r="H591"/>
  <c r="D591"/>
  <c r="E591"/>
  <c r="H590"/>
  <c r="D590"/>
  <c r="E590"/>
  <c r="H589"/>
  <c r="D589"/>
  <c r="E589" s="1"/>
  <c r="H588"/>
  <c r="D588"/>
  <c r="C587"/>
  <c r="H587" s="1"/>
  <c r="H586"/>
  <c r="D586"/>
  <c r="E586"/>
  <c r="H585"/>
  <c r="D585"/>
  <c r="E585" s="1"/>
  <c r="H584"/>
  <c r="D584"/>
  <c r="E584" s="1"/>
  <c r="H583"/>
  <c r="D583"/>
  <c r="H582"/>
  <c r="D582"/>
  <c r="E582"/>
  <c r="C581"/>
  <c r="H581" s="1"/>
  <c r="H580"/>
  <c r="D580"/>
  <c r="E580" s="1"/>
  <c r="H579"/>
  <c r="D579"/>
  <c r="E579" s="1"/>
  <c r="H578"/>
  <c r="D578"/>
  <c r="C577"/>
  <c r="H577" s="1"/>
  <c r="H576"/>
  <c r="D576"/>
  <c r="E576"/>
  <c r="H575"/>
  <c r="D575"/>
  <c r="E575"/>
  <c r="H574"/>
  <c r="D574"/>
  <c r="E574" s="1"/>
  <c r="H573"/>
  <c r="D573"/>
  <c r="E573" s="1"/>
  <c r="H572"/>
  <c r="D572"/>
  <c r="E572"/>
  <c r="H571"/>
  <c r="D571"/>
  <c r="E571"/>
  <c r="H570"/>
  <c r="D570"/>
  <c r="E570" s="1"/>
  <c r="C569"/>
  <c r="H569"/>
  <c r="H568"/>
  <c r="D568"/>
  <c r="E568" s="1"/>
  <c r="H567"/>
  <c r="D567"/>
  <c r="E567"/>
  <c r="H566"/>
  <c r="D566"/>
  <c r="E566"/>
  <c r="H565"/>
  <c r="D565"/>
  <c r="E565" s="1"/>
  <c r="H564"/>
  <c r="D564"/>
  <c r="E564" s="1"/>
  <c r="H563"/>
  <c r="D563"/>
  <c r="E563"/>
  <c r="E562" s="1"/>
  <c r="C562"/>
  <c r="H562" s="1"/>
  <c r="D562"/>
  <c r="H558"/>
  <c r="D558"/>
  <c r="E558"/>
  <c r="H557"/>
  <c r="D557"/>
  <c r="C556"/>
  <c r="H556" s="1"/>
  <c r="H555"/>
  <c r="D555"/>
  <c r="E555"/>
  <c r="H554"/>
  <c r="D554"/>
  <c r="E554" s="1"/>
  <c r="H553"/>
  <c r="D553"/>
  <c r="E553"/>
  <c r="C552"/>
  <c r="H552"/>
  <c r="D552"/>
  <c r="H549"/>
  <c r="D549"/>
  <c r="E549" s="1"/>
  <c r="E547" s="1"/>
  <c r="H548"/>
  <c r="D548"/>
  <c r="E548"/>
  <c r="C547"/>
  <c r="H547"/>
  <c r="J547" s="1"/>
  <c r="H546"/>
  <c r="D546"/>
  <c r="E546"/>
  <c r="H545"/>
  <c r="D545"/>
  <c r="C544"/>
  <c r="C538" s="1"/>
  <c r="H538" s="1"/>
  <c r="H543"/>
  <c r="D543"/>
  <c r="E543"/>
  <c r="H542"/>
  <c r="D542"/>
  <c r="E542" s="1"/>
  <c r="H541"/>
  <c r="D541"/>
  <c r="E541"/>
  <c r="H540"/>
  <c r="D540"/>
  <c r="E540" s="1"/>
  <c r="H539"/>
  <c r="D539"/>
  <c r="E539"/>
  <c r="H537"/>
  <c r="D537"/>
  <c r="E537" s="1"/>
  <c r="H536"/>
  <c r="D536"/>
  <c r="E536"/>
  <c r="H535"/>
  <c r="D535"/>
  <c r="H534"/>
  <c r="D534"/>
  <c r="E534"/>
  <c r="H533"/>
  <c r="D533"/>
  <c r="E533" s="1"/>
  <c r="H532"/>
  <c r="D532"/>
  <c r="E532"/>
  <c r="C531"/>
  <c r="H531"/>
  <c r="H530"/>
  <c r="D530"/>
  <c r="C529"/>
  <c r="H529" s="1"/>
  <c r="C528"/>
  <c r="H528" s="1"/>
  <c r="H527"/>
  <c r="D527"/>
  <c r="E527"/>
  <c r="H526"/>
  <c r="D526"/>
  <c r="E526" s="1"/>
  <c r="H525"/>
  <c r="D525"/>
  <c r="E525"/>
  <c r="H524"/>
  <c r="D524"/>
  <c r="H523"/>
  <c r="D523"/>
  <c r="E523"/>
  <c r="C522"/>
  <c r="H522"/>
  <c r="H521"/>
  <c r="D521"/>
  <c r="E521" s="1"/>
  <c r="H520"/>
  <c r="D520"/>
  <c r="E520"/>
  <c r="H519"/>
  <c r="D519"/>
  <c r="E519" s="1"/>
  <c r="H518"/>
  <c r="D518"/>
  <c r="E518"/>
  <c r="H517"/>
  <c r="D517"/>
  <c r="E517" s="1"/>
  <c r="H516"/>
  <c r="D516"/>
  <c r="E516"/>
  <c r="H515"/>
  <c r="D515"/>
  <c r="E515" s="1"/>
  <c r="H514"/>
  <c r="D514"/>
  <c r="E514"/>
  <c r="E513" s="1"/>
  <c r="C513"/>
  <c r="H513"/>
  <c r="D513"/>
  <c r="H512"/>
  <c r="D512"/>
  <c r="E512" s="1"/>
  <c r="H511"/>
  <c r="D511"/>
  <c r="E511"/>
  <c r="H510"/>
  <c r="D510"/>
  <c r="C509"/>
  <c r="H509" s="1"/>
  <c r="H508"/>
  <c r="D508"/>
  <c r="E508"/>
  <c r="H507"/>
  <c r="D507"/>
  <c r="E507" s="1"/>
  <c r="H506"/>
  <c r="D506"/>
  <c r="E506"/>
  <c r="H505"/>
  <c r="D505"/>
  <c r="C504"/>
  <c r="H504" s="1"/>
  <c r="H503"/>
  <c r="D503"/>
  <c r="E503"/>
  <c r="H502"/>
  <c r="D502"/>
  <c r="E502" s="1"/>
  <c r="H501"/>
  <c r="D501"/>
  <c r="E501"/>
  <c r="H500"/>
  <c r="D500"/>
  <c r="E500" s="1"/>
  <c r="H499"/>
  <c r="D499"/>
  <c r="E499"/>
  <c r="H498"/>
  <c r="D498"/>
  <c r="E498" s="1"/>
  <c r="E497" s="1"/>
  <c r="C497"/>
  <c r="H497" s="1"/>
  <c r="H496"/>
  <c r="D496"/>
  <c r="E496"/>
  <c r="H495"/>
  <c r="D495"/>
  <c r="C494"/>
  <c r="H494" s="1"/>
  <c r="H493"/>
  <c r="D493"/>
  <c r="E493"/>
  <c r="H492"/>
  <c r="D492"/>
  <c r="E492" s="1"/>
  <c r="C491"/>
  <c r="H491" s="1"/>
  <c r="H490"/>
  <c r="D490"/>
  <c r="E490"/>
  <c r="H489"/>
  <c r="D489"/>
  <c r="E489" s="1"/>
  <c r="H488"/>
  <c r="D488"/>
  <c r="E488"/>
  <c r="H487"/>
  <c r="D487"/>
  <c r="E487" s="1"/>
  <c r="C486"/>
  <c r="H485"/>
  <c r="D485"/>
  <c r="E485"/>
  <c r="H482"/>
  <c r="H481"/>
  <c r="D481"/>
  <c r="E481" s="1"/>
  <c r="H480"/>
  <c r="D480"/>
  <c r="E480"/>
  <c r="H479"/>
  <c r="D479"/>
  <c r="E479" s="1"/>
  <c r="H478"/>
  <c r="D478"/>
  <c r="E478"/>
  <c r="E477" s="1"/>
  <c r="C477"/>
  <c r="H477"/>
  <c r="D477"/>
  <c r="H476"/>
  <c r="D476"/>
  <c r="E476" s="1"/>
  <c r="H475"/>
  <c r="D475"/>
  <c r="E475"/>
  <c r="E474" s="1"/>
  <c r="C474"/>
  <c r="H474"/>
  <c r="D474"/>
  <c r="H473"/>
  <c r="D473"/>
  <c r="E473" s="1"/>
  <c r="H472"/>
  <c r="D472"/>
  <c r="E472"/>
  <c r="H471"/>
  <c r="D471"/>
  <c r="E471" s="1"/>
  <c r="H470"/>
  <c r="D470"/>
  <c r="E470"/>
  <c r="H469"/>
  <c r="D469"/>
  <c r="C468"/>
  <c r="H468" s="1"/>
  <c r="H467"/>
  <c r="D467"/>
  <c r="E467"/>
  <c r="H466"/>
  <c r="D466"/>
  <c r="E466" s="1"/>
  <c r="H465"/>
  <c r="D465"/>
  <c r="E465"/>
  <c r="H464"/>
  <c r="D464"/>
  <c r="C463"/>
  <c r="H463" s="1"/>
  <c r="H462"/>
  <c r="D462"/>
  <c r="E462"/>
  <c r="H461"/>
  <c r="D461"/>
  <c r="E461" s="1"/>
  <c r="H460"/>
  <c r="D460"/>
  <c r="E460"/>
  <c r="C459"/>
  <c r="H459"/>
  <c r="D459"/>
  <c r="H458"/>
  <c r="D458"/>
  <c r="E458" s="1"/>
  <c r="H457"/>
  <c r="D457"/>
  <c r="E457"/>
  <c r="H456"/>
  <c r="D456"/>
  <c r="C455"/>
  <c r="H455" s="1"/>
  <c r="H454"/>
  <c r="D454"/>
  <c r="E454"/>
  <c r="H453"/>
  <c r="D453"/>
  <c r="E453" s="1"/>
  <c r="H452"/>
  <c r="D452"/>
  <c r="E452"/>
  <c r="H451"/>
  <c r="D451"/>
  <c r="C450"/>
  <c r="H450" s="1"/>
  <c r="H449"/>
  <c r="D449"/>
  <c r="E449"/>
  <c r="H448"/>
  <c r="D448"/>
  <c r="E448" s="1"/>
  <c r="H447"/>
  <c r="D447"/>
  <c r="E447"/>
  <c r="H446"/>
  <c r="D446"/>
  <c r="C445"/>
  <c r="H445" s="1"/>
  <c r="C444"/>
  <c r="H444" s="1"/>
  <c r="H443"/>
  <c r="D443"/>
  <c r="E443"/>
  <c r="H442"/>
  <c r="D442"/>
  <c r="E442" s="1"/>
  <c r="H441"/>
  <c r="D441"/>
  <c r="E441"/>
  <c r="H440"/>
  <c r="D440"/>
  <c r="E440" s="1"/>
  <c r="H439"/>
  <c r="D439"/>
  <c r="E439"/>
  <c r="H438"/>
  <c r="D438"/>
  <c r="E438" s="1"/>
  <c r="H437"/>
  <c r="D437"/>
  <c r="E437"/>
  <c r="H436"/>
  <c r="D436"/>
  <c r="E436" s="1"/>
  <c r="H435"/>
  <c r="D435"/>
  <c r="E435"/>
  <c r="H434"/>
  <c r="D434"/>
  <c r="E434" s="1"/>
  <c r="H433"/>
  <c r="D433"/>
  <c r="E433"/>
  <c r="H432"/>
  <c r="D432"/>
  <c r="E432" s="1"/>
  <c r="H431"/>
  <c r="D431"/>
  <c r="E431"/>
  <c r="H430"/>
  <c r="D430"/>
  <c r="C429"/>
  <c r="H429" s="1"/>
  <c r="H428"/>
  <c r="D428"/>
  <c r="E428"/>
  <c r="H427"/>
  <c r="D427"/>
  <c r="E427" s="1"/>
  <c r="H426"/>
  <c r="D426"/>
  <c r="E426"/>
  <c r="H425"/>
  <c r="D425"/>
  <c r="E425" s="1"/>
  <c r="H424"/>
  <c r="D424"/>
  <c r="E424"/>
  <c r="H423"/>
  <c r="D423"/>
  <c r="C422"/>
  <c r="H422" s="1"/>
  <c r="H421"/>
  <c r="D421"/>
  <c r="E421"/>
  <c r="H420"/>
  <c r="D420"/>
  <c r="E420" s="1"/>
  <c r="H419"/>
  <c r="D419"/>
  <c r="E419"/>
  <c r="H418"/>
  <c r="D418"/>
  <c r="E418" s="1"/>
  <c r="H417"/>
  <c r="D417"/>
  <c r="E417"/>
  <c r="E416" s="1"/>
  <c r="C416"/>
  <c r="H416"/>
  <c r="H415"/>
  <c r="D415"/>
  <c r="E415" s="1"/>
  <c r="H414"/>
  <c r="D414"/>
  <c r="E414"/>
  <c r="H413"/>
  <c r="D413"/>
  <c r="C412"/>
  <c r="H412" s="1"/>
  <c r="H411"/>
  <c r="D411"/>
  <c r="E411"/>
  <c r="H410"/>
  <c r="D410"/>
  <c r="C409"/>
  <c r="H409" s="1"/>
  <c r="H408"/>
  <c r="D408"/>
  <c r="E408"/>
  <c r="H407"/>
  <c r="D407"/>
  <c r="E407" s="1"/>
  <c r="H406"/>
  <c r="D406"/>
  <c r="E406"/>
  <c r="H405"/>
  <c r="D405"/>
  <c r="E405" s="1"/>
  <c r="C404"/>
  <c r="H404" s="1"/>
  <c r="E404"/>
  <c r="D404"/>
  <c r="H403"/>
  <c r="D403"/>
  <c r="E403"/>
  <c r="H402"/>
  <c r="D402"/>
  <c r="E402" s="1"/>
  <c r="H401"/>
  <c r="D401"/>
  <c r="E401"/>
  <c r="H400"/>
  <c r="D400"/>
  <c r="C399"/>
  <c r="H399" s="1"/>
  <c r="H398"/>
  <c r="D398"/>
  <c r="E398"/>
  <c r="H397"/>
  <c r="D397"/>
  <c r="E397" s="1"/>
  <c r="E395" s="1"/>
  <c r="H396"/>
  <c r="D396"/>
  <c r="E396"/>
  <c r="C395"/>
  <c r="H395"/>
  <c r="D395"/>
  <c r="H394"/>
  <c r="D394"/>
  <c r="E394" s="1"/>
  <c r="H393"/>
  <c r="D393"/>
  <c r="E393"/>
  <c r="C392"/>
  <c r="H392" s="1"/>
  <c r="D392"/>
  <c r="H391"/>
  <c r="D391"/>
  <c r="E391" s="1"/>
  <c r="H390"/>
  <c r="D390"/>
  <c r="E390" s="1"/>
  <c r="H389"/>
  <c r="D389"/>
  <c r="C388"/>
  <c r="H388" s="1"/>
  <c r="H387"/>
  <c r="D387"/>
  <c r="E387"/>
  <c r="H386"/>
  <c r="D386"/>
  <c r="E386" s="1"/>
  <c r="H385"/>
  <c r="D385"/>
  <c r="E385"/>
  <c r="H384"/>
  <c r="D384"/>
  <c r="E384" s="1"/>
  <c r="H383"/>
  <c r="D383"/>
  <c r="E383"/>
  <c r="C382"/>
  <c r="H382" s="1"/>
  <c r="D382"/>
  <c r="H381"/>
  <c r="D381"/>
  <c r="E381" s="1"/>
  <c r="H380"/>
  <c r="D380"/>
  <c r="E380" s="1"/>
  <c r="H379"/>
  <c r="D379"/>
  <c r="C378"/>
  <c r="H378" s="1"/>
  <c r="H377"/>
  <c r="D377"/>
  <c r="E377"/>
  <c r="H376"/>
  <c r="D376"/>
  <c r="E376" s="1"/>
  <c r="H375"/>
  <c r="D375"/>
  <c r="E375" s="1"/>
  <c r="H374"/>
  <c r="D374"/>
  <c r="C373"/>
  <c r="H373" s="1"/>
  <c r="H372"/>
  <c r="D372"/>
  <c r="E372"/>
  <c r="H371"/>
  <c r="D371"/>
  <c r="E371" s="1"/>
  <c r="H370"/>
  <c r="D370"/>
  <c r="E370"/>
  <c r="H369"/>
  <c r="D369"/>
  <c r="C368"/>
  <c r="H368" s="1"/>
  <c r="H367"/>
  <c r="D367"/>
  <c r="E367"/>
  <c r="H366"/>
  <c r="D366"/>
  <c r="E366" s="1"/>
  <c r="H365"/>
  <c r="D365"/>
  <c r="E365"/>
  <c r="H364"/>
  <c r="D364"/>
  <c r="E364" s="1"/>
  <c r="H363"/>
  <c r="D363"/>
  <c r="E363"/>
  <c r="C362"/>
  <c r="H362"/>
  <c r="H361"/>
  <c r="D361"/>
  <c r="E361" s="1"/>
  <c r="H360"/>
  <c r="D360"/>
  <c r="E360" s="1"/>
  <c r="H359"/>
  <c r="D359"/>
  <c r="E359" s="1"/>
  <c r="H358"/>
  <c r="D358"/>
  <c r="E358"/>
  <c r="C357"/>
  <c r="H357" s="1"/>
  <c r="H356"/>
  <c r="D356"/>
  <c r="E356" s="1"/>
  <c r="H355"/>
  <c r="D355"/>
  <c r="E355" s="1"/>
  <c r="H354"/>
  <c r="D354"/>
  <c r="C353"/>
  <c r="H353" s="1"/>
  <c r="H352"/>
  <c r="D352"/>
  <c r="E352"/>
  <c r="H351"/>
  <c r="D351"/>
  <c r="E351" s="1"/>
  <c r="H350"/>
  <c r="D350"/>
  <c r="E350" s="1"/>
  <c r="H349"/>
  <c r="D349"/>
  <c r="C348"/>
  <c r="H348" s="1"/>
  <c r="H347"/>
  <c r="D347"/>
  <c r="E347"/>
  <c r="H346"/>
  <c r="D346"/>
  <c r="E346" s="1"/>
  <c r="E344" s="1"/>
  <c r="H345"/>
  <c r="D345"/>
  <c r="E345"/>
  <c r="C344"/>
  <c r="H344"/>
  <c r="D344"/>
  <c r="H343"/>
  <c r="D343"/>
  <c r="E343" s="1"/>
  <c r="H342"/>
  <c r="D342"/>
  <c r="E342"/>
  <c r="H341"/>
  <c r="D341"/>
  <c r="E341" s="1"/>
  <c r="C340"/>
  <c r="H340" s="1"/>
  <c r="C339"/>
  <c r="H339" s="1"/>
  <c r="J339" s="1"/>
  <c r="H338"/>
  <c r="D338"/>
  <c r="E338" s="1"/>
  <c r="H337"/>
  <c r="D337"/>
  <c r="E337" s="1"/>
  <c r="H336"/>
  <c r="D336"/>
  <c r="E336" s="1"/>
  <c r="H335"/>
  <c r="D335"/>
  <c r="E335"/>
  <c r="H334"/>
  <c r="D334"/>
  <c r="E334" s="1"/>
  <c r="H333"/>
  <c r="D333"/>
  <c r="E333" s="1"/>
  <c r="H332"/>
  <c r="D332"/>
  <c r="C331"/>
  <c r="H331" s="1"/>
  <c r="H330"/>
  <c r="D330"/>
  <c r="E330"/>
  <c r="H329"/>
  <c r="D329"/>
  <c r="E329" s="1"/>
  <c r="E328" s="1"/>
  <c r="C328"/>
  <c r="H327"/>
  <c r="D327"/>
  <c r="E327" s="1"/>
  <c r="H326"/>
  <c r="D326"/>
  <c r="C325"/>
  <c r="H325" s="1"/>
  <c r="H324"/>
  <c r="D324"/>
  <c r="E324"/>
  <c r="H323"/>
  <c r="D323"/>
  <c r="E323" s="1"/>
  <c r="H322"/>
  <c r="D322"/>
  <c r="E322"/>
  <c r="H321"/>
  <c r="D321"/>
  <c r="E321" s="1"/>
  <c r="H320"/>
  <c r="D320"/>
  <c r="E320"/>
  <c r="H319"/>
  <c r="D319"/>
  <c r="E319" s="1"/>
  <c r="H318"/>
  <c r="D318"/>
  <c r="E318" s="1"/>
  <c r="H317"/>
  <c r="D317"/>
  <c r="E317" s="1"/>
  <c r="H316"/>
  <c r="D316"/>
  <c r="E316"/>
  <c r="E315" s="1"/>
  <c r="C315"/>
  <c r="H315" s="1"/>
  <c r="H313"/>
  <c r="D313"/>
  <c r="E313"/>
  <c r="H312"/>
  <c r="D312"/>
  <c r="E312" s="1"/>
  <c r="H311"/>
  <c r="D311"/>
  <c r="H310"/>
  <c r="D310"/>
  <c r="E310"/>
  <c r="H309"/>
  <c r="D309"/>
  <c r="E309"/>
  <c r="H308"/>
  <c r="H307"/>
  <c r="D307"/>
  <c r="H306"/>
  <c r="D306"/>
  <c r="E306"/>
  <c r="H305"/>
  <c r="H304"/>
  <c r="D304"/>
  <c r="E304" s="1"/>
  <c r="H303"/>
  <c r="D303"/>
  <c r="E303" s="1"/>
  <c r="H302"/>
  <c r="H301"/>
  <c r="D301"/>
  <c r="E301"/>
  <c r="H300"/>
  <c r="D300"/>
  <c r="E300" s="1"/>
  <c r="H299"/>
  <c r="D299"/>
  <c r="E299" s="1"/>
  <c r="H298"/>
  <c r="H297"/>
  <c r="D297"/>
  <c r="E297"/>
  <c r="H296"/>
  <c r="H295"/>
  <c r="D295"/>
  <c r="E295" s="1"/>
  <c r="H294"/>
  <c r="D294"/>
  <c r="E294"/>
  <c r="H293"/>
  <c r="D293"/>
  <c r="E293"/>
  <c r="H292"/>
  <c r="D292"/>
  <c r="E292" s="1"/>
  <c r="H291"/>
  <c r="D291"/>
  <c r="H290"/>
  <c r="D290"/>
  <c r="E290"/>
  <c r="H289"/>
  <c r="H288"/>
  <c r="D288"/>
  <c r="E288" s="1"/>
  <c r="H287"/>
  <c r="D287"/>
  <c r="E287" s="1"/>
  <c r="H286"/>
  <c r="D286"/>
  <c r="E286"/>
  <c r="H285"/>
  <c r="D285"/>
  <c r="E285"/>
  <c r="H284"/>
  <c r="D284"/>
  <c r="E284" s="1"/>
  <c r="H283"/>
  <c r="D283"/>
  <c r="E283" s="1"/>
  <c r="H282"/>
  <c r="D282"/>
  <c r="E282"/>
  <c r="H281"/>
  <c r="D281"/>
  <c r="E281"/>
  <c r="H280"/>
  <c r="D280"/>
  <c r="E280" s="1"/>
  <c r="H279"/>
  <c r="D279"/>
  <c r="E279" s="1"/>
  <c r="H278"/>
  <c r="D278"/>
  <c r="E278"/>
  <c r="H277"/>
  <c r="D277"/>
  <c r="E277"/>
  <c r="H276"/>
  <c r="D276"/>
  <c r="E276" s="1"/>
  <c r="H275"/>
  <c r="D275"/>
  <c r="E275" s="1"/>
  <c r="H274"/>
  <c r="D274"/>
  <c r="E274"/>
  <c r="H273"/>
  <c r="D273"/>
  <c r="E273"/>
  <c r="H272"/>
  <c r="D272"/>
  <c r="E272" s="1"/>
  <c r="H271"/>
  <c r="D271"/>
  <c r="E271" s="1"/>
  <c r="H270"/>
  <c r="D270"/>
  <c r="E270"/>
  <c r="H269"/>
  <c r="D269"/>
  <c r="E269"/>
  <c r="H268"/>
  <c r="D268"/>
  <c r="E268" s="1"/>
  <c r="H267"/>
  <c r="D267"/>
  <c r="H266"/>
  <c r="D266"/>
  <c r="E266"/>
  <c r="H265"/>
  <c r="H264"/>
  <c r="D264"/>
  <c r="E264" s="1"/>
  <c r="C263"/>
  <c r="H263"/>
  <c r="H262"/>
  <c r="D262"/>
  <c r="E262" s="1"/>
  <c r="H261"/>
  <c r="D261"/>
  <c r="E261"/>
  <c r="C260"/>
  <c r="H260" s="1"/>
  <c r="D260"/>
  <c r="D252"/>
  <c r="E252"/>
  <c r="D251"/>
  <c r="C250"/>
  <c r="D249"/>
  <c r="E249" s="1"/>
  <c r="D248"/>
  <c r="E248"/>
  <c r="D247"/>
  <c r="E247" s="1"/>
  <c r="D246"/>
  <c r="E246"/>
  <c r="D245"/>
  <c r="E245" s="1"/>
  <c r="D244"/>
  <c r="D243" s="1"/>
  <c r="C244"/>
  <c r="C243"/>
  <c r="D242"/>
  <c r="E242" s="1"/>
  <c r="D241"/>
  <c r="E241"/>
  <c r="D240"/>
  <c r="E240" s="1"/>
  <c r="D239"/>
  <c r="D238" s="1"/>
  <c r="C239"/>
  <c r="C238"/>
  <c r="D237"/>
  <c r="E237" s="1"/>
  <c r="E236" s="1"/>
  <c r="E235" s="1"/>
  <c r="D236"/>
  <c r="D235" s="1"/>
  <c r="C236"/>
  <c r="C235"/>
  <c r="D234"/>
  <c r="E234" s="1"/>
  <c r="E233" s="1"/>
  <c r="D233"/>
  <c r="C233"/>
  <c r="D232"/>
  <c r="E232"/>
  <c r="D231"/>
  <c r="D230"/>
  <c r="E230"/>
  <c r="C229"/>
  <c r="C228" s="1"/>
  <c r="D227"/>
  <c r="E227"/>
  <c r="D226"/>
  <c r="D225"/>
  <c r="E225"/>
  <c r="D224"/>
  <c r="E224" s="1"/>
  <c r="C223"/>
  <c r="C222" s="1"/>
  <c r="D221"/>
  <c r="C220"/>
  <c r="D219"/>
  <c r="E219" s="1"/>
  <c r="D218"/>
  <c r="E218"/>
  <c r="D217"/>
  <c r="E217" s="1"/>
  <c r="D216"/>
  <c r="C216"/>
  <c r="C215"/>
  <c r="D214"/>
  <c r="E214" s="1"/>
  <c r="E213" s="1"/>
  <c r="D213"/>
  <c r="C213"/>
  <c r="D212"/>
  <c r="E212"/>
  <c r="E211"/>
  <c r="D211"/>
  <c r="C211"/>
  <c r="D210"/>
  <c r="E210"/>
  <c r="D209"/>
  <c r="E209" s="1"/>
  <c r="E207" s="1"/>
  <c r="D208"/>
  <c r="D207" s="1"/>
  <c r="E208"/>
  <c r="C207"/>
  <c r="C203" s="1"/>
  <c r="D206"/>
  <c r="D205"/>
  <c r="E205"/>
  <c r="C204"/>
  <c r="D202"/>
  <c r="E202"/>
  <c r="E201"/>
  <c r="E200" s="1"/>
  <c r="D201"/>
  <c r="C201"/>
  <c r="D200"/>
  <c r="C200"/>
  <c r="D199"/>
  <c r="E199"/>
  <c r="E198"/>
  <c r="E197" s="1"/>
  <c r="D198"/>
  <c r="C198"/>
  <c r="D197"/>
  <c r="C197"/>
  <c r="D196"/>
  <c r="E196"/>
  <c r="E195"/>
  <c r="D195"/>
  <c r="C195"/>
  <c r="D194"/>
  <c r="D193" s="1"/>
  <c r="E194"/>
  <c r="E193" s="1"/>
  <c r="C193"/>
  <c r="D192"/>
  <c r="E192" s="1"/>
  <c r="D191"/>
  <c r="E191"/>
  <c r="D190"/>
  <c r="C189"/>
  <c r="C188" s="1"/>
  <c r="D187"/>
  <c r="D186"/>
  <c r="E186"/>
  <c r="C185"/>
  <c r="C184"/>
  <c r="D183"/>
  <c r="E183"/>
  <c r="E182"/>
  <c r="D182"/>
  <c r="C182"/>
  <c r="D181"/>
  <c r="D180" s="1"/>
  <c r="D179" s="1"/>
  <c r="E181"/>
  <c r="E180" s="1"/>
  <c r="C180"/>
  <c r="C179" s="1"/>
  <c r="E179"/>
  <c r="H176"/>
  <c r="D176"/>
  <c r="E176"/>
  <c r="H175"/>
  <c r="D175"/>
  <c r="E175" s="1"/>
  <c r="E174" s="1"/>
  <c r="C174"/>
  <c r="C170" s="1"/>
  <c r="H170" s="1"/>
  <c r="J170" s="1"/>
  <c r="D174"/>
  <c r="H173"/>
  <c r="D173"/>
  <c r="E173" s="1"/>
  <c r="H172"/>
  <c r="D172"/>
  <c r="E172"/>
  <c r="E171" s="1"/>
  <c r="E170" s="1"/>
  <c r="C171"/>
  <c r="H171" s="1"/>
  <c r="H169"/>
  <c r="D169"/>
  <c r="E169"/>
  <c r="H168"/>
  <c r="D168"/>
  <c r="E168"/>
  <c r="C167"/>
  <c r="H167" s="1"/>
  <c r="D167"/>
  <c r="H166"/>
  <c r="D166"/>
  <c r="E166" s="1"/>
  <c r="H165"/>
  <c r="D165"/>
  <c r="E165" s="1"/>
  <c r="E164" s="1"/>
  <c r="C164"/>
  <c r="H164"/>
  <c r="H162"/>
  <c r="D162"/>
  <c r="E162" s="1"/>
  <c r="H161"/>
  <c r="D161"/>
  <c r="E161"/>
  <c r="C160"/>
  <c r="H160" s="1"/>
  <c r="D160"/>
  <c r="H159"/>
  <c r="D159"/>
  <c r="E159"/>
  <c r="H158"/>
  <c r="D158"/>
  <c r="E158" s="1"/>
  <c r="E157" s="1"/>
  <c r="C157"/>
  <c r="C153" s="1"/>
  <c r="H157"/>
  <c r="H156"/>
  <c r="D156"/>
  <c r="E156" s="1"/>
  <c r="H155"/>
  <c r="D155"/>
  <c r="E155"/>
  <c r="E154" s="1"/>
  <c r="C154"/>
  <c r="H154" s="1"/>
  <c r="D154"/>
  <c r="H151"/>
  <c r="D151"/>
  <c r="E151" s="1"/>
  <c r="H150"/>
  <c r="D150"/>
  <c r="E150"/>
  <c r="C149"/>
  <c r="H149" s="1"/>
  <c r="D149"/>
  <c r="H148"/>
  <c r="D148"/>
  <c r="E148"/>
  <c r="H147"/>
  <c r="D147"/>
  <c r="E147" s="1"/>
  <c r="E146" s="1"/>
  <c r="C146"/>
  <c r="H146"/>
  <c r="H145"/>
  <c r="D145"/>
  <c r="E145" s="1"/>
  <c r="H144"/>
  <c r="D144"/>
  <c r="E144"/>
  <c r="C143"/>
  <c r="H143" s="1"/>
  <c r="D143"/>
  <c r="H142"/>
  <c r="D142"/>
  <c r="E142"/>
  <c r="H141"/>
  <c r="D141"/>
  <c r="E141" s="1"/>
  <c r="E140" s="1"/>
  <c r="C140"/>
  <c r="H140"/>
  <c r="H139"/>
  <c r="D139"/>
  <c r="E139" s="1"/>
  <c r="H138"/>
  <c r="D138"/>
  <c r="E138"/>
  <c r="H137"/>
  <c r="D137"/>
  <c r="E137"/>
  <c r="C136"/>
  <c r="H136" s="1"/>
  <c r="H134"/>
  <c r="D134"/>
  <c r="E134"/>
  <c r="H133"/>
  <c r="D133"/>
  <c r="E133" s="1"/>
  <c r="E132" s="1"/>
  <c r="C132"/>
  <c r="H132"/>
  <c r="H131"/>
  <c r="D131"/>
  <c r="E131" s="1"/>
  <c r="H130"/>
  <c r="D130"/>
  <c r="E130"/>
  <c r="C129"/>
  <c r="H129" s="1"/>
  <c r="D129"/>
  <c r="H128"/>
  <c r="D128"/>
  <c r="E128"/>
  <c r="H127"/>
  <c r="D127"/>
  <c r="E127" s="1"/>
  <c r="E126" s="1"/>
  <c r="C126"/>
  <c r="H126"/>
  <c r="H125"/>
  <c r="D125"/>
  <c r="E125" s="1"/>
  <c r="H124"/>
  <c r="D124"/>
  <c r="E124"/>
  <c r="C123"/>
  <c r="H123" s="1"/>
  <c r="D123"/>
  <c r="H122"/>
  <c r="D122"/>
  <c r="E122"/>
  <c r="H121"/>
  <c r="D121"/>
  <c r="E121" s="1"/>
  <c r="E120" s="1"/>
  <c r="C120"/>
  <c r="C116" s="1"/>
  <c r="H120"/>
  <c r="H119"/>
  <c r="D119"/>
  <c r="E119" s="1"/>
  <c r="H118"/>
  <c r="D118"/>
  <c r="E118"/>
  <c r="C117"/>
  <c r="H117" s="1"/>
  <c r="D117"/>
  <c r="H113"/>
  <c r="D113"/>
  <c r="E113" s="1"/>
  <c r="H112"/>
  <c r="D112"/>
  <c r="E112" s="1"/>
  <c r="H111"/>
  <c r="D111"/>
  <c r="E111"/>
  <c r="H110"/>
  <c r="D110"/>
  <c r="E110"/>
  <c r="H109"/>
  <c r="D109"/>
  <c r="E109" s="1"/>
  <c r="H108"/>
  <c r="D108"/>
  <c r="E108" s="1"/>
  <c r="H107"/>
  <c r="D107"/>
  <c r="E107"/>
  <c r="H106"/>
  <c r="D106"/>
  <c r="E106"/>
  <c r="H105"/>
  <c r="D105"/>
  <c r="E105" s="1"/>
  <c r="H104"/>
  <c r="D104"/>
  <c r="E104" s="1"/>
  <c r="H103"/>
  <c r="D103"/>
  <c r="E103"/>
  <c r="H102"/>
  <c r="D102"/>
  <c r="E102"/>
  <c r="H101"/>
  <c r="D101"/>
  <c r="E101" s="1"/>
  <c r="H100"/>
  <c r="D100"/>
  <c r="E100" s="1"/>
  <c r="H99"/>
  <c r="D99"/>
  <c r="E99"/>
  <c r="H98"/>
  <c r="D98"/>
  <c r="E98"/>
  <c r="C97"/>
  <c r="H97" s="1"/>
  <c r="J97" s="1"/>
  <c r="D97"/>
  <c r="H96"/>
  <c r="D96"/>
  <c r="E96"/>
  <c r="H95"/>
  <c r="D95"/>
  <c r="E95" s="1"/>
  <c r="H94"/>
  <c r="D94"/>
  <c r="E94" s="1"/>
  <c r="H93"/>
  <c r="D93"/>
  <c r="E93"/>
  <c r="H92"/>
  <c r="D92"/>
  <c r="E92"/>
  <c r="H91"/>
  <c r="D91"/>
  <c r="E91" s="1"/>
  <c r="H90"/>
  <c r="D90"/>
  <c r="E90" s="1"/>
  <c r="H89"/>
  <c r="D89"/>
  <c r="E89"/>
  <c r="H88"/>
  <c r="D88"/>
  <c r="E88"/>
  <c r="H87"/>
  <c r="D87"/>
  <c r="E87" s="1"/>
  <c r="H86"/>
  <c r="D86"/>
  <c r="E86" s="1"/>
  <c r="H85"/>
  <c r="D85"/>
  <c r="E85"/>
  <c r="H84"/>
  <c r="D84"/>
  <c r="E84"/>
  <c r="H83"/>
  <c r="D83"/>
  <c r="E83" s="1"/>
  <c r="H82"/>
  <c r="D82"/>
  <c r="E82" s="1"/>
  <c r="H81"/>
  <c r="D81"/>
  <c r="E81"/>
  <c r="H80"/>
  <c r="D80"/>
  <c r="E80"/>
  <c r="H79"/>
  <c r="D79"/>
  <c r="E79" s="1"/>
  <c r="H78"/>
  <c r="D78"/>
  <c r="E78" s="1"/>
  <c r="H77"/>
  <c r="D77"/>
  <c r="E77"/>
  <c r="H76"/>
  <c r="D76"/>
  <c r="E76"/>
  <c r="H75"/>
  <c r="D75"/>
  <c r="E75" s="1"/>
  <c r="H74"/>
  <c r="D74"/>
  <c r="E74" s="1"/>
  <c r="H73"/>
  <c r="D73"/>
  <c r="E73"/>
  <c r="H72"/>
  <c r="D72"/>
  <c r="E72"/>
  <c r="H71"/>
  <c r="D71"/>
  <c r="E71" s="1"/>
  <c r="H70"/>
  <c r="D70"/>
  <c r="E70" s="1"/>
  <c r="H69"/>
  <c r="D69"/>
  <c r="D68" s="1"/>
  <c r="E69"/>
  <c r="C68"/>
  <c r="H68" s="1"/>
  <c r="J68" s="1"/>
  <c r="H66"/>
  <c r="D66"/>
  <c r="E66" s="1"/>
  <c r="H65"/>
  <c r="D65"/>
  <c r="E65"/>
  <c r="H64"/>
  <c r="D64"/>
  <c r="E64"/>
  <c r="H63"/>
  <c r="D63"/>
  <c r="E63" s="1"/>
  <c r="H62"/>
  <c r="D62"/>
  <c r="E62" s="1"/>
  <c r="C61"/>
  <c r="H61"/>
  <c r="J61"/>
  <c r="H60"/>
  <c r="D60"/>
  <c r="E60" s="1"/>
  <c r="H59"/>
  <c r="D59"/>
  <c r="E59"/>
  <c r="H58"/>
  <c r="D58"/>
  <c r="E58"/>
  <c r="H57"/>
  <c r="D57"/>
  <c r="E57" s="1"/>
  <c r="H56"/>
  <c r="D56"/>
  <c r="E56" s="1"/>
  <c r="H55"/>
  <c r="D55"/>
  <c r="E55"/>
  <c r="H54"/>
  <c r="D54"/>
  <c r="E54"/>
  <c r="H53"/>
  <c r="D53"/>
  <c r="E53" s="1"/>
  <c r="H52"/>
  <c r="D52"/>
  <c r="E52" s="1"/>
  <c r="H51"/>
  <c r="D51"/>
  <c r="E51"/>
  <c r="H50"/>
  <c r="D50"/>
  <c r="E50"/>
  <c r="H49"/>
  <c r="D49"/>
  <c r="E49" s="1"/>
  <c r="H48"/>
  <c r="D48"/>
  <c r="E48" s="1"/>
  <c r="H47"/>
  <c r="D47"/>
  <c r="E47"/>
  <c r="H46"/>
  <c r="D46"/>
  <c r="E46"/>
  <c r="H45"/>
  <c r="D45"/>
  <c r="E45" s="1"/>
  <c r="H44"/>
  <c r="D44"/>
  <c r="E44" s="1"/>
  <c r="H43"/>
  <c r="D43"/>
  <c r="E43"/>
  <c r="H42"/>
  <c r="D42"/>
  <c r="E42"/>
  <c r="H41"/>
  <c r="D41"/>
  <c r="E41" s="1"/>
  <c r="H40"/>
  <c r="D40"/>
  <c r="E40" s="1"/>
  <c r="H39"/>
  <c r="D39"/>
  <c r="D38" s="1"/>
  <c r="E39"/>
  <c r="C38"/>
  <c r="H38" s="1"/>
  <c r="J38" s="1"/>
  <c r="H37"/>
  <c r="D37"/>
  <c r="E37"/>
  <c r="H36"/>
  <c r="D36"/>
  <c r="E36"/>
  <c r="H35"/>
  <c r="D35"/>
  <c r="E35" s="1"/>
  <c r="H34"/>
  <c r="D34"/>
  <c r="E34" s="1"/>
  <c r="H33"/>
  <c r="D33"/>
  <c r="E33"/>
  <c r="H32"/>
  <c r="D32"/>
  <c r="E32"/>
  <c r="H31"/>
  <c r="D31"/>
  <c r="E31" s="1"/>
  <c r="H30"/>
  <c r="D30"/>
  <c r="E30" s="1"/>
  <c r="H29"/>
  <c r="D29"/>
  <c r="E29"/>
  <c r="H28"/>
  <c r="D28"/>
  <c r="E28"/>
  <c r="H27"/>
  <c r="D27"/>
  <c r="E27" s="1"/>
  <c r="H26"/>
  <c r="D26"/>
  <c r="E26" s="1"/>
  <c r="H25"/>
  <c r="D25"/>
  <c r="E25"/>
  <c r="H24"/>
  <c r="D24"/>
  <c r="E24"/>
  <c r="H23"/>
  <c r="D23"/>
  <c r="E23" s="1"/>
  <c r="H22"/>
  <c r="D22"/>
  <c r="E22" s="1"/>
  <c r="H21"/>
  <c r="D21"/>
  <c r="E21"/>
  <c r="H20"/>
  <c r="D20"/>
  <c r="E20"/>
  <c r="H19"/>
  <c r="D19"/>
  <c r="E19" s="1"/>
  <c r="H18"/>
  <c r="D18"/>
  <c r="E18" s="1"/>
  <c r="H17"/>
  <c r="D17"/>
  <c r="E17"/>
  <c r="H16"/>
  <c r="D16"/>
  <c r="E16"/>
  <c r="H15"/>
  <c r="D15"/>
  <c r="E15" s="1"/>
  <c r="H14"/>
  <c r="D14"/>
  <c r="E14" s="1"/>
  <c r="H13"/>
  <c r="D13"/>
  <c r="E13"/>
  <c r="E11" s="1"/>
  <c r="H12"/>
  <c r="D12"/>
  <c r="E12"/>
  <c r="C11"/>
  <c r="H11" s="1"/>
  <c r="J11" s="1"/>
  <c r="D11"/>
  <c r="H10"/>
  <c r="D10"/>
  <c r="E10"/>
  <c r="H9"/>
  <c r="D9"/>
  <c r="E9" s="1"/>
  <c r="H8"/>
  <c r="D8"/>
  <c r="E8" s="1"/>
  <c r="H7"/>
  <c r="D7"/>
  <c r="E7"/>
  <c r="H6"/>
  <c r="D6"/>
  <c r="E6"/>
  <c r="H5"/>
  <c r="D5"/>
  <c r="E5" s="1"/>
  <c r="E4" s="1"/>
  <c r="C4"/>
  <c r="H4"/>
  <c r="J4" s="1"/>
  <c r="C3"/>
  <c r="H3" s="1"/>
  <c r="J3" s="1"/>
  <c r="D67" l="1"/>
  <c r="E117"/>
  <c r="E129"/>
  <c r="E149"/>
  <c r="E61"/>
  <c r="E68"/>
  <c r="E97"/>
  <c r="E67" s="1"/>
  <c r="E136"/>
  <c r="D153"/>
  <c r="H153"/>
  <c r="J153" s="1"/>
  <c r="E160"/>
  <c r="E153" s="1"/>
  <c r="E152" s="1"/>
  <c r="E38"/>
  <c r="E3" s="1"/>
  <c r="E2" s="1"/>
  <c r="H116"/>
  <c r="J116" s="1"/>
  <c r="C115"/>
  <c r="E123"/>
  <c r="E143"/>
  <c r="C135"/>
  <c r="H135" s="1"/>
  <c r="J135" s="1"/>
  <c r="E221"/>
  <c r="E220" s="1"/>
  <c r="D220"/>
  <c r="D215" s="1"/>
  <c r="E326"/>
  <c r="E325" s="1"/>
  <c r="D325"/>
  <c r="E332"/>
  <c r="E331" s="1"/>
  <c r="D331"/>
  <c r="E369"/>
  <c r="E368" s="1"/>
  <c r="D368"/>
  <c r="E400"/>
  <c r="E399" s="1"/>
  <c r="D399"/>
  <c r="E505"/>
  <c r="E504" s="1"/>
  <c r="D504"/>
  <c r="D136"/>
  <c r="E206"/>
  <c r="E204" s="1"/>
  <c r="E203" s="1"/>
  <c r="D204"/>
  <c r="D203" s="1"/>
  <c r="E226"/>
  <c r="D223"/>
  <c r="D222" s="1"/>
  <c r="E231"/>
  <c r="E229" s="1"/>
  <c r="E228" s="1"/>
  <c r="D229"/>
  <c r="D228" s="1"/>
  <c r="E251"/>
  <c r="E250" s="1"/>
  <c r="D250"/>
  <c r="E291"/>
  <c r="E307"/>
  <c r="E354"/>
  <c r="E353" s="1"/>
  <c r="E340" s="1"/>
  <c r="D353"/>
  <c r="E357"/>
  <c r="E362"/>
  <c r="C259"/>
  <c r="E374"/>
  <c r="E373" s="1"/>
  <c r="D373"/>
  <c r="E768"/>
  <c r="E767" s="1"/>
  <c r="D4"/>
  <c r="D3" s="1"/>
  <c r="D2" s="1"/>
  <c r="D61"/>
  <c r="C67"/>
  <c r="H67" s="1"/>
  <c r="J67" s="1"/>
  <c r="D120"/>
  <c r="D116" s="1"/>
  <c r="D126"/>
  <c r="D132"/>
  <c r="D140"/>
  <c r="D146"/>
  <c r="D157"/>
  <c r="C163"/>
  <c r="H163" s="1"/>
  <c r="J163" s="1"/>
  <c r="E167"/>
  <c r="E163" s="1"/>
  <c r="D171"/>
  <c r="D170" s="1"/>
  <c r="C178"/>
  <c r="E190"/>
  <c r="E189" s="1"/>
  <c r="E188" s="1"/>
  <c r="D189"/>
  <c r="D188" s="1"/>
  <c r="E216"/>
  <c r="E244"/>
  <c r="E243" s="1"/>
  <c r="E260"/>
  <c r="E311"/>
  <c r="D315"/>
  <c r="D314" s="1"/>
  <c r="E349"/>
  <c r="E348" s="1"/>
  <c r="D348"/>
  <c r="D340" s="1"/>
  <c r="D362"/>
  <c r="E389"/>
  <c r="E388" s="1"/>
  <c r="D388"/>
  <c r="E392"/>
  <c r="E430"/>
  <c r="E429" s="1"/>
  <c r="D429"/>
  <c r="E524"/>
  <c r="D522"/>
  <c r="E187"/>
  <c r="E185" s="1"/>
  <c r="E184" s="1"/>
  <c r="D185"/>
  <c r="D184" s="1"/>
  <c r="D178" s="1"/>
  <c r="D177" s="1"/>
  <c r="E314"/>
  <c r="H328"/>
  <c r="C314"/>
  <c r="H314" s="1"/>
  <c r="C2"/>
  <c r="D164"/>
  <c r="D163" s="1"/>
  <c r="H174"/>
  <c r="E223"/>
  <c r="E222" s="1"/>
  <c r="E239"/>
  <c r="E238" s="1"/>
  <c r="E267"/>
  <c r="D263"/>
  <c r="D259" s="1"/>
  <c r="D357"/>
  <c r="E379"/>
  <c r="E378" s="1"/>
  <c r="D378"/>
  <c r="E382"/>
  <c r="E510"/>
  <c r="E509" s="1"/>
  <c r="D509"/>
  <c r="D328"/>
  <c r="D416"/>
  <c r="E459"/>
  <c r="E495"/>
  <c r="E494" s="1"/>
  <c r="D494"/>
  <c r="E522"/>
  <c r="E545"/>
  <c r="E544" s="1"/>
  <c r="E538" s="1"/>
  <c r="D544"/>
  <c r="D538" s="1"/>
  <c r="E557"/>
  <c r="E556" s="1"/>
  <c r="D556"/>
  <c r="D551" s="1"/>
  <c r="D550" s="1"/>
  <c r="E583"/>
  <c r="D581"/>
  <c r="E690"/>
  <c r="D687"/>
  <c r="H718"/>
  <c r="C717"/>
  <c r="E413"/>
  <c r="E412" s="1"/>
  <c r="D412"/>
  <c r="H486"/>
  <c r="C484"/>
  <c r="E491"/>
  <c r="E530"/>
  <c r="E529" s="1"/>
  <c r="D529"/>
  <c r="E535"/>
  <c r="E531" s="1"/>
  <c r="D531"/>
  <c r="E729"/>
  <c r="E727" s="1"/>
  <c r="D727"/>
  <c r="E735"/>
  <c r="E734" s="1"/>
  <c r="E733" s="1"/>
  <c r="D734"/>
  <c r="D733" s="1"/>
  <c r="E410"/>
  <c r="E409" s="1"/>
  <c r="D409"/>
  <c r="E423"/>
  <c r="E422" s="1"/>
  <c r="D422"/>
  <c r="E446"/>
  <c r="E445" s="1"/>
  <c r="D445"/>
  <c r="E451"/>
  <c r="E450" s="1"/>
  <c r="D450"/>
  <c r="E456"/>
  <c r="E455" s="1"/>
  <c r="D455"/>
  <c r="E464"/>
  <c r="E463" s="1"/>
  <c r="D463"/>
  <c r="E469"/>
  <c r="E468" s="1"/>
  <c r="D468"/>
  <c r="E486"/>
  <c r="E484" s="1"/>
  <c r="E552"/>
  <c r="E551" s="1"/>
  <c r="E550" s="1"/>
  <c r="E593"/>
  <c r="E592" s="1"/>
  <c r="D592"/>
  <c r="H595"/>
  <c r="C561"/>
  <c r="E655"/>
  <c r="D653"/>
  <c r="D486"/>
  <c r="D491"/>
  <c r="D497"/>
  <c r="H544"/>
  <c r="D547"/>
  <c r="C551"/>
  <c r="E569"/>
  <c r="E578"/>
  <c r="E577" s="1"/>
  <c r="D577"/>
  <c r="E581"/>
  <c r="E631"/>
  <c r="E628" s="1"/>
  <c r="D628"/>
  <c r="E653"/>
  <c r="E664"/>
  <c r="D661"/>
  <c r="D683"/>
  <c r="E700"/>
  <c r="C726"/>
  <c r="E742"/>
  <c r="E741" s="1"/>
  <c r="D741"/>
  <c r="E770"/>
  <c r="D768"/>
  <c r="D767" s="1"/>
  <c r="E598"/>
  <c r="E595" s="1"/>
  <c r="D595"/>
  <c r="E599"/>
  <c r="E613"/>
  <c r="E610" s="1"/>
  <c r="D610"/>
  <c r="D561" s="1"/>
  <c r="E616"/>
  <c r="E638"/>
  <c r="E646"/>
  <c r="H661"/>
  <c r="C645"/>
  <c r="H645" s="1"/>
  <c r="J645" s="1"/>
  <c r="E661"/>
  <c r="E671"/>
  <c r="E680"/>
  <c r="E679" s="1"/>
  <c r="D679"/>
  <c r="E721"/>
  <c r="E718" s="1"/>
  <c r="E717" s="1"/>
  <c r="E716" s="1"/>
  <c r="D718"/>
  <c r="D717" s="1"/>
  <c r="D716" s="1"/>
  <c r="E722"/>
  <c r="E732"/>
  <c r="E731" s="1"/>
  <c r="E730" s="1"/>
  <c r="D731"/>
  <c r="D730" s="1"/>
  <c r="E751"/>
  <c r="E750" s="1"/>
  <c r="E588"/>
  <c r="E587" s="1"/>
  <c r="D587"/>
  <c r="E604"/>
  <c r="E603" s="1"/>
  <c r="D603"/>
  <c r="E643"/>
  <c r="E642" s="1"/>
  <c r="D642"/>
  <c r="E674"/>
  <c r="D671"/>
  <c r="E683"/>
  <c r="E687"/>
  <c r="E695"/>
  <c r="E694" s="1"/>
  <c r="D694"/>
  <c r="E745"/>
  <c r="E744" s="1"/>
  <c r="E743" s="1"/>
  <c r="D744"/>
  <c r="D743" s="1"/>
  <c r="E773"/>
  <c r="E772" s="1"/>
  <c r="E771" s="1"/>
  <c r="D772"/>
  <c r="D771" s="1"/>
  <c r="E766"/>
  <c r="E765" s="1"/>
  <c r="D569"/>
  <c r="D599"/>
  <c r="D646"/>
  <c r="D665"/>
  <c r="D700"/>
  <c r="D722"/>
  <c r="P33" i="12"/>
  <c r="P34" s="1"/>
  <c r="O33"/>
  <c r="N33"/>
  <c r="M33"/>
  <c r="O26"/>
  <c r="N26"/>
  <c r="M26"/>
  <c r="D339" i="38" l="1"/>
  <c r="D258" s="1"/>
  <c r="D257" s="1"/>
  <c r="E263"/>
  <c r="E259" s="1"/>
  <c r="D560"/>
  <c r="D559" s="1"/>
  <c r="E726"/>
  <c r="E725" s="1"/>
  <c r="D152"/>
  <c r="D645"/>
  <c r="E645"/>
  <c r="C725"/>
  <c r="H725" s="1"/>
  <c r="J725" s="1"/>
  <c r="H726"/>
  <c r="J726" s="1"/>
  <c r="D484"/>
  <c r="D483" s="1"/>
  <c r="C483"/>
  <c r="H483" s="1"/>
  <c r="J483" s="1"/>
  <c r="H484"/>
  <c r="H115"/>
  <c r="J115" s="1"/>
  <c r="E135"/>
  <c r="E116"/>
  <c r="H551"/>
  <c r="J551" s="1"/>
  <c r="C550"/>
  <c r="H550" s="1"/>
  <c r="J550" s="1"/>
  <c r="E215"/>
  <c r="E178" s="1"/>
  <c r="E177" s="1"/>
  <c r="D528"/>
  <c r="H717"/>
  <c r="J717" s="1"/>
  <c r="C716"/>
  <c r="H716" s="1"/>
  <c r="J716" s="1"/>
  <c r="H2"/>
  <c r="J2" s="1"/>
  <c r="C152"/>
  <c r="H152" s="1"/>
  <c r="J152" s="1"/>
  <c r="H561"/>
  <c r="J561" s="1"/>
  <c r="C560"/>
  <c r="E444"/>
  <c r="E339" s="1"/>
  <c r="H259"/>
  <c r="J259" s="1"/>
  <c r="C258"/>
  <c r="E561"/>
  <c r="D444"/>
  <c r="D726"/>
  <c r="D725" s="1"/>
  <c r="E528"/>
  <c r="E483" s="1"/>
  <c r="C177"/>
  <c r="H177" s="1"/>
  <c r="J177" s="1"/>
  <c r="H178"/>
  <c r="J178" s="1"/>
  <c r="D135"/>
  <c r="D115" s="1"/>
  <c r="D114" s="1"/>
  <c r="N34" i="12"/>
  <c r="O34"/>
  <c r="M34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D764"/>
  <c r="E764" s="1"/>
  <c r="E763"/>
  <c r="D763"/>
  <c r="D762"/>
  <c r="E762" s="1"/>
  <c r="E761" s="1"/>
  <c r="E760" s="1"/>
  <c r="C761"/>
  <c r="C760" s="1"/>
  <c r="D759"/>
  <c r="E759" s="1"/>
  <c r="E758"/>
  <c r="D758"/>
  <c r="D757"/>
  <c r="E757" s="1"/>
  <c r="E756" s="1"/>
  <c r="E755" s="1"/>
  <c r="C756"/>
  <c r="C755" s="1"/>
  <c r="D754"/>
  <c r="E754" s="1"/>
  <c r="E753"/>
  <c r="D753"/>
  <c r="D752"/>
  <c r="E752" s="1"/>
  <c r="E751" s="1"/>
  <c r="C751"/>
  <c r="C750" s="1"/>
  <c r="D749"/>
  <c r="E749" s="1"/>
  <c r="E748"/>
  <c r="D748"/>
  <c r="D747"/>
  <c r="D746" s="1"/>
  <c r="C746"/>
  <c r="D745"/>
  <c r="D744" s="1"/>
  <c r="C744"/>
  <c r="C743"/>
  <c r="D742"/>
  <c r="E742" s="1"/>
  <c r="E741" s="1"/>
  <c r="C741"/>
  <c r="D740"/>
  <c r="D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E684"/>
  <c r="D684"/>
  <c r="H683"/>
  <c r="C683"/>
  <c r="H682"/>
  <c r="D682"/>
  <c r="E682" s="1"/>
  <c r="H681"/>
  <c r="E681"/>
  <c r="D68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D642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C547"/>
  <c r="H547" s="1"/>
  <c r="J547" s="1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E455" s="1"/>
  <c r="C455"/>
  <c r="H455" s="1"/>
  <c r="H454"/>
  <c r="D454"/>
  <c r="E454" s="1"/>
  <c r="H453"/>
  <c r="D453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D412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D242"/>
  <c r="E242" s="1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C228" s="1"/>
  <c r="D232"/>
  <c r="E232" s="1"/>
  <c r="D231"/>
  <c r="E231" s="1"/>
  <c r="D230"/>
  <c r="E230" s="1"/>
  <c r="D229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D196"/>
  <c r="D195" s="1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 s="1"/>
  <c r="D183"/>
  <c r="E183" s="1"/>
  <c r="E182" s="1"/>
  <c r="C182"/>
  <c r="D181"/>
  <c r="D180" s="1"/>
  <c r="C180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H169"/>
  <c r="D169"/>
  <c r="E169" s="1"/>
  <c r="H168"/>
  <c r="D168"/>
  <c r="E168" s="1"/>
  <c r="C167"/>
  <c r="H167" s="1"/>
  <c r="H166"/>
  <c r="E166"/>
  <c r="D166"/>
  <c r="H165"/>
  <c r="D165"/>
  <c r="C164"/>
  <c r="H162"/>
  <c r="D162"/>
  <c r="E162" s="1"/>
  <c r="H161"/>
  <c r="D161"/>
  <c r="E161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D147"/>
  <c r="D146" s="1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D477" s="1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E307"/>
  <c r="D307"/>
  <c r="H306"/>
  <c r="D306"/>
  <c r="H305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H298"/>
  <c r="H297"/>
  <c r="D297"/>
  <c r="H296"/>
  <c r="H295"/>
  <c r="D295"/>
  <c r="E295" s="1"/>
  <c r="H294"/>
  <c r="D294"/>
  <c r="E294" s="1"/>
  <c r="H293"/>
  <c r="E293"/>
  <c r="D293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D246"/>
  <c r="E246" s="1"/>
  <c r="D245"/>
  <c r="E245" s="1"/>
  <c r="C244"/>
  <c r="C243" s="1"/>
  <c r="D242"/>
  <c r="E242" s="1"/>
  <c r="D241"/>
  <c r="E241" s="1"/>
  <c r="E240"/>
  <c r="D240"/>
  <c r="C239"/>
  <c r="C238" s="1"/>
  <c r="D237"/>
  <c r="D236" s="1"/>
  <c r="D235" s="1"/>
  <c r="C236"/>
  <c r="C235" s="1"/>
  <c r="D234"/>
  <c r="E234" s="1"/>
  <c r="E233" s="1"/>
  <c r="C233"/>
  <c r="C228" s="1"/>
  <c r="D232"/>
  <c r="E232" s="1"/>
  <c r="D231"/>
  <c r="E231" s="1"/>
  <c r="D230"/>
  <c r="E230" s="1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D209"/>
  <c r="E209" s="1"/>
  <c r="D208"/>
  <c r="C207"/>
  <c r="D206"/>
  <c r="E206" s="1"/>
  <c r="D205"/>
  <c r="C204"/>
  <c r="C203"/>
  <c r="D202"/>
  <c r="C201"/>
  <c r="C200" s="1"/>
  <c r="D199"/>
  <c r="C198"/>
  <c r="C197"/>
  <c r="D196"/>
  <c r="C195"/>
  <c r="D194"/>
  <c r="C193"/>
  <c r="D192"/>
  <c r="E192" s="1"/>
  <c r="D191"/>
  <c r="E191" s="1"/>
  <c r="D190"/>
  <c r="C189"/>
  <c r="C188" s="1"/>
  <c r="D187"/>
  <c r="E187" s="1"/>
  <c r="D186"/>
  <c r="C185"/>
  <c r="C184" s="1"/>
  <c r="D183"/>
  <c r="C182"/>
  <c r="E181"/>
  <c r="E180" s="1"/>
  <c r="D181"/>
  <c r="D180" s="1"/>
  <c r="C180"/>
  <c r="C179" s="1"/>
  <c r="H176"/>
  <c r="D176"/>
  <c r="E176" s="1"/>
  <c r="H175"/>
  <c r="D175"/>
  <c r="C174"/>
  <c r="H174" s="1"/>
  <c r="H173"/>
  <c r="D173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H155"/>
  <c r="D155"/>
  <c r="E155" s="1"/>
  <c r="C154"/>
  <c r="C153" s="1"/>
  <c r="H153" s="1"/>
  <c r="J153" s="1"/>
  <c r="H151"/>
  <c r="D151"/>
  <c r="H150"/>
  <c r="D150"/>
  <c r="E150" s="1"/>
  <c r="C149"/>
  <c r="H149" s="1"/>
  <c r="H148"/>
  <c r="D148"/>
  <c r="E148" s="1"/>
  <c r="H147"/>
  <c r="D147"/>
  <c r="E147" s="1"/>
  <c r="E146" s="1"/>
  <c r="C146"/>
  <c r="H146" s="1"/>
  <c r="H145"/>
  <c r="D145"/>
  <c r="D143" s="1"/>
  <c r="H144"/>
  <c r="E144"/>
  <c r="D144"/>
  <c r="C143"/>
  <c r="H143" s="1"/>
  <c r="H142"/>
  <c r="D142"/>
  <c r="E142" s="1"/>
  <c r="H141"/>
  <c r="E141"/>
  <c r="D14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C126"/>
  <c r="H126" s="1"/>
  <c r="H125"/>
  <c r="D125"/>
  <c r="E125" s="1"/>
  <c r="H124"/>
  <c r="D124"/>
  <c r="C123"/>
  <c r="H123" s="1"/>
  <c r="H122"/>
  <c r="D122"/>
  <c r="E122" s="1"/>
  <c r="H121"/>
  <c r="D121"/>
  <c r="C120"/>
  <c r="H120" s="1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E95"/>
  <c r="D95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C772"/>
  <c r="C771"/>
  <c r="D770"/>
  <c r="E770" s="1"/>
  <c r="E769"/>
  <c r="E768" s="1"/>
  <c r="E767" s="1"/>
  <c r="D769"/>
  <c r="C768"/>
  <c r="C767" s="1"/>
  <c r="D766"/>
  <c r="E766" s="1"/>
  <c r="E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D738"/>
  <c r="E738" s="1"/>
  <c r="D737"/>
  <c r="E737" s="1"/>
  <c r="E736"/>
  <c r="D736"/>
  <c r="D735"/>
  <c r="C734"/>
  <c r="C733"/>
  <c r="D732"/>
  <c r="D731" s="1"/>
  <c r="D730" s="1"/>
  <c r="C731"/>
  <c r="C730" s="1"/>
  <c r="D729"/>
  <c r="D728"/>
  <c r="E728" s="1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E688"/>
  <c r="D688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D600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E465" s="1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D344" s="1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E316"/>
  <c r="D316"/>
  <c r="H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E307"/>
  <c r="D307"/>
  <c r="H306"/>
  <c r="D306"/>
  <c r="E306" s="1"/>
  <c r="H305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E299"/>
  <c r="D299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C236"/>
  <c r="C235"/>
  <c r="D234"/>
  <c r="E234" s="1"/>
  <c r="E233" s="1"/>
  <c r="C233"/>
  <c r="D232"/>
  <c r="E232" s="1"/>
  <c r="E231"/>
  <c r="D231"/>
  <c r="D230"/>
  <c r="E230" s="1"/>
  <c r="C229"/>
  <c r="D227"/>
  <c r="E227" s="1"/>
  <c r="E226"/>
  <c r="D226"/>
  <c r="D225"/>
  <c r="E225" s="1"/>
  <c r="D224"/>
  <c r="E224" s="1"/>
  <c r="C223"/>
  <c r="C222" s="1"/>
  <c r="D221"/>
  <c r="C220"/>
  <c r="D219"/>
  <c r="E219" s="1"/>
  <c r="D218"/>
  <c r="E218" s="1"/>
  <c r="D217"/>
  <c r="E217" s="1"/>
  <c r="C216"/>
  <c r="D214"/>
  <c r="E214" s="1"/>
  <c r="E213" s="1"/>
  <c r="C213"/>
  <c r="D212"/>
  <c r="D211" s="1"/>
  <c r="C211"/>
  <c r="D210"/>
  <c r="E210" s="1"/>
  <c r="D209"/>
  <c r="E209" s="1"/>
  <c r="D208"/>
  <c r="E208" s="1"/>
  <c r="C207"/>
  <c r="D206"/>
  <c r="E206" s="1"/>
  <c r="D205"/>
  <c r="E205" s="1"/>
  <c r="E204" s="1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D191"/>
  <c r="D189" s="1"/>
  <c r="D190"/>
  <c r="E190" s="1"/>
  <c r="C189"/>
  <c r="D187"/>
  <c r="E187" s="1"/>
  <c r="D186"/>
  <c r="E186" s="1"/>
  <c r="E185" s="1"/>
  <c r="E184" s="1"/>
  <c r="C185"/>
  <c r="C184" s="1"/>
  <c r="E183"/>
  <c r="E182" s="1"/>
  <c r="D183"/>
  <c r="D182" s="1"/>
  <c r="C182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D763"/>
  <c r="E763" s="1"/>
  <c r="D762"/>
  <c r="C761"/>
  <c r="C760" s="1"/>
  <c r="E759"/>
  <c r="D759"/>
  <c r="D758"/>
  <c r="E758" s="1"/>
  <c r="D757"/>
  <c r="D756" s="1"/>
  <c r="D755" s="1"/>
  <c r="C756"/>
  <c r="C755"/>
  <c r="D754"/>
  <c r="E754" s="1"/>
  <c r="D753"/>
  <c r="E753" s="1"/>
  <c r="E752"/>
  <c r="D752"/>
  <c r="C751"/>
  <c r="C750" s="1"/>
  <c r="E749"/>
  <c r="D749"/>
  <c r="D748"/>
  <c r="E748" s="1"/>
  <c r="D747"/>
  <c r="E747" s="1"/>
  <c r="E746" s="1"/>
  <c r="C746"/>
  <c r="C743" s="1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D693"/>
  <c r="E693" s="1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E586"/>
  <c r="D586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D544" s="1"/>
  <c r="C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C474"/>
  <c r="H474" s="1"/>
  <c r="H473"/>
  <c r="D473"/>
  <c r="E473" s="1"/>
  <c r="H472"/>
  <c r="D472"/>
  <c r="E472" s="1"/>
  <c r="H471"/>
  <c r="E471"/>
  <c r="D471"/>
  <c r="H470"/>
  <c r="D470"/>
  <c r="H469"/>
  <c r="D469"/>
  <c r="E469" s="1"/>
  <c r="C468"/>
  <c r="H468" s="1"/>
  <c r="H467"/>
  <c r="D467"/>
  <c r="E467" s="1"/>
  <c r="H466"/>
  <c r="D466"/>
  <c r="E466" s="1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D450" s="1"/>
  <c r="C450"/>
  <c r="H450" s="1"/>
  <c r="H449"/>
  <c r="D449"/>
  <c r="E449" s="1"/>
  <c r="H448"/>
  <c r="D448"/>
  <c r="E448" s="1"/>
  <c r="H447"/>
  <c r="D447"/>
  <c r="E447" s="1"/>
  <c r="H446"/>
  <c r="D446"/>
  <c r="E446" s="1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D412"/>
  <c r="C412"/>
  <c r="H412" s="1"/>
  <c r="H411"/>
  <c r="D411"/>
  <c r="E411" s="1"/>
  <c r="H410"/>
  <c r="D410"/>
  <c r="E410" s="1"/>
  <c r="D409"/>
  <c r="C409"/>
  <c r="H409" s="1"/>
  <c r="H408"/>
  <c r="D408"/>
  <c r="E408" s="1"/>
  <c r="H407"/>
  <c r="D407"/>
  <c r="E407" s="1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E379"/>
  <c r="D379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D369"/>
  <c r="E369" s="1"/>
  <c r="E368" s="1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D316"/>
  <c r="C315"/>
  <c r="H315" s="1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H302"/>
  <c r="H301"/>
  <c r="D301"/>
  <c r="E301" s="1"/>
  <c r="H300"/>
  <c r="D300"/>
  <c r="E300" s="1"/>
  <c r="H299"/>
  <c r="D299"/>
  <c r="H298"/>
  <c r="H297"/>
  <c r="D297"/>
  <c r="E297" s="1"/>
  <c r="H296"/>
  <c r="H295"/>
  <c r="D295"/>
  <c r="E295" s="1"/>
  <c r="H294"/>
  <c r="D294"/>
  <c r="E294" s="1"/>
  <c r="H293"/>
  <c r="E293"/>
  <c r="D293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D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E185" s="1"/>
  <c r="E184" s="1"/>
  <c r="D186"/>
  <c r="D185" s="1"/>
  <c r="D184" s="1"/>
  <c r="C185"/>
  <c r="C184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D156"/>
  <c r="E156" s="1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H126"/>
  <c r="H125"/>
  <c r="D125"/>
  <c r="E125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136" i="34" l="1"/>
  <c r="C153" i="35"/>
  <c r="H153" s="1"/>
  <c r="J153" s="1"/>
  <c r="E167" i="36"/>
  <c r="H258" i="38"/>
  <c r="J258" s="1"/>
  <c r="C257"/>
  <c r="D211" i="34"/>
  <c r="E331"/>
  <c r="E451"/>
  <c r="E474"/>
  <c r="E513"/>
  <c r="D581"/>
  <c r="D671"/>
  <c r="D746"/>
  <c r="E757"/>
  <c r="C116" i="35"/>
  <c r="H116" s="1"/>
  <c r="J116" s="1"/>
  <c r="C188"/>
  <c r="E191"/>
  <c r="E212"/>
  <c r="E211" s="1"/>
  <c r="D373"/>
  <c r="E417"/>
  <c r="D595"/>
  <c r="E595"/>
  <c r="E611"/>
  <c r="D700"/>
  <c r="D761"/>
  <c r="D760" s="1"/>
  <c r="D140" i="36"/>
  <c r="D146"/>
  <c r="C170"/>
  <c r="H170" s="1"/>
  <c r="J170" s="1"/>
  <c r="D189"/>
  <c r="E237"/>
  <c r="E236" s="1"/>
  <c r="E235" s="1"/>
  <c r="D353"/>
  <c r="E478"/>
  <c r="E727"/>
  <c r="E147" i="37"/>
  <c r="D182"/>
  <c r="D179" s="1"/>
  <c r="E196"/>
  <c r="E195" s="1"/>
  <c r="D331"/>
  <c r="E740"/>
  <c r="E739" s="1"/>
  <c r="C114" i="38"/>
  <c r="C215" i="34"/>
  <c r="D244"/>
  <c r="D243" s="1"/>
  <c r="D250"/>
  <c r="E325"/>
  <c r="D373"/>
  <c r="D388"/>
  <c r="E592"/>
  <c r="E665"/>
  <c r="D129" i="35"/>
  <c r="C179"/>
  <c r="C228"/>
  <c r="E477"/>
  <c r="E494"/>
  <c r="D497"/>
  <c r="E513"/>
  <c r="D599"/>
  <c r="D687"/>
  <c r="E694"/>
  <c r="D772"/>
  <c r="D771" s="1"/>
  <c r="E140" i="36"/>
  <c r="D157"/>
  <c r="D171"/>
  <c r="D229"/>
  <c r="C263"/>
  <c r="D474"/>
  <c r="E160" i="37"/>
  <c r="E167"/>
  <c r="C179"/>
  <c r="E260"/>
  <c r="E491"/>
  <c r="D547"/>
  <c r="D665"/>
  <c r="D734"/>
  <c r="D733" s="1"/>
  <c r="E747"/>
  <c r="E746" s="1"/>
  <c r="E258" i="38"/>
  <c r="E257" s="1"/>
  <c r="E628" i="34"/>
  <c r="E328" i="35"/>
  <c r="E183" i="34"/>
  <c r="E182" s="1"/>
  <c r="E196"/>
  <c r="E195" s="1"/>
  <c r="E545"/>
  <c r="E595"/>
  <c r="D727"/>
  <c r="D761"/>
  <c r="D760" s="1"/>
  <c r="D213" i="35"/>
  <c r="D229"/>
  <c r="E229"/>
  <c r="D244"/>
  <c r="D243" s="1"/>
  <c r="D315"/>
  <c r="D399"/>
  <c r="D491"/>
  <c r="E600"/>
  <c r="D233" i="36"/>
  <c r="D734"/>
  <c r="D741"/>
  <c r="D117" i="37"/>
  <c r="D126"/>
  <c r="D132"/>
  <c r="C170"/>
  <c r="H170" s="1"/>
  <c r="J170" s="1"/>
  <c r="D216"/>
  <c r="E679"/>
  <c r="D683"/>
  <c r="D731"/>
  <c r="D730" s="1"/>
  <c r="E560" i="38"/>
  <c r="E559" s="1"/>
  <c r="H560"/>
  <c r="J560" s="1"/>
  <c r="C559"/>
  <c r="H559" s="1"/>
  <c r="J559" s="1"/>
  <c r="E115"/>
  <c r="E114" s="1"/>
  <c r="D513" i="36"/>
  <c r="E475"/>
  <c r="E474" s="1"/>
  <c r="E392"/>
  <c r="D382"/>
  <c r="D378"/>
  <c r="D357"/>
  <c r="D344"/>
  <c r="H154"/>
  <c r="D154"/>
  <c r="D149"/>
  <c r="E4"/>
  <c r="D547" i="35"/>
  <c r="E345"/>
  <c r="E344" s="1"/>
  <c r="D136"/>
  <c r="H117"/>
  <c r="E587" i="34"/>
  <c r="E581"/>
  <c r="E569"/>
  <c r="E486"/>
  <c r="E392"/>
  <c r="E389"/>
  <c r="E388" s="1"/>
  <c r="E382"/>
  <c r="E378"/>
  <c r="E374"/>
  <c r="E139"/>
  <c r="D97"/>
  <c r="C67"/>
  <c r="H67" s="1"/>
  <c r="J67" s="1"/>
  <c r="D1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32"/>
  <c r="E143"/>
  <c r="E149"/>
  <c r="E157"/>
  <c r="E165"/>
  <c r="E164" s="1"/>
  <c r="E168"/>
  <c r="E167" s="1"/>
  <c r="C188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28"/>
  <c r="E260"/>
  <c r="C263"/>
  <c r="H263" s="1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63"/>
  <c r="E562" s="1"/>
  <c r="D562"/>
  <c r="E406" i="34"/>
  <c r="D404"/>
  <c r="E430" i="35"/>
  <c r="E429" s="1"/>
  <c r="D429"/>
  <c r="E702" i="36"/>
  <c r="D700"/>
  <c r="E117" i="34"/>
  <c r="E116" s="1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E223" s="1"/>
  <c r="E222" s="1"/>
  <c r="D229"/>
  <c r="D228" s="1"/>
  <c r="D239"/>
  <c r="D238" s="1"/>
  <c r="E260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459" i="34"/>
  <c r="D463"/>
  <c r="D468"/>
  <c r="D547"/>
  <c r="E751"/>
  <c r="E750" s="1"/>
  <c r="E756"/>
  <c r="E755" s="1"/>
  <c r="E207" i="35"/>
  <c r="E203" s="1"/>
  <c r="E392"/>
  <c r="E544"/>
  <c r="E538" s="1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306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484" s="1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416" i="34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95"/>
  <c r="D289"/>
  <c r="E410"/>
  <c r="E409" s="1"/>
  <c r="D409"/>
  <c r="D486"/>
  <c r="E489"/>
  <c r="E486" s="1"/>
  <c r="D497"/>
  <c r="E498"/>
  <c r="E497" s="1"/>
  <c r="D529"/>
  <c r="E530"/>
  <c r="E529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E305" s="1"/>
  <c r="D305"/>
  <c r="C726" i="36"/>
  <c r="H726" s="1"/>
  <c r="J726" s="1"/>
  <c r="D61" i="37"/>
  <c r="E126"/>
  <c r="C188"/>
  <c r="D265"/>
  <c r="E308"/>
  <c r="E463"/>
  <c r="E38"/>
  <c r="E120"/>
  <c r="D140"/>
  <c r="E154"/>
  <c r="H171"/>
  <c r="E199"/>
  <c r="E198" s="1"/>
  <c r="E197" s="1"/>
  <c r="D207"/>
  <c r="E212"/>
  <c r="E211" s="1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94"/>
  <c r="D484" s="1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188" s="1"/>
  <c r="E221"/>
  <c r="E220" s="1"/>
  <c r="E226"/>
  <c r="E223" s="1"/>
  <c r="E222" s="1"/>
  <c r="E251"/>
  <c r="E250" s="1"/>
  <c r="E262"/>
  <c r="E260" s="1"/>
  <c r="H265"/>
  <c r="E292"/>
  <c r="E303"/>
  <c r="E302" s="1"/>
  <c r="D302"/>
  <c r="E315"/>
  <c r="E357"/>
  <c r="E468"/>
  <c r="E477"/>
  <c r="E378"/>
  <c r="E382"/>
  <c r="E388"/>
  <c r="E409"/>
  <c r="D4"/>
  <c r="C67"/>
  <c r="H67" s="1"/>
  <c r="J67" s="1"/>
  <c r="D136"/>
  <c r="D135" s="1"/>
  <c r="C163"/>
  <c r="H163" s="1"/>
  <c r="J163" s="1"/>
  <c r="D167"/>
  <c r="D315"/>
  <c r="H328"/>
  <c r="C314"/>
  <c r="H314" s="1"/>
  <c r="E463"/>
  <c r="E486"/>
  <c r="E484" s="1"/>
  <c r="E522"/>
  <c r="E297"/>
  <c r="E309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610"/>
  <c r="E616"/>
  <c r="E642"/>
  <c r="E646"/>
  <c r="E676"/>
  <c r="E750"/>
  <c r="E756"/>
  <c r="E755" s="1"/>
  <c r="D416"/>
  <c r="E592"/>
  <c r="E628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92"/>
  <c r="C717"/>
  <c r="D739"/>
  <c r="E745"/>
  <c r="E744" s="1"/>
  <c r="E743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"/>
  <c r="E11" s="1"/>
  <c r="D38"/>
  <c r="D3" s="1"/>
  <c r="D68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D203" s="1"/>
  <c r="E244"/>
  <c r="E243" s="1"/>
  <c r="E315"/>
  <c r="E158"/>
  <c r="E157" s="1"/>
  <c r="D157"/>
  <c r="D164"/>
  <c r="D167"/>
  <c r="C203"/>
  <c r="D233"/>
  <c r="D228" s="1"/>
  <c r="E239"/>
  <c r="E238" s="1"/>
  <c r="C67"/>
  <c r="E155"/>
  <c r="E154" s="1"/>
  <c r="D154"/>
  <c r="H171"/>
  <c r="C170"/>
  <c r="E263"/>
  <c r="D120"/>
  <c r="D126"/>
  <c r="D132"/>
  <c r="D140"/>
  <c r="D135" s="1"/>
  <c r="D146"/>
  <c r="E175"/>
  <c r="E174" s="1"/>
  <c r="D174"/>
  <c r="D216"/>
  <c r="D215" s="1"/>
  <c r="D239"/>
  <c r="D238" s="1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63"/>
  <c r="D302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136"/>
  <c r="E135" s="1"/>
  <c r="E153"/>
  <c r="E207"/>
  <c r="E263"/>
  <c r="E315"/>
  <c r="E314" s="1"/>
  <c r="D203"/>
  <c r="D61"/>
  <c r="C116"/>
  <c r="D120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C314"/>
  <c r="H314" s="1"/>
  <c r="D325"/>
  <c r="D331"/>
  <c r="H344"/>
  <c r="C340"/>
  <c r="D368"/>
  <c r="E373"/>
  <c r="E409"/>
  <c r="E412"/>
  <c r="E422"/>
  <c r="E445"/>
  <c r="C3"/>
  <c r="D38"/>
  <c r="D68"/>
  <c r="E450"/>
  <c r="E531"/>
  <c r="E528" s="1"/>
  <c r="E544"/>
  <c r="E538" s="1"/>
  <c r="D117"/>
  <c r="D123"/>
  <c r="D129"/>
  <c r="D143"/>
  <c r="D149"/>
  <c r="D154"/>
  <c r="D160"/>
  <c r="D171"/>
  <c r="D170" s="1"/>
  <c r="E181"/>
  <c r="E180" s="1"/>
  <c r="E179" s="1"/>
  <c r="E194"/>
  <c r="E193" s="1"/>
  <c r="E188" s="1"/>
  <c r="D260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D513"/>
  <c r="D509" s="1"/>
  <c r="D522"/>
  <c r="D538"/>
  <c r="E552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H305"/>
  <c r="D304"/>
  <c r="E304" s="1"/>
  <c r="D303"/>
  <c r="H302"/>
  <c r="D301"/>
  <c r="E301" s="1"/>
  <c r="D300"/>
  <c r="E300" s="1"/>
  <c r="D299"/>
  <c r="E299" s="1"/>
  <c r="H298"/>
  <c r="D297"/>
  <c r="E297" s="1"/>
  <c r="H296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C115" i="36" l="1"/>
  <c r="E645" i="35"/>
  <c r="D645" i="37"/>
  <c r="E67"/>
  <c r="E228"/>
  <c r="E551" i="36"/>
  <c r="E550" s="1"/>
  <c r="D228"/>
  <c r="E259" i="34"/>
  <c r="D726" i="35"/>
  <c r="D725" s="1"/>
  <c r="D116"/>
  <c r="E215"/>
  <c r="E178" s="1"/>
  <c r="E177" s="1"/>
  <c r="C178" i="34"/>
  <c r="H256" i="38"/>
  <c r="J256" s="1"/>
  <c r="H257"/>
  <c r="J257" s="1"/>
  <c r="E551" i="34"/>
  <c r="E550" s="1"/>
  <c r="D153"/>
  <c r="D152" s="1"/>
  <c r="E528" i="37"/>
  <c r="D314" i="35"/>
  <c r="D263" i="37"/>
  <c r="C178"/>
  <c r="H114" i="38"/>
  <c r="J114" s="1"/>
  <c r="H1"/>
  <c r="J1" s="1"/>
  <c r="C560" i="36"/>
  <c r="H560" s="1"/>
  <c r="J560" s="1"/>
  <c r="D551"/>
  <c r="D550" s="1"/>
  <c r="C339"/>
  <c r="H339" s="1"/>
  <c r="J339" s="1"/>
  <c r="D153"/>
  <c r="E135"/>
  <c r="D67" i="35"/>
  <c r="E67"/>
  <c r="E484" i="34"/>
  <c r="D135"/>
  <c r="D67"/>
  <c r="E67"/>
  <c r="H178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717"/>
  <c r="E716" s="1"/>
  <c r="E444"/>
  <c r="E339" s="1"/>
  <c r="E484"/>
  <c r="E483" s="1"/>
  <c r="H551"/>
  <c r="J551" s="1"/>
  <c r="C550"/>
  <c r="H550" s="1"/>
  <c r="J550" s="1"/>
  <c r="E188"/>
  <c r="D444"/>
  <c r="D339" s="1"/>
  <c r="D314"/>
  <c r="D259" s="1"/>
  <c r="C483"/>
  <c r="H483" s="1"/>
  <c r="J483" s="1"/>
  <c r="D153"/>
  <c r="D551"/>
  <c r="D550" s="1"/>
  <c r="D135"/>
  <c r="D115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H340"/>
  <c r="C339"/>
  <c r="H339" s="1"/>
  <c r="J339" s="1"/>
  <c r="C259"/>
  <c r="H116"/>
  <c r="J116" s="1"/>
  <c r="C115"/>
  <c r="E185" i="33"/>
  <c r="E184" s="1"/>
  <c r="D250"/>
  <c r="E251"/>
  <c r="E250" s="1"/>
  <c r="D491"/>
  <c r="D38"/>
  <c r="E123"/>
  <c r="E126"/>
  <c r="E143"/>
  <c r="E492"/>
  <c r="D522"/>
  <c r="D581"/>
  <c r="D592"/>
  <c r="D61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E260" s="1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306"/>
  <c r="D328"/>
  <c r="E363"/>
  <c r="C444"/>
  <c r="H444" s="1"/>
  <c r="H455"/>
  <c r="E491"/>
  <c r="D497"/>
  <c r="C551"/>
  <c r="H552"/>
  <c r="D676"/>
  <c r="D694"/>
  <c r="E132"/>
  <c r="E140"/>
  <c r="E157"/>
  <c r="C215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25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E303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BA33"/>
  <c r="S33"/>
  <c r="BA32"/>
  <c r="S32"/>
  <c r="BA31"/>
  <c r="S31"/>
  <c r="BA30"/>
  <c r="S30"/>
  <c r="BA29"/>
  <c r="S29"/>
  <c r="BA28"/>
  <c r="S28"/>
  <c r="BA27"/>
  <c r="S27"/>
  <c r="M27"/>
  <c r="BA26"/>
  <c r="S26"/>
  <c r="BA25"/>
  <c r="BA24"/>
  <c r="S24"/>
  <c r="BA23"/>
  <c r="BA22"/>
  <c r="S22"/>
  <c r="BA21"/>
  <c r="S21"/>
  <c r="M21"/>
  <c r="BA20"/>
  <c r="S20"/>
  <c r="BA19"/>
  <c r="BA18"/>
  <c r="S18"/>
  <c r="BA17"/>
  <c r="BA16"/>
  <c r="BA15"/>
  <c r="S15"/>
  <c r="BA14"/>
  <c r="BA13"/>
  <c r="BA12"/>
  <c r="BA11"/>
  <c r="BA10"/>
  <c r="BA9"/>
  <c r="BA8"/>
  <c r="BA7"/>
  <c r="BA6"/>
  <c r="BA5"/>
  <c r="BA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BA2"/>
  <c r="BA1"/>
  <c r="C559" i="36" l="1"/>
  <c r="H559" s="1"/>
  <c r="J559" s="1"/>
  <c r="D152" i="37"/>
  <c r="E178"/>
  <c r="E177" s="1"/>
  <c r="C114" i="35"/>
  <c r="H114" s="1"/>
  <c r="J114" s="1"/>
  <c r="D3" i="33"/>
  <c r="E152" i="35"/>
  <c r="E67" i="33"/>
  <c r="D114" i="37"/>
  <c r="D258"/>
  <c r="D257" s="1"/>
  <c r="E560"/>
  <c r="D259" i="34"/>
  <c r="E339" i="36"/>
  <c r="E259"/>
  <c r="E339" i="35"/>
  <c r="E258" s="1"/>
  <c r="E257" s="1"/>
  <c r="D339" i="34"/>
  <c r="D115"/>
  <c r="D114" s="1"/>
  <c r="E2"/>
  <c r="D484" i="33"/>
  <c r="D483" s="1"/>
  <c r="D67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152" s="1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538"/>
  <c r="E483" s="1"/>
  <c r="D135"/>
  <c r="E444"/>
  <c r="E263"/>
  <c r="E561"/>
  <c r="E560" s="1"/>
  <c r="E750"/>
  <c r="E726" s="1"/>
  <c r="E725" s="1"/>
  <c r="D188"/>
  <c r="D116"/>
  <c r="E314"/>
  <c r="E717"/>
  <c r="E716" s="1"/>
  <c r="D645"/>
  <c r="D561"/>
  <c r="D340"/>
  <c r="E188"/>
  <c r="E116"/>
  <c r="E115" l="1"/>
  <c r="E114" i="35"/>
  <c r="E258" i="36"/>
  <c r="E257" s="1"/>
  <c r="D339" i="33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339"/>
  <c r="C114"/>
  <c r="H114" s="1"/>
  <c r="J114" s="1"/>
  <c r="E259"/>
  <c r="H2"/>
  <c r="J2" s="1"/>
  <c r="C258"/>
  <c r="H339"/>
  <c r="J339" s="1"/>
  <c r="D560"/>
  <c r="D559" s="1"/>
  <c r="D115"/>
  <c r="E559"/>
  <c r="E114" l="1"/>
  <c r="H257" i="37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19" i="4" l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<sst xmlns="http://schemas.openxmlformats.org/spreadsheetml/2006/main" count="5782" uniqueCount="1044">
  <si>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</si>
  <si>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</si>
  <si>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</si>
  <si>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</si>
  <si>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</si>
  <si>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</si>
  <si>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</si>
  <si>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</si>
  <si>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</si>
  <si>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</si>
  <si>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</si>
  <si>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</si>
  <si>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</si>
  <si>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</si>
  <si>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</si>
  <si>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</si>
  <si>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</si>
  <si>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</si>
  <si>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</si>
  <si>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</si>
  <si>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</si>
  <si>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</si>
  <si>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</si>
  <si>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</si>
  <si>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</si>
  <si>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</si>
  <si>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</si>
  <si>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</si>
  <si>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</si>
  <si>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</si>
  <si>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</si>
  <si>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</si>
  <si>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</si>
  <si>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</si>
  <si>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</si>
  <si>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</si>
  <si>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</si>
  <si>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</si>
  <si>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</si>
  <si>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</si>
  <si>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</si>
  <si>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</si>
  <si>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</si>
  <si>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</si>
  <si>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</si>
  <si>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</si>
  <si>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</si>
  <si>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</si>
  <si>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</si>
  <si>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</si>
  <si>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</si>
  <si>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</si>
  <si>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</si>
  <si>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</si>
  <si>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</si>
  <si>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</si>
  <si>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</si>
  <si>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</si>
  <si>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</si>
  <si>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</si>
  <si>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</si>
  <si>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</si>
  <si>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</si>
  <si>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</si>
  <si>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</si>
  <si>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</si>
  <si>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</si>
  <si>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</si>
  <si>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</si>
  <si>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</si>
  <si>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</si>
  <si>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</si>
  <si>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</si>
  <si>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</si>
  <si>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</si>
  <si>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</si>
  <si>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</si>
  <si>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</si>
  <si>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</si>
  <si>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</si>
  <si>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</si>
  <si>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</si>
  <si>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</si>
  <si>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</si>
  <si>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</si>
  <si>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</si>
  <si>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</si>
  <si>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</si>
  <si>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</si>
  <si>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</si>
  <si>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</si>
  <si>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</si>
  <si>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</si>
  <si>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</si>
  <si>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</si>
  <si>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</si>
  <si>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</si>
  <si>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</si>
  <si>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</si>
  <si>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</si>
  <si>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</si>
  <si>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</si>
  <si>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</si>
  <si>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</si>
  <si>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</si>
  <si>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</si>
  <si>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</si>
  <si>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</si>
  <si>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</si>
  <si>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</si>
  <si>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</si>
  <si>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</si>
  <si>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</si>
  <si>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</si>
  <si>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</si>
  <si>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</si>
  <si>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</si>
  <si>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</si>
  <si>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</si>
  <si>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</si>
  <si>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</si>
  <si>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</si>
  <si>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</si>
  <si>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</si>
  <si>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</si>
  <si>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</si>
  <si>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</si>
  <si>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</si>
  <si>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</si>
  <si>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</si>
  <si>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</si>
  <si>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</si>
  <si>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</si>
  <si>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</si>
  <si>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</si>
  <si>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</si>
  <si>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</si>
  <si>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</si>
  <si>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</si>
  <si>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</si>
  <si>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</si>
  <si>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</si>
  <si>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</si>
  <si>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</si>
  <si>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</si>
  <si>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</si>
  <si>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</si>
  <si>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</si>
  <si>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</si>
  <si>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</si>
  <si>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</si>
  <si>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</si>
  <si>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</si>
  <si>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</si>
  <si>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</si>
  <si>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</si>
  <si>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</si>
  <si>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</si>
  <si>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</si>
  <si>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</si>
  <si>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</si>
  <si>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</si>
  <si>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</si>
  <si>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</si>
  <si>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</si>
  <si>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</si>
  <si>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</si>
  <si>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</si>
  <si>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</si>
  <si>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</si>
  <si>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</si>
  <si>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</si>
  <si>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</si>
  <si>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</si>
  <si>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</si>
  <si>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</si>
  <si>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</si>
  <si>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</si>
  <si>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</si>
  <si>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</si>
  <si>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</si>
  <si>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</si>
  <si>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</si>
  <si>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</si>
  <si>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</si>
  <si>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</si>
  <si>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</si>
  <si>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</si>
  <si>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</si>
  <si>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</si>
  <si>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</si>
  <si>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</si>
  <si>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</si>
  <si>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</si>
  <si>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</si>
  <si>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</si>
  <si>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</si>
  <si>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</si>
  <si>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</si>
  <si>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</si>
  <si>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</si>
  <si>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</si>
  <si>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</si>
  <si>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</si>
  <si>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</si>
  <si>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</si>
  <si>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</si>
  <si>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</si>
  <si>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</si>
  <si>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</si>
  <si>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</si>
  <si>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</si>
  <si>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</si>
  <si>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</si>
  <si>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</si>
  <si>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</si>
  <si>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</si>
  <si>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</si>
  <si>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</si>
  <si>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</si>
  <si>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</si>
  <si>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</si>
  <si>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</si>
  <si>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</si>
  <si>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</si>
  <si>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</si>
  <si>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</si>
  <si>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</si>
  <si>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</si>
  <si>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</si>
  <si>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</si>
  <si>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</si>
  <si>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</si>
  <si>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</si>
  <si>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</si>
  <si>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</si>
  <si>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</si>
  <si>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</si>
  <si>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</si>
  <si>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</si>
  <si>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</si>
  <si>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</si>
  <si>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</si>
  <si>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</si>
  <si>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</si>
  <si>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</si>
  <si>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</si>
  <si>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</si>
  <si>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</si>
  <si>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</si>
  <si>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</si>
  <si>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</si>
  <si>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</si>
  <si>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</si>
  <si>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</si>
  <si>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</si>
  <si>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</si>
  <si>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</si>
  <si>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</si>
  <si>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</si>
  <si>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</si>
  <si>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</si>
  <si>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</si>
  <si>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</si>
  <si>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</si>
  <si>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</si>
  <si>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</si>
  <si>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</si>
  <si>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</si>
  <si>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</si>
  <si>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</si>
  <si>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</si>
  <si>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</si>
  <si>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</si>
  <si>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</si>
  <si>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</si>
  <si>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</si>
  <si>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</si>
  <si>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</si>
  <si>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</si>
  <si>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</si>
  <si>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</si>
  <si>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</si>
  <si>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</si>
  <si>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</si>
  <si>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</si>
  <si>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</si>
  <si>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</si>
  <si>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</si>
  <si>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</si>
  <si>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</si>
  <si>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</si>
  <si>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</si>
  <si>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</si>
  <si>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</si>
  <si>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</si>
  <si>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</si>
  <si>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</si>
  <si>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</si>
  <si>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</si>
  <si>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</si>
  <si>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</si>
  <si>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</si>
  <si>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</si>
  <si>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</si>
  <si>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</si>
  <si>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</si>
  <si>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</si>
  <si>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</si>
  <si>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</si>
  <si>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</si>
  <si>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</si>
  <si>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</si>
  <si>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</si>
  <si>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</si>
  <si>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</si>
  <si>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</si>
  <si>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</si>
  <si>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</si>
  <si>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</si>
  <si>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</si>
  <si>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</si>
  <si>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</si>
  <si>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</si>
  <si>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</si>
  <si>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</si>
  <si>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</si>
  <si>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</si>
  <si>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</si>
  <si>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</si>
  <si>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</si>
  <si>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</si>
  <si>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</si>
  <si>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</si>
  <si>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</si>
  <si>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</si>
  <si>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</si>
  <si>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</si>
  <si>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</si>
  <si>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</si>
  <si>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</si>
  <si>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</si>
  <si>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</si>
  <si>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</si>
  <si>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</si>
  <si>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</si>
  <si>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</si>
  <si>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</si>
  <si>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</si>
  <si>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</si>
  <si>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</si>
  <si>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</si>
  <si>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</si>
  <si>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</si>
  <si>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</si>
  <si>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</si>
  <si>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</si>
  <si>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</si>
  <si>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</si>
  <si>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</si>
  <si>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</si>
  <si>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</si>
  <si>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</si>
  <si>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</si>
  <si>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</si>
  <si>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</si>
  <si>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</si>
  <si>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</si>
  <si>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</si>
  <si>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</si>
  <si>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</si>
  <si>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</si>
  <si>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</si>
  <si>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</si>
  <si>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</si>
  <si>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</si>
  <si>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</si>
  <si>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</si>
  <si>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</si>
  <si>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</si>
  <si>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</si>
  <si>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</si>
  <si>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</si>
  <si>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</si>
  <si>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</si>
  <si>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</si>
  <si>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</si>
  <si>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</si>
  <si>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</si>
  <si>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</si>
  <si>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</si>
  <si>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</si>
  <si>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</si>
  <si>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</si>
  <si>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</si>
  <si>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</si>
  <si>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</si>
  <si>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</si>
  <si>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</si>
  <si>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</si>
  <si>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</si>
  <si>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</si>
  <si>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</si>
  <si>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</si>
  <si>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</si>
  <si>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</si>
  <si>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</si>
  <si>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</si>
  <si>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</si>
  <si>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</si>
  <si>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</si>
  <si>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</si>
  <si>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</si>
  <si>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</si>
  <si>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</si>
  <si>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</si>
  <si>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</si>
  <si>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</si>
  <si>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</si>
  <si>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</si>
  <si>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</si>
  <si>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</si>
  <si>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</si>
  <si>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</si>
  <si>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</si>
  <si>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</si>
  <si>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</si>
  <si>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</si>
  <si>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</si>
  <si>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</si>
  <si>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</si>
  <si>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</si>
  <si>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</si>
  <si>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</si>
  <si>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</si>
  <si>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</si>
  <si>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</si>
  <si>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</si>
  <si>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</si>
  <si>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</si>
  <si>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</si>
  <si>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</si>
  <si>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</si>
  <si>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</si>
  <si>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</si>
  <si>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</si>
  <si>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</si>
  <si>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</si>
  <si>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</si>
  <si>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</si>
  <si>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</si>
  <si>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</si>
  <si>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</si>
  <si>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</si>
  <si>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</si>
  <si>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</si>
  <si>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</si>
  <si>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</si>
  <si>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</si>
  <si>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</si>
  <si>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</si>
  <si>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</si>
  <si>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</si>
  <si>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</si>
  <si>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</si>
  <si>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</si>
  <si>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</si>
  <si>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</si>
  <si>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</si>
  <si>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</si>
  <si>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</si>
  <si>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</si>
  <si>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</si>
  <si>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</si>
  <si>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</si>
  <si>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</si>
  <si>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</si>
  <si>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</si>
  <si>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</si>
  <si>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</si>
  <si>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</si>
  <si>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</si>
  <si>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</si>
  <si>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</si>
  <si>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</si>
  <si>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</si>
  <si>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</si>
  <si>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</si>
  <si>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</si>
  <si>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</si>
  <si>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</si>
  <si>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</si>
  <si>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</si>
  <si>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</si>
  <si>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</si>
  <si>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</si>
  <si>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</si>
  <si>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</si>
  <si>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</si>
  <si>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</si>
  <si>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</si>
  <si>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</si>
  <si>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</si>
  <si>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</si>
  <si>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</si>
  <si>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</si>
  <si>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</si>
  <si>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</si>
  <si>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</si>
  <si>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</si>
  <si>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</si>
  <si>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</si>
  <si>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</si>
  <si>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</si>
  <si>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</si>
  <si>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</si>
  <si>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</si>
  <si>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</si>
  <si>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</si>
  <si>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</si>
  <si>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</si>
  <si>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</si>
  <si>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</si>
  <si>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</si>
  <si>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</si>
  <si>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</si>
  <si>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</si>
  <si>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</si>
  <si>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</si>
  <si>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</si>
  <si>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</si>
  <si>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</si>
  <si>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</si>
  <si>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</si>
  <si>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</si>
  <si>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</si>
  <si>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</si>
  <si>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</si>
  <si>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</si>
  <si>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</si>
  <si>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</si>
  <si>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</si>
  <si>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</si>
  <si>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</si>
  <si>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</si>
  <si>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</si>
  <si>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</si>
  <si>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</si>
  <si>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</si>
  <si>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</si>
  <si>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</si>
  <si>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</si>
  <si>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</si>
  <si>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</si>
  <si>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</si>
  <si>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</si>
  <si>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</si>
  <si>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</si>
  <si>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</si>
  <si>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</si>
  <si>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</si>
  <si>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</si>
  <si>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</si>
  <si>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</si>
  <si>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</si>
  <si>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</si>
  <si>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</si>
  <si>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</si>
  <si>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</si>
  <si>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</si>
  <si>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</si>
  <si>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</si>
  <si>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</si>
  <si>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</si>
  <si>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</si>
  <si>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</si>
  <si>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</si>
  <si>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</si>
  <si>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</si>
  <si>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</si>
  <si>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</si>
  <si>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</si>
  <si>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</si>
  <si>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</si>
  <si>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</si>
  <si>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</si>
  <si>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</si>
  <si>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</si>
  <si>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</si>
  <si>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</si>
  <si>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</si>
  <si>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</si>
  <si>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</si>
  <si>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</si>
  <si>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</si>
  <si>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</si>
  <si>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</si>
  <si>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</si>
  <si>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</si>
  <si>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</si>
  <si>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</si>
  <si>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</si>
  <si>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</si>
  <si>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</si>
  <si>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</si>
  <si>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</si>
  <si>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</si>
  <si>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</si>
  <si>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</si>
  <si>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</si>
  <si>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</si>
  <si>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</si>
  <si>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</si>
  <si>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</si>
  <si>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</si>
  <si>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</si>
  <si>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</si>
  <si>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</si>
  <si>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</si>
  <si>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</si>
  <si>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</si>
  <si>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</si>
  <si>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</si>
  <si>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</si>
  <si>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</si>
  <si>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</si>
  <si>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</si>
  <si>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</si>
  <si>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</si>
  <si>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</si>
  <si>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</si>
  <si>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</si>
  <si>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</si>
  <si>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</si>
  <si>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</si>
  <si>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</si>
  <si>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</si>
  <si>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</si>
  <si>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</si>
  <si>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</si>
  <si>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</si>
  <si>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</si>
  <si>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</si>
  <si>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</si>
  <si>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</si>
  <si>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</si>
  <si>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</si>
  <si>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</si>
  <si>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</si>
  <si>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</si>
  <si>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</si>
  <si>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</si>
  <si>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</si>
  <si>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</si>
  <si>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</si>
  <si>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</si>
  <si>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</si>
  <si>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</si>
  <si>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</si>
  <si>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</si>
  <si>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</si>
  <si>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</si>
  <si>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</si>
  <si>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</si>
  <si>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</si>
  <si>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</si>
  <si>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</si>
  <si>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</si>
  <si>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</si>
  <si>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</si>
  <si>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</si>
  <si>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</si>
  <si>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</si>
  <si>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</si>
  <si>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</si>
  <si>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</si>
  <si>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</si>
  <si>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</si>
  <si>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</si>
  <si>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</si>
  <si>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</si>
  <si>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</si>
  <si>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</si>
  <si>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</si>
  <si>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</si>
  <si>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</si>
  <si>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</si>
  <si>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</si>
  <si>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</si>
  <si>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</si>
  <si>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</si>
  <si>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</si>
  <si>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</si>
  <si>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</si>
  <si>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</si>
  <si>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</si>
  <si>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</si>
  <si>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</si>
  <si>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</si>
  <si>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</si>
  <si>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</si>
  <si>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</si>
  <si>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</si>
  <si>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</si>
  <si>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</si>
  <si>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</si>
  <si>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</si>
  <si>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</si>
  <si>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</si>
  <si>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</si>
  <si>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</si>
  <si>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</si>
  <si>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</si>
  <si>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</si>
  <si>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</si>
  <si>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</si>
  <si>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</si>
  <si>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</si>
  <si>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</si>
  <si>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</si>
  <si>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</si>
  <si>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</si>
  <si>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</si>
  <si>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</si>
  <si>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</si>
  <si>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</si>
  <si>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</si>
  <si>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</si>
  <si>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</si>
  <si>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</si>
  <si>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</si>
  <si>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</si>
  <si>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</si>
  <si>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</si>
  <si>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</si>
  <si>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</si>
  <si>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</si>
  <si>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</si>
  <si>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</si>
  <si>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</si>
  <si>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</si>
  <si>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</si>
  <si>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</si>
  <si>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</si>
  <si>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</si>
  <si>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</si>
  <si>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</si>
  <si>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</si>
  <si>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</si>
  <si>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</si>
  <si>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</si>
  <si>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</si>
  <si>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</si>
  <si>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</si>
  <si>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</si>
  <si>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</si>
  <si>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</si>
  <si>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</si>
  <si>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</si>
  <si>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</si>
  <si>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</si>
  <si>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</si>
  <si>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</si>
  <si>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</si>
  <si>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</si>
  <si>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</si>
  <si>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</si>
  <si>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</si>
  <si>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</si>
  <si>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</si>
  <si>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</si>
  <si>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</si>
  <si>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</si>
  <si>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</si>
  <si>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</si>
  <si>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</si>
  <si>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</si>
  <si>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</si>
  <si>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</si>
  <si>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</si>
  <si>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</si>
  <si>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</si>
  <si>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</si>
  <si>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</si>
  <si>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</si>
  <si>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</si>
  <si>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</si>
  <si>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</si>
  <si>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</si>
  <si>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</si>
  <si>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</si>
  <si>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</si>
  <si>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</si>
  <si>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</si>
  <si>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</si>
  <si>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</si>
  <si>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</si>
  <si>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</si>
  <si>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</si>
  <si>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</si>
  <si>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</si>
  <si>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</si>
  <si>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</si>
  <si>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</si>
  <si>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</si>
  <si>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</si>
  <si>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</si>
  <si>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</si>
  <si>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</si>
  <si>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</si>
  <si>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</si>
  <si>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</si>
  <si>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</si>
  <si>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</si>
  <si>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</si>
  <si>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</si>
  <si>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</si>
  <si>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</si>
  <si>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</si>
  <si>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</si>
  <si>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</si>
  <si>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</si>
  <si>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</si>
  <si>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</si>
  <si>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</si>
  <si>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</si>
  <si>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</si>
  <si>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</si>
  <si>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</si>
  <si>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</si>
  <si>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</si>
  <si>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</si>
  <si>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</si>
  <si>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</si>
  <si>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</si>
  <si>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</si>
  <si>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</si>
  <si>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</si>
  <si>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</si>
  <si>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</si>
  <si>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</si>
  <si>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</si>
  <si>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</si>
  <si>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</si>
  <si>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</si>
  <si>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</si>
  <si>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</si>
  <si>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</si>
  <si>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</si>
  <si>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</si>
  <si>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</si>
  <si>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</si>
  <si>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</si>
  <si>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</si>
  <si>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</si>
  <si>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</si>
  <si>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</si>
  <si>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</si>
  <si>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</si>
  <si>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</si>
  <si>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</si>
  <si>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</si>
  <si>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</si>
  <si>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</si>
  <si>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محمد القرفي </t>
  </si>
  <si>
    <t xml:space="preserve">احمد بوحاجب </t>
  </si>
  <si>
    <t xml:space="preserve">العرضاوي فريجات </t>
  </si>
  <si>
    <t xml:space="preserve">علي السبتي الكامل </t>
  </si>
  <si>
    <t xml:space="preserve">مصطفى دخيل </t>
  </si>
  <si>
    <t xml:space="preserve">نبيل بلقروي </t>
  </si>
  <si>
    <t xml:space="preserve">توفيق الجابري </t>
  </si>
  <si>
    <t xml:space="preserve">سالم القرفي </t>
  </si>
  <si>
    <t xml:space="preserve">مهذب الكامل </t>
  </si>
  <si>
    <t xml:space="preserve">هدى بوحاجب </t>
  </si>
  <si>
    <t xml:space="preserve">توزر الطاهري </t>
  </si>
  <si>
    <t>بلقاسم الفاهم</t>
  </si>
  <si>
    <t xml:space="preserve">الحبيب الكامل </t>
  </si>
  <si>
    <t xml:space="preserve">حسن الفاهم </t>
  </si>
  <si>
    <t>خديجة الفاهم</t>
  </si>
  <si>
    <t xml:space="preserve">بوزيد عطية </t>
  </si>
  <si>
    <t xml:space="preserve">اكرام شلو </t>
  </si>
  <si>
    <t>صالح ساسي القرفي</t>
  </si>
  <si>
    <t>بوكثير بن جديد</t>
  </si>
  <si>
    <t xml:space="preserve">الساسي كثيري </t>
  </si>
  <si>
    <t xml:space="preserve">بلقاسم حميدات </t>
  </si>
  <si>
    <t xml:space="preserve">مبروكة الفاهم </t>
  </si>
  <si>
    <t>عبد القادر رجب</t>
  </si>
  <si>
    <t xml:space="preserve">عون استقبال </t>
  </si>
  <si>
    <t>د</t>
  </si>
  <si>
    <t xml:space="preserve">كاتب تصرف </t>
  </si>
  <si>
    <t>ب</t>
  </si>
  <si>
    <t xml:space="preserve">ملحق ادارة </t>
  </si>
  <si>
    <t>أ3</t>
  </si>
  <si>
    <t xml:space="preserve">مساعد تقني </t>
  </si>
  <si>
    <t xml:space="preserve">متصرف </t>
  </si>
  <si>
    <t>أ2</t>
  </si>
  <si>
    <t xml:space="preserve">مستكتب ادارة </t>
  </si>
  <si>
    <t>ج</t>
  </si>
  <si>
    <t>فورد</t>
  </si>
  <si>
    <t>لنديني</t>
  </si>
  <si>
    <t>ماطر</t>
  </si>
  <si>
    <t>ايفيكو</t>
  </si>
  <si>
    <t>صهريج ماء</t>
  </si>
  <si>
    <t>02-211439</t>
  </si>
  <si>
    <t>02-12061</t>
  </si>
  <si>
    <t>02-10756</t>
  </si>
  <si>
    <t>5374A50092</t>
  </si>
  <si>
    <t>7718/6453</t>
  </si>
  <si>
    <t>02-208179</t>
  </si>
  <si>
    <t>02-209596</t>
  </si>
  <si>
    <t>02-209920</t>
  </si>
  <si>
    <t>02-209597</t>
  </si>
  <si>
    <t>02-213929</t>
  </si>
  <si>
    <t>02-216216</t>
  </si>
  <si>
    <t>02-216217</t>
  </si>
  <si>
    <t>02-216344</t>
  </si>
  <si>
    <t>02-216345</t>
  </si>
  <si>
    <t xml:space="preserve">التراتيب البلدية </t>
  </si>
  <si>
    <t xml:space="preserve">الاستقلال </t>
  </si>
  <si>
    <t xml:space="preserve">الشهداء </t>
  </si>
  <si>
    <t xml:space="preserve">وسط السوق </t>
  </si>
  <si>
    <t>البريد</t>
  </si>
  <si>
    <t xml:space="preserve">الحرية </t>
  </si>
  <si>
    <t xml:space="preserve">ابن الجزار </t>
  </si>
  <si>
    <t>النور</t>
  </si>
  <si>
    <t>سيدي عبد الله</t>
  </si>
  <si>
    <t>الملعب البلدي</t>
  </si>
  <si>
    <t xml:space="preserve">طريق العين </t>
  </si>
  <si>
    <t>حي الامل 1</t>
  </si>
  <si>
    <t>حي الامل 2</t>
  </si>
  <si>
    <t xml:space="preserve">الدبابة </t>
  </si>
  <si>
    <t xml:space="preserve">الدبابغة </t>
  </si>
  <si>
    <t xml:space="preserve">الاشلاو </t>
  </si>
  <si>
    <t xml:space="preserve">المصاورة </t>
  </si>
  <si>
    <t xml:space="preserve">طريق الرقاب </t>
  </si>
  <si>
    <t xml:space="preserve">طريق صفاقس </t>
  </si>
  <si>
    <t xml:space="preserve">النتجهيز </t>
  </si>
  <si>
    <t xml:space="preserve">المطار </t>
  </si>
  <si>
    <t xml:space="preserve">الملعب البلدي </t>
  </si>
  <si>
    <t xml:space="preserve">المكتبة العمومية </t>
  </si>
  <si>
    <t xml:space="preserve">نادي الاطفال </t>
  </si>
  <si>
    <t xml:space="preserve">دار الشباب </t>
  </si>
  <si>
    <t xml:space="preserve">دار الثقافة </t>
  </si>
  <si>
    <t xml:space="preserve">مركب الطفولة </t>
  </si>
  <si>
    <t>مكتب البريد</t>
  </si>
  <si>
    <t xml:space="preserve">خلية الارشاد الفلاحي </t>
  </si>
  <si>
    <t xml:space="preserve">القباضة المالية </t>
  </si>
  <si>
    <t xml:space="preserve">فرع التجهيز و الاسكان </t>
  </si>
  <si>
    <t xml:space="preserve">فرع التطهير </t>
  </si>
  <si>
    <t>الامر عدد 386 لسنة 2012 المؤرخ في 19 ماي 2012</t>
  </si>
  <si>
    <t xml:space="preserve">منير غضابنة </t>
  </si>
  <si>
    <t xml:space="preserve">انور الكامل </t>
  </si>
  <si>
    <t xml:space="preserve">توفيق سبيكة </t>
  </si>
  <si>
    <t xml:space="preserve">بوبكر بن عمر </t>
  </si>
  <si>
    <t xml:space="preserve">محمد امين القرفي </t>
  </si>
  <si>
    <t xml:space="preserve">بهيجة الطاهري </t>
  </si>
  <si>
    <t xml:space="preserve">عبد الله رجب </t>
  </si>
  <si>
    <t xml:space="preserve">قيس الفاهم </t>
  </si>
  <si>
    <t xml:space="preserve">لجنة البتات </t>
  </si>
  <si>
    <t xml:space="preserve">مقر للادارة البلدية </t>
  </si>
  <si>
    <t xml:space="preserve">مستودع الحجز البلدي </t>
  </si>
  <si>
    <t xml:space="preserve">مقاسم اجتماعية </t>
  </si>
  <si>
    <t xml:space="preserve">مسلخ بلدي </t>
  </si>
  <si>
    <t xml:space="preserve">سوق للدواب </t>
  </si>
  <si>
    <t xml:space="preserve">السوق الاسبوعية للانتصاب للخضر و الغلال </t>
  </si>
  <si>
    <t xml:space="preserve">السوق اليومية للخضر و الغلال بها 15 دكان  </t>
  </si>
  <si>
    <t xml:space="preserve">دكان </t>
  </si>
  <si>
    <t>كشك</t>
  </si>
  <si>
    <t xml:space="preserve">الطرقات و الارصفة </t>
  </si>
  <si>
    <t xml:space="preserve">تعهد و صيانة البنية الاساسية </t>
  </si>
  <si>
    <t xml:space="preserve">تجميل المدينة </t>
  </si>
  <si>
    <t xml:space="preserve">حي تجاري </t>
  </si>
  <si>
    <t xml:space="preserve">اقتناء معدات </t>
  </si>
  <si>
    <t xml:space="preserve">اقتناء معدات اعلامية </t>
  </si>
  <si>
    <t>المستودع البلدي</t>
  </si>
  <si>
    <t xml:space="preserve">تعهد و صيانة المنشات البلدية </t>
  </si>
  <si>
    <t xml:space="preserve">دراسات </t>
  </si>
  <si>
    <t>ملعب بلدي</t>
  </si>
  <si>
    <t xml:space="preserve">الامل 1 و 2 </t>
  </si>
  <si>
    <t>سوق بلدي</t>
  </si>
  <si>
    <t>2010/2014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</si>
  <si>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</si>
  <si>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</si>
  <si>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</si>
  <si>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</si>
  <si>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</si>
  <si>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</si>
  <si>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</si>
  <si>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</si>
  <si>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</si>
  <si>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</si>
  <si>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</si>
  <si>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</si>
  <si>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</si>
  <si>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</si>
  <si>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</si>
  <si>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</si>
  <si>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</si>
  <si>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</si>
  <si>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</si>
  <si>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</si>
  <si>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</si>
  <si>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</si>
  <si>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</si>
  <si>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</si>
  <si>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</si>
  <si>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</si>
  <si>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</si>
  <si>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</si>
  <si>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</si>
  <si>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</si>
  <si>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</si>
  <si>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</si>
  <si>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</si>
  <si>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</si>
  <si>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</si>
  <si>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</si>
  <si>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</si>
  <si>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</si>
  <si>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</si>
  <si>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</si>
  <si>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</si>
  <si>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</si>
  <si>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</si>
  <si>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</si>
  <si>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</si>
  <si>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</si>
  <si>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</si>
  <si>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</si>
  <si>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معدات نظافة</t>
  </si>
  <si>
    <t>قصر بلدية</t>
  </si>
  <si>
    <t>تهذيب حي الإستقلال</t>
  </si>
  <si>
    <t xml:space="preserve">اقتناء معدات النظافة و الطرقات </t>
  </si>
  <si>
    <t>تهيئة مستودع بلدي</t>
  </si>
  <si>
    <t>مساعدة موظفة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</si>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</sst>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8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3" borderId="1" xfId="0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/>
    <xf numFmtId="0" fontId="18" fillId="0" borderId="1" xfId="0" applyFont="1" applyBorder="1"/>
    <xf numFmtId="0" fontId="11" fillId="0" borderId="1" xfId="0" applyFont="1" applyBorder="1"/>
    <xf numFmtId="166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/>
    <xf numFmtId="0" fontId="3" fillId="10" borderId="1" xfId="0" applyFont="1" applyFill="1" applyBorder="1" applyAlignment="1">
      <alignment horizontal="center"/>
    </xf>
    <xf numFmtId="0" fontId="9" fillId="4" borderId="1" xfId="0" applyFont="1" applyFill="1" applyBorder="1"/>
    <xf numFmtId="0" fontId="18" fillId="4" borderId="1" xfId="0" applyFont="1" applyFill="1" applyBorder="1"/>
    <xf numFmtId="0" fontId="9" fillId="4" borderId="1" xfId="0" applyFont="1" applyFill="1" applyBorder="1" applyAlignment="1">
      <alignment vertical="center" readingOrder="2"/>
    </xf>
    <xf numFmtId="166" fontId="2" fillId="4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166" fontId="0" fillId="4" borderId="1" xfId="0" applyNumberFormat="1" applyFill="1" applyBorder="1" applyAlignment="1">
      <alignment horizontal="center" vertical="center"/>
    </xf>
    <xf numFmtId="166" fontId="9" fillId="4" borderId="1" xfId="0" applyNumberFormat="1" applyFont="1" applyFill="1" applyBorder="1"/>
    <xf numFmtId="0" fontId="11" fillId="4" borderId="1" xfId="0" applyFont="1" applyFill="1" applyBorder="1"/>
    <xf numFmtId="0" fontId="0" fillId="4" borderId="1" xfId="0" applyFont="1" applyFill="1" applyBorder="1"/>
    <xf numFmtId="0" fontId="0" fillId="4" borderId="1" xfId="0" applyFill="1" applyBorder="1" applyAlignment="1">
      <alignment vertical="center" readingOrder="2"/>
    </xf>
    <xf numFmtId="166" fontId="0" fillId="4" borderId="1" xfId="0" applyNumberFormat="1" applyFill="1" applyBorder="1"/>
    <xf numFmtId="0" fontId="3" fillId="4" borderId="1" xfId="0" applyFont="1" applyFill="1" applyBorder="1" applyAlignment="1">
      <alignment horizontal="center" vertical="center"/>
    </xf>
    <xf numFmtId="166" fontId="0" fillId="0" borderId="2" xfId="0" applyNumberFormat="1" applyBorder="1"/>
    <xf numFmtId="166" fontId="0" fillId="0" borderId="3" xfId="0" applyNumberFormat="1" applyBorder="1"/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0" fillId="0" borderId="19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/>
    <xf numFmtId="0" fontId="2" fillId="24" borderId="11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 wrapText="1"/>
    </xf>
    <xf numFmtId="0" fontId="2" fillId="24" borderId="11" xfId="0" applyFont="1" applyFill="1" applyBorder="1" applyAlignment="1">
      <alignment horizontal="center" vertical="center" wrapText="1"/>
    </xf>
    <xf numFmtId="0" fontId="2" fillId="24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4" borderId="1" xfId="0" applyNumberFormat="1" applyFill="1" applyBorder="1"/>
    <xf numFmtId="10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4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7" t="s">
        <v>30</v>
      </c>
      <c r="B1" s="187"/>
      <c r="C1" s="187"/>
      <c r="D1" s="138" t="s">
        <v>853</v>
      </c>
      <c r="E1" s="138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5" t="s">
        <v>60</v>
      </c>
      <c r="B2" s="19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2" t="s">
        <v>578</v>
      </c>
      <c r="B3" s="19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8" t="s">
        <v>145</v>
      </c>
      <c r="B38" s="18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2" t="s">
        <v>579</v>
      </c>
      <c r="B67" s="19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3" t="s">
        <v>62</v>
      </c>
      <c r="B114" s="19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860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8" t="s">
        <v>202</v>
      </c>
      <c r="B135" s="18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862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customHeight="1" outlineLevel="2">
      <c r="A139" s="127"/>
      <c r="B139" s="126" t="s">
        <v>861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855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0" t="s">
        <v>581</v>
      </c>
      <c r="B152" s="19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860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7"/>
      <c r="B181" s="86" t="s">
        <v>855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7"/>
      <c r="B183" s="86" t="s">
        <v>855</v>
      </c>
      <c r="C183" s="124"/>
      <c r="D183" s="124">
        <f>C183</f>
        <v>0</v>
      </c>
      <c r="E183" s="124">
        <f>D183</f>
        <v>0</v>
      </c>
    </row>
    <row r="184" spans="1:10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7"/>
      <c r="B186" s="86" t="s">
        <v>855</v>
      </c>
      <c r="C186" s="124"/>
      <c r="D186" s="124">
        <f>C186</f>
        <v>0</v>
      </c>
      <c r="E186" s="124">
        <f>D186</f>
        <v>0</v>
      </c>
    </row>
    <row r="187" spans="1:10" outlineLevel="3">
      <c r="A187" s="87"/>
      <c r="B187" s="86" t="s">
        <v>847</v>
      </c>
      <c r="C187" s="124"/>
      <c r="D187" s="124">
        <f>C187</f>
        <v>0</v>
      </c>
      <c r="E187" s="124">
        <f>D187</f>
        <v>0</v>
      </c>
    </row>
    <row r="188" spans="1:10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7"/>
      <c r="B190" s="86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7"/>
      <c r="B191" s="86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7"/>
      <c r="B192" s="86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7"/>
      <c r="B194" s="86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7"/>
      <c r="B196" s="86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5" t="s">
        <v>843</v>
      </c>
      <c r="B197" s="18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7"/>
      <c r="B199" s="86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7"/>
      <c r="B202" s="86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7"/>
      <c r="B205" s="86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7"/>
      <c r="B206" s="86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7"/>
      <c r="B208" s="86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7"/>
      <c r="B209" s="86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7"/>
      <c r="B210" s="86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7"/>
      <c r="B212" s="86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7"/>
      <c r="B214" s="86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7"/>
      <c r="B217" s="86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7"/>
      <c r="B221" s="86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7"/>
      <c r="B224" s="86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7"/>
      <c r="B225" s="86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7"/>
      <c r="B226" s="86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7"/>
      <c r="B227" s="86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7"/>
      <c r="B230" s="86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7"/>
      <c r="B231" s="86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7"/>
      <c r="B232" s="86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7"/>
      <c r="B234" s="86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7"/>
      <c r="B237" s="86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7"/>
      <c r="B240" s="86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7"/>
      <c r="B241" s="86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7"/>
      <c r="B242" s="86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7"/>
      <c r="B245" s="86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7"/>
      <c r="B246" s="86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7"/>
      <c r="B247" s="86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7"/>
      <c r="B248" s="86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7"/>
      <c r="B249" s="86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7"/>
      <c r="B251" s="86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7"/>
      <c r="B252" s="86" t="s">
        <v>854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7" t="s">
        <v>67</v>
      </c>
      <c r="B256" s="187"/>
      <c r="C256" s="187"/>
      <c r="D256" s="138" t="s">
        <v>853</v>
      </c>
      <c r="E256" s="138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7" t="s">
        <v>269</v>
      </c>
      <c r="B263" s="17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7" t="s">
        <v>357</v>
      </c>
      <c r="B444" s="17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3" t="s">
        <v>389</v>
      </c>
      <c r="B483" s="18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7" t="s">
        <v>414</v>
      </c>
      <c r="B509" s="17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7" t="s">
        <v>441</v>
      </c>
      <c r="B538" s="17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1" t="s">
        <v>449</v>
      </c>
      <c r="B547" s="18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7" t="s">
        <v>450</v>
      </c>
      <c r="B548" s="17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5" t="s">
        <v>455</v>
      </c>
      <c r="B550" s="17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3" t="s">
        <v>456</v>
      </c>
      <c r="B551" s="17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7" t="s">
        <v>457</v>
      </c>
      <c r="B552" s="17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5" t="s">
        <v>464</v>
      </c>
      <c r="B560" s="17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7" t="s">
        <v>466</v>
      </c>
      <c r="B562" s="17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7" t="s">
        <v>473</v>
      </c>
      <c r="B569" s="17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7" t="s">
        <v>481</v>
      </c>
      <c r="B577" s="17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7" t="s">
        <v>485</v>
      </c>
      <c r="B581" s="17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7" t="s">
        <v>489</v>
      </c>
      <c r="B585" s="17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7" t="s">
        <v>491</v>
      </c>
      <c r="B587" s="17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7" t="s">
        <v>503</v>
      </c>
      <c r="B599" s="17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7" t="s">
        <v>513</v>
      </c>
      <c r="B610" s="17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7" t="s">
        <v>531</v>
      </c>
      <c r="B628" s="17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5" t="s">
        <v>570</v>
      </c>
      <c r="B716" s="17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3" t="s">
        <v>571</v>
      </c>
      <c r="B717" s="17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1" t="s">
        <v>851</v>
      </c>
      <c r="B718" s="17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4" customWidth="1"/>
    <col min="2" max="2" width="28.28515625" style="114" customWidth="1"/>
    <col min="3" max="3" width="15" style="114" customWidth="1"/>
    <col min="4" max="4" width="15.28515625" style="114" customWidth="1"/>
    <col min="5" max="25" width="9.140625" style="114"/>
  </cols>
  <sheetData>
    <row r="1" spans="1:4" customFormat="1">
      <c r="A1" s="111" t="s">
        <v>788</v>
      </c>
      <c r="B1" s="131" t="s">
        <v>789</v>
      </c>
      <c r="C1" s="111" t="s">
        <v>790</v>
      </c>
      <c r="D1" s="111" t="s">
        <v>791</v>
      </c>
    </row>
    <row r="2" spans="1:4" customFormat="1">
      <c r="A2" s="99"/>
      <c r="B2" s="132"/>
      <c r="C2" s="93"/>
      <c r="D2" s="93"/>
    </row>
    <row r="3" spans="1:4" customFormat="1">
      <c r="A3" s="99"/>
      <c r="B3" s="132"/>
      <c r="C3" s="93"/>
      <c r="D3" s="93"/>
    </row>
    <row r="4" spans="1:4" customFormat="1">
      <c r="A4" s="99"/>
      <c r="B4" s="132"/>
      <c r="C4" s="93"/>
      <c r="D4" s="93"/>
    </row>
    <row r="5" spans="1:4" customFormat="1">
      <c r="A5" s="102"/>
      <c r="B5" s="132"/>
      <c r="C5" s="102"/>
      <c r="D5" s="102"/>
    </row>
    <row r="6" spans="1:4" customFormat="1">
      <c r="A6" s="133"/>
      <c r="B6" s="103"/>
      <c r="C6" s="93"/>
      <c r="D6" s="93"/>
    </row>
    <row r="7" spans="1:4" customFormat="1">
      <c r="A7" s="102"/>
      <c r="B7" s="99"/>
      <c r="C7" s="93"/>
      <c r="D7" s="93"/>
    </row>
    <row r="8" spans="1:4" customFormat="1">
      <c r="A8" s="99"/>
      <c r="B8" s="99"/>
      <c r="C8" s="93"/>
      <c r="D8" s="93"/>
    </row>
    <row r="9" spans="1:4" customFormat="1">
      <c r="A9" s="99"/>
      <c r="B9" s="99"/>
      <c r="C9" s="102"/>
      <c r="D9" s="93"/>
    </row>
    <row r="10" spans="1:4" customFormat="1">
      <c r="A10" s="102"/>
      <c r="B10" s="133"/>
      <c r="C10" s="93"/>
      <c r="D10" s="93"/>
    </row>
    <row r="11" spans="1:4" customFormat="1">
      <c r="A11" s="133"/>
      <c r="B11" s="99"/>
      <c r="C11" s="93"/>
      <c r="D11" s="93"/>
    </row>
    <row r="12" spans="1:4" customFormat="1">
      <c r="A12" s="102"/>
      <c r="B12" s="133"/>
      <c r="C12" s="93"/>
      <c r="D12" s="93"/>
    </row>
    <row r="13" spans="1:4" customFormat="1">
      <c r="A13" s="102"/>
      <c r="B13" s="99"/>
      <c r="C13" s="93"/>
      <c r="D13" s="93"/>
    </row>
    <row r="14" spans="1:4" customFormat="1">
      <c r="A14" s="99"/>
      <c r="B14" s="102"/>
      <c r="C14" s="93"/>
      <c r="D14" s="93"/>
    </row>
    <row r="15" spans="1:4" customFormat="1">
      <c r="A15" s="102"/>
      <c r="B15" s="99"/>
      <c r="C15" s="93"/>
      <c r="D15" s="93"/>
    </row>
    <row r="16" spans="1:4" customFormat="1">
      <c r="A16" s="102"/>
      <c r="B16" s="102"/>
      <c r="C16" s="93"/>
      <c r="D16" s="93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4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4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Q747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B3:C3"/>
    </sheetView>
  </sheetViews>
  <sheetFormatPr baseColWidth="10" defaultColWidth="9.140625" defaultRowHeight="15"/>
  <cols>
    <col min="1" max="1" width="24.85546875" style="95" customWidth="1"/>
    <col min="2" max="4" width="15" style="95" customWidth="1"/>
    <col min="5" max="5" width="21.7109375" style="95" customWidth="1"/>
    <col min="6" max="6" width="23.5703125" style="92" bestFit="1" customWidth="1"/>
    <col min="7" max="7" width="18.5703125" style="92" customWidth="1"/>
    <col min="8" max="8" width="17.85546875" style="92" customWidth="1"/>
    <col min="9" max="9" width="15" style="95" customWidth="1"/>
    <col min="10" max="43" width="9.140625" style="110"/>
    <col min="44" max="16384" width="9.140625" style="92"/>
  </cols>
  <sheetData>
    <row r="1" spans="1:9" s="110" customFormat="1" ht="26.25" customHeight="1">
      <c r="A1" s="196" t="s">
        <v>68</v>
      </c>
      <c r="B1" s="196" t="s">
        <v>793</v>
      </c>
      <c r="C1" s="196" t="s">
        <v>794</v>
      </c>
      <c r="D1" s="197" t="s">
        <v>792</v>
      </c>
      <c r="E1" s="199" t="s">
        <v>739</v>
      </c>
      <c r="F1" s="200"/>
      <c r="G1" s="200"/>
      <c r="H1" s="201"/>
      <c r="I1" s="196" t="s">
        <v>799</v>
      </c>
    </row>
    <row r="2" spans="1:9" s="110" customFormat="1" ht="23.25" customHeight="1">
      <c r="A2" s="196"/>
      <c r="B2" s="196"/>
      <c r="C2" s="196"/>
      <c r="D2" s="198"/>
      <c r="E2" s="111" t="s">
        <v>788</v>
      </c>
      <c r="F2" s="111" t="s">
        <v>789</v>
      </c>
      <c r="G2" s="111" t="s">
        <v>790</v>
      </c>
      <c r="H2" s="111" t="s">
        <v>791</v>
      </c>
      <c r="I2" s="196"/>
    </row>
    <row r="3" spans="1:9" s="110" customFormat="1">
      <c r="A3" s="100" t="s">
        <v>865</v>
      </c>
      <c r="B3" s="97" t="s">
        <v>887</v>
      </c>
      <c r="C3" s="97" t="s">
        <v>888</v>
      </c>
      <c r="D3" s="98"/>
      <c r="E3" s="99"/>
      <c r="F3" s="93"/>
      <c r="G3" s="93"/>
      <c r="H3" s="93"/>
      <c r="I3" s="98"/>
    </row>
    <row r="4" spans="1:9" s="110" customFormat="1">
      <c r="A4" s="100" t="s">
        <v>873</v>
      </c>
      <c r="B4" s="100" t="s">
        <v>889</v>
      </c>
      <c r="C4" s="100" t="s">
        <v>890</v>
      </c>
      <c r="D4" s="100"/>
      <c r="E4" s="99"/>
      <c r="F4" s="93"/>
      <c r="G4" s="93"/>
      <c r="H4" s="93"/>
      <c r="I4" s="100"/>
    </row>
    <row r="5" spans="1:9" s="110" customFormat="1">
      <c r="A5" s="100" t="s">
        <v>876</v>
      </c>
      <c r="B5" s="100" t="s">
        <v>891</v>
      </c>
      <c r="C5" s="100" t="s">
        <v>892</v>
      </c>
      <c r="D5" s="100"/>
      <c r="E5" s="99"/>
      <c r="F5" s="93"/>
      <c r="G5" s="93"/>
      <c r="H5" s="93"/>
      <c r="I5" s="100"/>
    </row>
    <row r="6" spans="1:9" s="110" customFormat="1">
      <c r="A6" s="100" t="s">
        <v>877</v>
      </c>
      <c r="B6" s="101" t="s">
        <v>893</v>
      </c>
      <c r="C6" s="101" t="s">
        <v>890</v>
      </c>
      <c r="D6" s="101"/>
      <c r="E6" s="102"/>
      <c r="F6" s="93"/>
      <c r="G6" s="102"/>
      <c r="H6" s="102"/>
      <c r="I6" s="101"/>
    </row>
    <row r="7" spans="1:9" s="110" customFormat="1">
      <c r="A7" s="100" t="s">
        <v>878</v>
      </c>
      <c r="B7" s="101" t="s">
        <v>889</v>
      </c>
      <c r="C7" s="101" t="s">
        <v>890</v>
      </c>
      <c r="D7" s="101"/>
      <c r="E7" s="102"/>
      <c r="F7" s="103"/>
      <c r="G7" s="93"/>
      <c r="H7" s="93"/>
      <c r="I7" s="101"/>
    </row>
    <row r="8" spans="1:9" s="110" customFormat="1">
      <c r="A8" s="100" t="s">
        <v>879</v>
      </c>
      <c r="B8" s="100" t="s">
        <v>894</v>
      </c>
      <c r="C8" s="100" t="s">
        <v>895</v>
      </c>
      <c r="D8" s="100"/>
      <c r="E8" s="102"/>
      <c r="F8" s="99"/>
      <c r="G8" s="93"/>
      <c r="H8" s="93"/>
      <c r="I8" s="100"/>
    </row>
    <row r="9" spans="1:9" s="110" customFormat="1">
      <c r="A9" s="100" t="s">
        <v>880</v>
      </c>
      <c r="B9" s="100" t="s">
        <v>894</v>
      </c>
      <c r="C9" s="100" t="s">
        <v>895</v>
      </c>
      <c r="D9" s="100"/>
      <c r="E9" s="99"/>
      <c r="F9" s="99"/>
      <c r="G9" s="93"/>
      <c r="H9" s="93"/>
      <c r="I9" s="100"/>
    </row>
    <row r="10" spans="1:9" s="110" customFormat="1">
      <c r="A10" s="100" t="s">
        <v>885</v>
      </c>
      <c r="B10" s="100" t="s">
        <v>896</v>
      </c>
      <c r="C10" s="100" t="s">
        <v>897</v>
      </c>
      <c r="D10" s="100"/>
      <c r="E10" s="99"/>
      <c r="F10" s="99"/>
      <c r="G10" s="102"/>
      <c r="H10" s="93"/>
      <c r="I10" s="100"/>
    </row>
    <row r="11" spans="1:9" s="110" customFormat="1">
      <c r="A11" s="100"/>
      <c r="B11" s="100"/>
      <c r="C11" s="100"/>
      <c r="D11" s="100"/>
      <c r="E11" s="102"/>
      <c r="F11" s="102"/>
      <c r="G11" s="93"/>
      <c r="H11" s="93"/>
      <c r="I11" s="100"/>
    </row>
    <row r="12" spans="1:9" s="110" customFormat="1">
      <c r="A12" s="100"/>
      <c r="B12" s="100"/>
      <c r="C12" s="100"/>
      <c r="D12" s="100"/>
      <c r="E12" s="102"/>
      <c r="F12" s="99"/>
      <c r="G12" s="93"/>
      <c r="H12" s="93"/>
      <c r="I12" s="100"/>
    </row>
    <row r="13" spans="1:9" s="110" customFormat="1">
      <c r="A13" s="100"/>
      <c r="B13" s="100"/>
      <c r="C13" s="100"/>
      <c r="D13" s="100"/>
      <c r="E13" s="102"/>
      <c r="F13" s="102"/>
      <c r="G13" s="93"/>
      <c r="H13" s="93"/>
      <c r="I13" s="100"/>
    </row>
    <row r="14" spans="1:9" s="110" customFormat="1">
      <c r="A14" s="100"/>
      <c r="B14" s="100"/>
      <c r="C14" s="100"/>
      <c r="D14" s="100"/>
      <c r="E14" s="102"/>
      <c r="F14" s="99"/>
      <c r="G14" s="93"/>
      <c r="H14" s="93"/>
      <c r="I14" s="100"/>
    </row>
    <row r="15" spans="1:9" s="110" customFormat="1">
      <c r="A15" s="139"/>
      <c r="B15" s="100"/>
      <c r="C15" s="100"/>
      <c r="D15" s="100"/>
      <c r="E15" s="99"/>
      <c r="F15" s="102"/>
      <c r="G15" s="93"/>
      <c r="H15" s="93"/>
      <c r="I15" s="100"/>
    </row>
    <row r="16" spans="1:9" s="110" customFormat="1">
      <c r="A16" s="139"/>
      <c r="B16" s="100"/>
      <c r="C16" s="100"/>
      <c r="D16" s="100"/>
      <c r="E16" s="102"/>
      <c r="F16" s="99"/>
      <c r="G16" s="93"/>
      <c r="H16" s="93"/>
      <c r="I16" s="100"/>
    </row>
    <row r="17" spans="1:9" s="110" customFormat="1">
      <c r="A17" s="139"/>
      <c r="B17" s="100"/>
      <c r="C17" s="100"/>
      <c r="D17" s="100"/>
      <c r="E17" s="102"/>
      <c r="F17" s="102"/>
      <c r="G17" s="93"/>
      <c r="H17" s="93"/>
      <c r="I17" s="100"/>
    </row>
    <row r="18" spans="1:9" s="110" customFormat="1">
      <c r="A18" s="139"/>
      <c r="B18" s="100"/>
      <c r="C18" s="100"/>
      <c r="D18" s="100"/>
      <c r="E18" s="102"/>
      <c r="F18" s="102"/>
      <c r="G18" s="93"/>
      <c r="H18" s="93"/>
      <c r="I18" s="100"/>
    </row>
    <row r="19" spans="1:9" s="110" customFormat="1">
      <c r="A19" s="139"/>
      <c r="B19" s="100"/>
      <c r="C19" s="100"/>
      <c r="D19" s="100"/>
      <c r="E19" s="102"/>
      <c r="F19" s="102"/>
      <c r="G19" s="93"/>
      <c r="H19" s="93"/>
      <c r="I19" s="100"/>
    </row>
    <row r="20" spans="1:9" s="110" customFormat="1">
      <c r="A20" s="100"/>
      <c r="B20" s="100"/>
      <c r="C20" s="100"/>
      <c r="D20" s="100"/>
      <c r="E20" s="102"/>
      <c r="F20" s="102"/>
      <c r="G20" s="93"/>
      <c r="H20" s="93"/>
      <c r="I20" s="100"/>
    </row>
    <row r="21" spans="1:9" s="110" customFormat="1">
      <c r="A21" s="100"/>
      <c r="B21" s="100"/>
      <c r="C21" s="100"/>
      <c r="D21" s="100"/>
      <c r="E21" s="102"/>
      <c r="F21" s="102"/>
      <c r="G21" s="93"/>
      <c r="H21" s="93"/>
      <c r="I21" s="100"/>
    </row>
    <row r="22" spans="1:9" s="110" customFormat="1">
      <c r="A22" s="100"/>
      <c r="B22" s="100"/>
      <c r="C22" s="100"/>
      <c r="D22" s="100"/>
      <c r="E22" s="102"/>
      <c r="F22" s="102"/>
      <c r="G22" s="93"/>
      <c r="H22" s="93"/>
      <c r="I22" s="100"/>
    </row>
    <row r="23" spans="1:9" s="110" customFormat="1">
      <c r="A23" s="100"/>
      <c r="B23" s="100"/>
      <c r="C23" s="100"/>
      <c r="D23" s="100"/>
      <c r="E23" s="102"/>
      <c r="F23" s="102"/>
      <c r="G23" s="93"/>
      <c r="H23" s="93"/>
      <c r="I23" s="100"/>
    </row>
    <row r="24" spans="1:9" s="110" customFormat="1">
      <c r="A24" s="139"/>
      <c r="B24" s="100"/>
      <c r="C24" s="100"/>
      <c r="D24" s="100"/>
      <c r="E24" s="99"/>
      <c r="F24" s="93"/>
      <c r="G24" s="93"/>
      <c r="H24" s="93"/>
      <c r="I24" s="100"/>
    </row>
    <row r="25" spans="1:9" s="110" customFormat="1">
      <c r="A25" s="100"/>
      <c r="B25" s="100"/>
      <c r="C25" s="100"/>
      <c r="D25" s="100"/>
      <c r="E25" s="99"/>
      <c r="F25" s="93"/>
      <c r="G25" s="93"/>
      <c r="H25" s="93"/>
      <c r="I25" s="100"/>
    </row>
    <row r="26" spans="1:9" s="110" customFormat="1">
      <c r="A26" s="100"/>
      <c r="B26" s="100"/>
      <c r="C26" s="100"/>
      <c r="D26" s="100"/>
      <c r="E26" s="99"/>
      <c r="F26" s="93"/>
      <c r="G26" s="93"/>
      <c r="H26" s="93"/>
      <c r="I26" s="100"/>
    </row>
    <row r="27" spans="1:9" s="110" customFormat="1">
      <c r="A27" s="104"/>
      <c r="B27" s="104"/>
      <c r="C27" s="104"/>
      <c r="D27" s="104"/>
      <c r="E27" s="99"/>
      <c r="F27" s="93"/>
      <c r="G27" s="93"/>
      <c r="H27" s="93"/>
      <c r="I27" s="104"/>
    </row>
    <row r="28" spans="1:9" s="110" customFormat="1">
      <c r="A28" s="96"/>
      <c r="B28" s="97"/>
      <c r="C28" s="97"/>
      <c r="D28" s="97"/>
      <c r="E28" s="102"/>
      <c r="F28" s="93"/>
      <c r="G28" s="93"/>
      <c r="H28" s="93"/>
      <c r="I28" s="97"/>
    </row>
    <row r="29" spans="1:9" s="110" customFormat="1">
      <c r="A29" s="96"/>
      <c r="B29" s="97"/>
      <c r="C29" s="97"/>
      <c r="D29" s="97"/>
      <c r="E29" s="99"/>
      <c r="F29" s="93"/>
      <c r="G29" s="93"/>
      <c r="H29" s="93"/>
      <c r="I29" s="97"/>
    </row>
    <row r="30" spans="1:9" s="110" customFormat="1">
      <c r="A30" s="96"/>
      <c r="B30" s="97"/>
      <c r="C30" s="97"/>
      <c r="D30" s="97"/>
      <c r="E30" s="102"/>
      <c r="F30" s="93"/>
      <c r="G30" s="93"/>
      <c r="H30" s="93"/>
      <c r="I30" s="97"/>
    </row>
    <row r="31" spans="1:9" s="110" customFormat="1">
      <c r="A31" s="96"/>
      <c r="B31" s="97"/>
      <c r="C31" s="97"/>
      <c r="D31" s="97"/>
      <c r="E31" s="99"/>
      <c r="F31" s="93"/>
      <c r="G31" s="93"/>
      <c r="H31" s="93"/>
      <c r="I31" s="97"/>
    </row>
    <row r="32" spans="1:9" s="110" customFormat="1">
      <c r="A32" s="96"/>
      <c r="B32" s="97"/>
      <c r="C32" s="97"/>
      <c r="D32" s="97"/>
      <c r="E32" s="102"/>
      <c r="F32" s="93"/>
      <c r="G32" s="93"/>
      <c r="H32" s="93"/>
      <c r="I32" s="97"/>
    </row>
    <row r="33" spans="1:9" s="110" customFormat="1">
      <c r="A33" s="96"/>
      <c r="B33" s="97"/>
      <c r="C33" s="97"/>
      <c r="D33" s="97"/>
      <c r="E33" s="102"/>
      <c r="F33" s="93"/>
      <c r="G33" s="93"/>
      <c r="H33" s="93"/>
      <c r="I33" s="97"/>
    </row>
    <row r="34" spans="1:9" s="110" customFormat="1">
      <c r="A34" s="96"/>
      <c r="B34" s="97"/>
      <c r="C34" s="97"/>
      <c r="D34" s="97"/>
      <c r="E34" s="99"/>
      <c r="F34" s="93"/>
      <c r="G34" s="93"/>
      <c r="H34" s="93"/>
      <c r="I34" s="97"/>
    </row>
    <row r="35" spans="1:9" s="110" customFormat="1">
      <c r="A35" s="96"/>
      <c r="B35" s="97"/>
      <c r="C35" s="97"/>
      <c r="D35" s="97"/>
      <c r="E35" s="102"/>
      <c r="F35" s="93"/>
      <c r="G35" s="93"/>
      <c r="H35" s="93"/>
      <c r="I35" s="97"/>
    </row>
    <row r="36" spans="1:9" s="110" customFormat="1">
      <c r="A36" s="96"/>
      <c r="B36" s="97"/>
      <c r="C36" s="97"/>
      <c r="D36" s="97"/>
      <c r="E36" s="102"/>
      <c r="F36" s="93"/>
      <c r="G36" s="93"/>
      <c r="H36" s="93"/>
      <c r="I36" s="97"/>
    </row>
    <row r="37" spans="1:9" s="110" customFormat="1">
      <c r="A37" s="96"/>
      <c r="B37" s="97"/>
      <c r="C37" s="97"/>
      <c r="D37" s="97"/>
      <c r="E37" s="93"/>
      <c r="F37" s="93"/>
      <c r="G37" s="93"/>
      <c r="H37" s="93"/>
      <c r="I37" s="97"/>
    </row>
    <row r="38" spans="1:9" s="110" customFormat="1">
      <c r="A38" s="96"/>
      <c r="B38" s="97"/>
      <c r="C38" s="97"/>
      <c r="D38" s="97"/>
      <c r="E38" s="99"/>
      <c r="F38" s="93"/>
      <c r="G38" s="93"/>
      <c r="H38" s="93"/>
      <c r="I38" s="97"/>
    </row>
    <row r="39" spans="1:9" s="110" customFormat="1">
      <c r="A39" s="96"/>
      <c r="B39" s="97"/>
      <c r="C39" s="97"/>
      <c r="D39" s="97"/>
      <c r="E39" s="99"/>
      <c r="F39" s="93"/>
      <c r="G39" s="93"/>
      <c r="H39" s="93"/>
      <c r="I39" s="97"/>
    </row>
    <row r="40" spans="1:9" s="110" customFormat="1">
      <c r="A40" s="105"/>
      <c r="B40" s="105"/>
      <c r="C40" s="105"/>
      <c r="D40" s="105"/>
      <c r="E40" s="102"/>
      <c r="F40" s="93"/>
      <c r="G40" s="93"/>
      <c r="H40" s="93"/>
      <c r="I40" s="105"/>
    </row>
    <row r="41" spans="1:9" s="110" customFormat="1">
      <c r="A41" s="105"/>
      <c r="B41" s="105"/>
      <c r="C41" s="105"/>
      <c r="D41" s="105"/>
      <c r="E41" s="99"/>
      <c r="F41" s="93"/>
      <c r="G41" s="93"/>
      <c r="H41" s="93"/>
      <c r="I41" s="105"/>
    </row>
    <row r="42" spans="1:9" s="110" customFormat="1">
      <c r="A42" s="105"/>
      <c r="B42" s="105"/>
      <c r="C42" s="105"/>
      <c r="D42" s="105"/>
      <c r="E42" s="99"/>
      <c r="F42" s="93"/>
      <c r="G42" s="93"/>
      <c r="H42" s="93"/>
      <c r="I42" s="105"/>
    </row>
    <row r="43" spans="1:9" s="110" customFormat="1">
      <c r="A43" s="105"/>
      <c r="B43" s="105"/>
      <c r="C43" s="105"/>
      <c r="D43" s="105"/>
      <c r="E43" s="99"/>
      <c r="F43" s="93"/>
      <c r="G43" s="93"/>
      <c r="H43" s="93"/>
      <c r="I43" s="105"/>
    </row>
    <row r="44" spans="1:9" s="110" customFormat="1">
      <c r="A44" s="105"/>
      <c r="B44" s="105"/>
      <c r="C44" s="105"/>
      <c r="D44" s="105"/>
      <c r="E44" s="99"/>
      <c r="F44" s="93"/>
      <c r="G44" s="93"/>
      <c r="H44" s="93"/>
      <c r="I44" s="105"/>
    </row>
    <row r="45" spans="1:9" s="110" customFormat="1">
      <c r="A45" s="105"/>
      <c r="B45" s="105"/>
      <c r="C45" s="105"/>
      <c r="D45" s="105"/>
      <c r="E45" s="99"/>
      <c r="F45" s="93"/>
      <c r="G45" s="93"/>
      <c r="H45" s="93"/>
      <c r="I45" s="105"/>
    </row>
    <row r="46" spans="1:9" s="110" customFormat="1">
      <c r="A46" s="105"/>
      <c r="B46" s="105"/>
      <c r="C46" s="105"/>
      <c r="D46" s="105"/>
      <c r="E46" s="99"/>
      <c r="F46" s="93"/>
      <c r="G46" s="93"/>
      <c r="H46" s="93"/>
      <c r="I46" s="105"/>
    </row>
    <row r="47" spans="1:9" s="110" customFormat="1">
      <c r="A47" s="105"/>
      <c r="B47" s="105"/>
      <c r="C47" s="105"/>
      <c r="D47" s="105"/>
      <c r="E47" s="99"/>
      <c r="F47" s="93"/>
      <c r="G47" s="93"/>
      <c r="H47" s="93"/>
      <c r="I47" s="105"/>
    </row>
    <row r="48" spans="1:9" s="110" customFormat="1">
      <c r="A48" s="94"/>
      <c r="B48" s="94"/>
      <c r="C48" s="94"/>
      <c r="D48" s="94"/>
      <c r="E48" s="102"/>
      <c r="F48" s="102"/>
      <c r="G48" s="93"/>
      <c r="H48" s="93"/>
      <c r="I48" s="94"/>
    </row>
    <row r="49" spans="1:9" s="110" customFormat="1">
      <c r="A49" s="94"/>
      <c r="B49" s="94"/>
      <c r="C49" s="94"/>
      <c r="D49" s="94"/>
      <c r="E49" s="102"/>
      <c r="F49" s="93"/>
      <c r="G49" s="93"/>
      <c r="H49" s="93"/>
      <c r="I49" s="94"/>
    </row>
    <row r="50" spans="1:9" s="110" customFormat="1">
      <c r="A50" s="88"/>
      <c r="B50" s="93"/>
      <c r="C50" s="93"/>
      <c r="D50" s="93"/>
      <c r="E50" s="102"/>
      <c r="F50" s="93"/>
      <c r="G50" s="93"/>
      <c r="H50" s="93"/>
      <c r="I50" s="93"/>
    </row>
    <row r="51" spans="1:9" s="110" customFormat="1">
      <c r="A51" s="88"/>
      <c r="B51" s="93"/>
      <c r="C51" s="93"/>
      <c r="D51" s="93"/>
      <c r="E51" s="102"/>
      <c r="F51" s="93"/>
      <c r="G51" s="93"/>
      <c r="H51" s="93"/>
      <c r="I51" s="93"/>
    </row>
    <row r="52" spans="1:9" s="110" customFormat="1">
      <c r="A52" s="88"/>
      <c r="B52" s="93"/>
      <c r="C52" s="93"/>
      <c r="D52" s="93"/>
      <c r="E52" s="99"/>
      <c r="F52" s="93"/>
      <c r="G52" s="93"/>
      <c r="H52" s="93"/>
      <c r="I52" s="93"/>
    </row>
    <row r="53" spans="1:9" s="110" customFormat="1">
      <c r="A53" s="88"/>
      <c r="B53" s="93"/>
      <c r="C53" s="93"/>
      <c r="D53" s="93"/>
      <c r="E53" s="99"/>
      <c r="F53" s="93"/>
      <c r="G53" s="93"/>
      <c r="H53" s="93"/>
      <c r="I53" s="93"/>
    </row>
    <row r="54" spans="1:9" s="110" customFormat="1">
      <c r="A54" s="88"/>
      <c r="B54" s="93"/>
      <c r="C54" s="93"/>
      <c r="D54" s="93"/>
      <c r="E54" s="99"/>
      <c r="F54" s="93"/>
      <c r="G54" s="93"/>
      <c r="H54" s="93"/>
      <c r="I54" s="93"/>
    </row>
    <row r="55" spans="1:9" s="110" customFormat="1">
      <c r="A55" s="88"/>
      <c r="B55" s="93"/>
      <c r="C55" s="93"/>
      <c r="D55" s="93"/>
      <c r="E55" s="99"/>
      <c r="F55" s="93"/>
      <c r="G55" s="93"/>
      <c r="H55" s="93"/>
      <c r="I55" s="93"/>
    </row>
    <row r="56" spans="1:9" s="110" customFormat="1">
      <c r="A56" s="88"/>
      <c r="B56" s="93"/>
      <c r="C56" s="93"/>
      <c r="D56" s="93"/>
      <c r="E56" s="99"/>
      <c r="F56" s="93"/>
      <c r="G56" s="93"/>
      <c r="H56" s="93"/>
      <c r="I56" s="93"/>
    </row>
    <row r="57" spans="1:9" s="110" customFormat="1">
      <c r="A57" s="88"/>
      <c r="B57" s="93"/>
      <c r="C57" s="93"/>
      <c r="D57" s="93"/>
      <c r="E57" s="102"/>
      <c r="F57" s="93"/>
      <c r="G57" s="93"/>
      <c r="H57" s="93"/>
      <c r="I57" s="93"/>
    </row>
    <row r="58" spans="1:9" s="110" customFormat="1">
      <c r="A58" s="101"/>
      <c r="B58" s="101"/>
      <c r="C58" s="101"/>
      <c r="D58" s="101"/>
      <c r="E58" s="102"/>
      <c r="F58" s="103"/>
      <c r="G58" s="93"/>
      <c r="H58" s="93"/>
      <c r="I58" s="101"/>
    </row>
    <row r="59" spans="1:9" s="110" customFormat="1">
      <c r="A59" s="100"/>
      <c r="B59" s="100"/>
      <c r="C59" s="100"/>
      <c r="D59" s="100"/>
      <c r="E59" s="102"/>
      <c r="F59" s="99"/>
      <c r="G59" s="93"/>
      <c r="H59" s="93"/>
      <c r="I59" s="100"/>
    </row>
    <row r="60" spans="1:9" s="110" customFormat="1">
      <c r="A60" s="100"/>
      <c r="B60" s="100"/>
      <c r="C60" s="100"/>
      <c r="D60" s="100"/>
      <c r="E60" s="99"/>
      <c r="F60" s="99"/>
      <c r="G60" s="93"/>
      <c r="H60" s="93"/>
      <c r="I60" s="100"/>
    </row>
    <row r="61" spans="1:9" s="110" customFormat="1">
      <c r="A61" s="100"/>
      <c r="B61" s="100"/>
      <c r="C61" s="100"/>
      <c r="D61" s="100"/>
      <c r="E61" s="99"/>
      <c r="F61" s="99"/>
      <c r="G61" s="102"/>
      <c r="H61" s="93"/>
      <c r="I61" s="100"/>
    </row>
    <row r="62" spans="1:9" s="110" customFormat="1">
      <c r="A62" s="100"/>
      <c r="B62" s="100"/>
      <c r="C62" s="100"/>
      <c r="D62" s="100"/>
      <c r="E62" s="102"/>
      <c r="F62" s="102"/>
      <c r="G62" s="93"/>
      <c r="H62" s="93"/>
      <c r="I62" s="100"/>
    </row>
    <row r="63" spans="1:9" s="110" customFormat="1">
      <c r="A63" s="100"/>
      <c r="B63" s="100"/>
      <c r="C63" s="100"/>
      <c r="D63" s="100"/>
      <c r="E63" s="102"/>
      <c r="F63" s="99"/>
      <c r="G63" s="93"/>
      <c r="H63" s="93"/>
      <c r="I63" s="100"/>
    </row>
    <row r="64" spans="1:9" s="110" customFormat="1">
      <c r="A64" s="100"/>
      <c r="B64" s="100"/>
      <c r="C64" s="100"/>
      <c r="D64" s="100"/>
      <c r="E64" s="102"/>
      <c r="F64" s="102"/>
      <c r="G64" s="93"/>
      <c r="H64" s="93"/>
      <c r="I64" s="100"/>
    </row>
    <row r="65" spans="1:9" s="110" customFormat="1">
      <c r="A65" s="100"/>
      <c r="B65" s="100"/>
      <c r="C65" s="100"/>
      <c r="D65" s="100"/>
      <c r="E65" s="102"/>
      <c r="F65" s="99"/>
      <c r="G65" s="93"/>
      <c r="H65" s="93"/>
      <c r="I65" s="100"/>
    </row>
    <row r="66" spans="1:9" s="110" customFormat="1">
      <c r="A66" s="100"/>
      <c r="B66" s="100"/>
      <c r="C66" s="100"/>
      <c r="D66" s="100"/>
      <c r="E66" s="99"/>
      <c r="F66" s="102"/>
      <c r="G66" s="93"/>
      <c r="H66" s="93"/>
      <c r="I66" s="100"/>
    </row>
    <row r="67" spans="1:9" s="110" customFormat="1">
      <c r="A67" s="100"/>
      <c r="B67" s="100"/>
      <c r="C67" s="100"/>
      <c r="D67" s="100"/>
      <c r="E67" s="102"/>
      <c r="F67" s="99"/>
      <c r="G67" s="93"/>
      <c r="H67" s="93"/>
      <c r="I67" s="100"/>
    </row>
    <row r="68" spans="1:9" s="110" customFormat="1">
      <c r="A68" s="100"/>
      <c r="B68" s="100"/>
      <c r="C68" s="100"/>
      <c r="D68" s="100"/>
      <c r="E68" s="102"/>
      <c r="F68" s="102"/>
      <c r="G68" s="93"/>
      <c r="H68" s="93"/>
      <c r="I68" s="100"/>
    </row>
    <row r="69" spans="1:9" s="110" customFormat="1">
      <c r="A69" s="100"/>
      <c r="B69" s="100"/>
      <c r="C69" s="100"/>
      <c r="D69" s="100"/>
      <c r="E69" s="102"/>
      <c r="F69" s="102"/>
      <c r="G69" s="93"/>
      <c r="H69" s="93"/>
      <c r="I69" s="100"/>
    </row>
    <row r="70" spans="1:9" s="110" customFormat="1">
      <c r="A70" s="100"/>
      <c r="B70" s="100"/>
      <c r="C70" s="100"/>
      <c r="D70" s="100"/>
      <c r="E70" s="102"/>
      <c r="F70" s="102"/>
      <c r="G70" s="93"/>
      <c r="H70" s="93"/>
      <c r="I70" s="100"/>
    </row>
    <row r="71" spans="1:9" s="110" customFormat="1">
      <c r="A71" s="100"/>
      <c r="B71" s="100"/>
      <c r="C71" s="100"/>
      <c r="D71" s="100"/>
      <c r="E71" s="102"/>
      <c r="F71" s="102"/>
      <c r="G71" s="93"/>
      <c r="H71" s="93"/>
      <c r="I71" s="100"/>
    </row>
    <row r="72" spans="1:9" s="110" customFormat="1">
      <c r="A72" s="100"/>
      <c r="B72" s="100"/>
      <c r="C72" s="100"/>
      <c r="D72" s="100"/>
      <c r="E72" s="102"/>
      <c r="F72" s="102"/>
      <c r="G72" s="93"/>
      <c r="H72" s="93"/>
      <c r="I72" s="100"/>
    </row>
    <row r="73" spans="1:9" s="110" customFormat="1">
      <c r="A73" s="100"/>
      <c r="B73" s="100"/>
      <c r="C73" s="100"/>
      <c r="D73" s="100"/>
      <c r="E73" s="102"/>
      <c r="F73" s="102"/>
      <c r="G73" s="93"/>
      <c r="H73" s="93"/>
      <c r="I73" s="100"/>
    </row>
    <row r="74" spans="1:9" s="110" customFormat="1">
      <c r="A74" s="100"/>
      <c r="B74" s="100"/>
      <c r="C74" s="100"/>
      <c r="D74" s="100"/>
      <c r="E74" s="102"/>
      <c r="F74" s="102"/>
      <c r="G74" s="93"/>
      <c r="H74" s="93"/>
      <c r="I74" s="100"/>
    </row>
    <row r="75" spans="1:9" s="110" customFormat="1">
      <c r="A75" s="100"/>
      <c r="B75" s="100"/>
      <c r="C75" s="100"/>
      <c r="D75" s="100"/>
      <c r="E75" s="99"/>
      <c r="F75" s="93"/>
      <c r="G75" s="93"/>
      <c r="H75" s="93"/>
      <c r="I75" s="100"/>
    </row>
    <row r="76" spans="1:9" s="110" customFormat="1">
      <c r="A76" s="100"/>
      <c r="B76" s="100"/>
      <c r="C76" s="100"/>
      <c r="D76" s="100"/>
      <c r="E76" s="99"/>
      <c r="F76" s="93"/>
      <c r="G76" s="93"/>
      <c r="H76" s="93"/>
      <c r="I76" s="100"/>
    </row>
    <row r="77" spans="1:9" s="110" customFormat="1">
      <c r="A77" s="100"/>
      <c r="B77" s="100"/>
      <c r="C77" s="100"/>
      <c r="D77" s="100"/>
      <c r="E77" s="99"/>
      <c r="F77" s="93"/>
      <c r="G77" s="93"/>
      <c r="H77" s="93"/>
      <c r="I77" s="100"/>
    </row>
    <row r="78" spans="1:9" s="110" customFormat="1">
      <c r="A78" s="101"/>
      <c r="B78" s="101"/>
      <c r="C78" s="101"/>
      <c r="D78" s="101"/>
      <c r="E78" s="102"/>
      <c r="F78" s="103"/>
      <c r="G78" s="93"/>
      <c r="H78" s="93"/>
      <c r="I78" s="101"/>
    </row>
    <row r="79" spans="1:9" s="110" customFormat="1">
      <c r="A79" s="100"/>
      <c r="B79" s="100"/>
      <c r="C79" s="100"/>
      <c r="D79" s="100"/>
      <c r="E79" s="102"/>
      <c r="F79" s="99"/>
      <c r="G79" s="93"/>
      <c r="H79" s="93"/>
      <c r="I79" s="100"/>
    </row>
    <row r="80" spans="1:9" s="110" customFormat="1">
      <c r="A80" s="100"/>
      <c r="B80" s="100"/>
      <c r="C80" s="100"/>
      <c r="D80" s="100"/>
      <c r="E80" s="99"/>
      <c r="F80" s="99"/>
      <c r="G80" s="93"/>
      <c r="H80" s="93"/>
      <c r="I80" s="100"/>
    </row>
    <row r="81" spans="1:9" s="110" customFormat="1">
      <c r="A81" s="100"/>
      <c r="B81" s="100"/>
      <c r="C81" s="100"/>
      <c r="D81" s="100"/>
      <c r="E81" s="99"/>
      <c r="F81" s="99"/>
      <c r="G81" s="102"/>
      <c r="H81" s="93"/>
      <c r="I81" s="100"/>
    </row>
    <row r="82" spans="1:9" s="110" customFormat="1">
      <c r="A82" s="100"/>
      <c r="B82" s="100"/>
      <c r="C82" s="100"/>
      <c r="D82" s="100"/>
      <c r="E82" s="102"/>
      <c r="F82" s="102"/>
      <c r="G82" s="93"/>
      <c r="H82" s="93"/>
      <c r="I82" s="100"/>
    </row>
    <row r="83" spans="1:9" s="110" customFormat="1">
      <c r="A83" s="100"/>
      <c r="B83" s="100"/>
      <c r="C83" s="100"/>
      <c r="D83" s="100"/>
      <c r="E83" s="102"/>
      <c r="F83" s="99"/>
      <c r="G83" s="93"/>
      <c r="H83" s="93"/>
      <c r="I83" s="100"/>
    </row>
    <row r="84" spans="1:9" s="110" customFormat="1">
      <c r="A84" s="100"/>
      <c r="B84" s="100"/>
      <c r="C84" s="100"/>
      <c r="D84" s="100"/>
      <c r="E84" s="102"/>
      <c r="F84" s="102"/>
      <c r="G84" s="93"/>
      <c r="H84" s="93"/>
      <c r="I84" s="100"/>
    </row>
    <row r="85" spans="1:9" s="110" customFormat="1">
      <c r="A85" s="100"/>
      <c r="B85" s="100"/>
      <c r="C85" s="100"/>
      <c r="D85" s="100"/>
      <c r="E85" s="102"/>
      <c r="F85" s="99"/>
      <c r="G85" s="93"/>
      <c r="H85" s="93"/>
      <c r="I85" s="100"/>
    </row>
    <row r="86" spans="1:9" s="110" customFormat="1">
      <c r="A86" s="100"/>
      <c r="B86" s="100"/>
      <c r="C86" s="100"/>
      <c r="D86" s="100"/>
      <c r="E86" s="99"/>
      <c r="F86" s="102"/>
      <c r="G86" s="93"/>
      <c r="H86" s="93"/>
      <c r="I86" s="100"/>
    </row>
    <row r="87" spans="1:9" s="110" customFormat="1">
      <c r="A87" s="100"/>
      <c r="B87" s="100"/>
      <c r="C87" s="100"/>
      <c r="D87" s="100"/>
      <c r="E87" s="102"/>
      <c r="F87" s="99"/>
      <c r="G87" s="93"/>
      <c r="H87" s="93"/>
      <c r="I87" s="100"/>
    </row>
    <row r="88" spans="1:9" s="110" customFormat="1">
      <c r="A88" s="100"/>
      <c r="B88" s="100"/>
      <c r="C88" s="100"/>
      <c r="D88" s="100"/>
      <c r="E88" s="102"/>
      <c r="F88" s="102"/>
      <c r="G88" s="93"/>
      <c r="H88" s="93"/>
      <c r="I88" s="100"/>
    </row>
    <row r="89" spans="1:9" s="110" customFormat="1">
      <c r="A89" s="100"/>
      <c r="B89" s="100"/>
      <c r="C89" s="100"/>
      <c r="D89" s="100"/>
      <c r="E89" s="102"/>
      <c r="F89" s="102"/>
      <c r="G89" s="93"/>
      <c r="H89" s="93"/>
      <c r="I89" s="100"/>
    </row>
    <row r="90" spans="1:9" s="110" customFormat="1">
      <c r="A90" s="100"/>
      <c r="B90" s="100"/>
      <c r="C90" s="100"/>
      <c r="D90" s="100"/>
      <c r="E90" s="102"/>
      <c r="F90" s="102"/>
      <c r="G90" s="93"/>
      <c r="H90" s="93"/>
      <c r="I90" s="100"/>
    </row>
    <row r="91" spans="1:9" s="110" customFormat="1">
      <c r="A91" s="100"/>
      <c r="B91" s="100"/>
      <c r="C91" s="100"/>
      <c r="D91" s="100"/>
      <c r="E91" s="102"/>
      <c r="F91" s="102"/>
      <c r="G91" s="93"/>
      <c r="H91" s="93"/>
      <c r="I91" s="100"/>
    </row>
    <row r="92" spans="1:9" s="110" customFormat="1">
      <c r="A92" s="100"/>
      <c r="B92" s="100"/>
      <c r="C92" s="100"/>
      <c r="D92" s="100"/>
      <c r="E92" s="102"/>
      <c r="F92" s="102"/>
      <c r="G92" s="93"/>
      <c r="H92" s="93"/>
      <c r="I92" s="100"/>
    </row>
    <row r="93" spans="1:9" s="110" customFormat="1">
      <c r="A93" s="100"/>
      <c r="B93" s="100"/>
      <c r="C93" s="100"/>
      <c r="D93" s="100"/>
      <c r="E93" s="102"/>
      <c r="F93" s="102"/>
      <c r="G93" s="93"/>
      <c r="H93" s="93"/>
      <c r="I93" s="100"/>
    </row>
    <row r="94" spans="1:9" s="110" customFormat="1">
      <c r="A94" s="100"/>
      <c r="B94" s="100"/>
      <c r="C94" s="100"/>
      <c r="D94" s="100"/>
      <c r="E94" s="102"/>
      <c r="F94" s="102"/>
      <c r="G94" s="93"/>
      <c r="H94" s="93"/>
      <c r="I94" s="100"/>
    </row>
    <row r="95" spans="1:9" s="110" customFormat="1">
      <c r="A95" s="100"/>
      <c r="B95" s="100"/>
      <c r="C95" s="100"/>
      <c r="D95" s="100"/>
      <c r="E95" s="99"/>
      <c r="F95" s="93"/>
      <c r="G95" s="93"/>
      <c r="H95" s="93"/>
      <c r="I95" s="100"/>
    </row>
    <row r="96" spans="1:9" s="110" customFormat="1">
      <c r="A96" s="100"/>
      <c r="B96" s="100"/>
      <c r="C96" s="100"/>
      <c r="D96" s="100"/>
      <c r="E96" s="99"/>
      <c r="F96" s="93"/>
      <c r="G96" s="93"/>
      <c r="H96" s="93"/>
      <c r="I96" s="100"/>
    </row>
    <row r="97" spans="1:9" s="110" customFormat="1">
      <c r="A97" s="100"/>
      <c r="B97" s="100"/>
      <c r="C97" s="100"/>
      <c r="D97" s="100"/>
      <c r="E97" s="99"/>
      <c r="F97" s="93"/>
      <c r="G97" s="93"/>
      <c r="H97" s="93"/>
      <c r="I97" s="100"/>
    </row>
    <row r="98" spans="1:9" s="110" customFormat="1">
      <c r="A98" s="101"/>
      <c r="B98" s="101"/>
      <c r="C98" s="101"/>
      <c r="D98" s="101"/>
      <c r="E98" s="102"/>
      <c r="F98" s="103"/>
      <c r="G98" s="93"/>
      <c r="H98" s="93"/>
      <c r="I98" s="101"/>
    </row>
    <row r="99" spans="1:9" s="110" customFormat="1">
      <c r="A99" s="100"/>
      <c r="B99" s="100"/>
      <c r="C99" s="100"/>
      <c r="D99" s="100"/>
      <c r="E99" s="102"/>
      <c r="F99" s="99"/>
      <c r="G99" s="93"/>
      <c r="H99" s="93"/>
      <c r="I99" s="100"/>
    </row>
    <row r="100" spans="1:9" s="110" customFormat="1">
      <c r="A100" s="100"/>
      <c r="B100" s="100"/>
      <c r="C100" s="100"/>
      <c r="D100" s="100"/>
      <c r="E100" s="99"/>
      <c r="F100" s="99"/>
      <c r="G100" s="93"/>
      <c r="H100" s="93"/>
      <c r="I100" s="100"/>
    </row>
    <row r="101" spans="1:9" s="110" customFormat="1">
      <c r="A101" s="100"/>
      <c r="B101" s="100"/>
      <c r="C101" s="100"/>
      <c r="D101" s="100"/>
      <c r="E101" s="99"/>
      <c r="F101" s="99"/>
      <c r="G101" s="102"/>
      <c r="H101" s="93"/>
      <c r="I101" s="100"/>
    </row>
    <row r="102" spans="1:9" s="110" customFormat="1">
      <c r="A102" s="100"/>
      <c r="B102" s="100"/>
      <c r="C102" s="100"/>
      <c r="D102" s="100"/>
      <c r="E102" s="102"/>
      <c r="F102" s="102"/>
      <c r="G102" s="93"/>
      <c r="H102" s="93"/>
      <c r="I102" s="100"/>
    </row>
    <row r="103" spans="1:9" s="110" customFormat="1">
      <c r="A103" s="100"/>
      <c r="B103" s="100"/>
      <c r="C103" s="100"/>
      <c r="D103" s="100"/>
      <c r="E103" s="102"/>
      <c r="F103" s="99"/>
      <c r="G103" s="93"/>
      <c r="H103" s="93"/>
      <c r="I103" s="100"/>
    </row>
    <row r="104" spans="1:9" s="110" customFormat="1">
      <c r="A104" s="100"/>
      <c r="B104" s="100"/>
      <c r="C104" s="100"/>
      <c r="D104" s="100"/>
      <c r="E104" s="102"/>
      <c r="F104" s="102"/>
      <c r="G104" s="93"/>
      <c r="H104" s="93"/>
      <c r="I104" s="100"/>
    </row>
    <row r="105" spans="1:9" s="110" customFormat="1">
      <c r="A105" s="100"/>
      <c r="B105" s="100"/>
      <c r="C105" s="100"/>
      <c r="D105" s="100"/>
      <c r="E105" s="102"/>
      <c r="F105" s="99"/>
      <c r="G105" s="93"/>
      <c r="H105" s="93"/>
      <c r="I105" s="100"/>
    </row>
    <row r="106" spans="1:9" s="110" customFormat="1">
      <c r="A106" s="100"/>
      <c r="B106" s="100"/>
      <c r="C106" s="100"/>
      <c r="D106" s="100"/>
      <c r="E106" s="99"/>
      <c r="F106" s="102"/>
      <c r="G106" s="93"/>
      <c r="H106" s="93"/>
      <c r="I106" s="100"/>
    </row>
    <row r="107" spans="1:9" s="110" customFormat="1">
      <c r="A107" s="100"/>
      <c r="B107" s="100"/>
      <c r="C107" s="100"/>
      <c r="D107" s="100"/>
      <c r="E107" s="102"/>
      <c r="F107" s="99"/>
      <c r="G107" s="93"/>
      <c r="H107" s="93"/>
      <c r="I107" s="100"/>
    </row>
    <row r="108" spans="1:9" s="110" customFormat="1">
      <c r="A108" s="100"/>
      <c r="B108" s="100"/>
      <c r="C108" s="100"/>
      <c r="D108" s="100"/>
      <c r="E108" s="102"/>
      <c r="F108" s="102"/>
      <c r="G108" s="93"/>
      <c r="H108" s="93"/>
      <c r="I108" s="100"/>
    </row>
    <row r="109" spans="1:9" s="110" customFormat="1">
      <c r="A109" s="100"/>
      <c r="B109" s="100"/>
      <c r="C109" s="100"/>
      <c r="D109" s="100"/>
      <c r="E109" s="102"/>
      <c r="F109" s="102"/>
      <c r="G109" s="93"/>
      <c r="H109" s="93"/>
      <c r="I109" s="100"/>
    </row>
    <row r="110" spans="1:9" s="110" customFormat="1">
      <c r="A110" s="100"/>
      <c r="B110" s="100"/>
      <c r="C110" s="100"/>
      <c r="D110" s="100"/>
      <c r="E110" s="102"/>
      <c r="F110" s="102"/>
      <c r="G110" s="93"/>
      <c r="H110" s="93"/>
      <c r="I110" s="100"/>
    </row>
    <row r="111" spans="1:9" s="110" customFormat="1">
      <c r="A111" s="100"/>
      <c r="B111" s="100"/>
      <c r="C111" s="100"/>
      <c r="D111" s="100"/>
      <c r="E111" s="102"/>
      <c r="F111" s="102"/>
      <c r="G111" s="93"/>
      <c r="H111" s="93"/>
      <c r="I111" s="100"/>
    </row>
    <row r="112" spans="1:9" s="110" customFormat="1">
      <c r="A112" s="100"/>
      <c r="B112" s="100"/>
      <c r="C112" s="100"/>
      <c r="D112" s="100"/>
      <c r="E112" s="102"/>
      <c r="F112" s="102"/>
      <c r="G112" s="93"/>
      <c r="H112" s="93"/>
      <c r="I112" s="100"/>
    </row>
    <row r="113" spans="1:9" s="110" customFormat="1">
      <c r="A113" s="100"/>
      <c r="B113" s="100"/>
      <c r="C113" s="100"/>
      <c r="D113" s="100"/>
      <c r="E113" s="102"/>
      <c r="F113" s="102"/>
      <c r="G113" s="93"/>
      <c r="H113" s="93"/>
      <c r="I113" s="100"/>
    </row>
    <row r="114" spans="1:9" s="110" customFormat="1">
      <c r="A114" s="100"/>
      <c r="B114" s="100"/>
      <c r="C114" s="100"/>
      <c r="D114" s="100"/>
      <c r="E114" s="102"/>
      <c r="F114" s="102"/>
      <c r="G114" s="93"/>
      <c r="H114" s="93"/>
      <c r="I114" s="100"/>
    </row>
    <row r="115" spans="1:9" s="110" customFormat="1">
      <c r="A115" s="100"/>
      <c r="B115" s="100"/>
      <c r="C115" s="100"/>
      <c r="D115" s="100"/>
      <c r="E115" s="99"/>
      <c r="F115" s="93"/>
      <c r="G115" s="93"/>
      <c r="H115" s="93"/>
      <c r="I115" s="100"/>
    </row>
    <row r="116" spans="1:9" s="110" customFormat="1">
      <c r="A116" s="100"/>
      <c r="B116" s="100"/>
      <c r="C116" s="100"/>
      <c r="D116" s="100"/>
      <c r="E116" s="99"/>
      <c r="F116" s="93"/>
      <c r="G116" s="93"/>
      <c r="H116" s="93"/>
      <c r="I116" s="100"/>
    </row>
    <row r="117" spans="1:9" s="110" customFormat="1">
      <c r="A117" s="100"/>
      <c r="B117" s="100"/>
      <c r="C117" s="100"/>
      <c r="D117" s="100"/>
      <c r="E117" s="99"/>
      <c r="F117" s="93"/>
      <c r="G117" s="93"/>
      <c r="H117" s="93"/>
      <c r="I117" s="100"/>
    </row>
    <row r="118" spans="1:9" s="110" customFormat="1">
      <c r="A118" s="101"/>
      <c r="B118" s="101"/>
      <c r="C118" s="101"/>
      <c r="D118" s="101"/>
      <c r="E118" s="102"/>
      <c r="F118" s="103"/>
      <c r="G118" s="93"/>
      <c r="H118" s="93"/>
      <c r="I118" s="101"/>
    </row>
    <row r="119" spans="1:9" s="110" customFormat="1">
      <c r="A119" s="100"/>
      <c r="B119" s="100"/>
      <c r="C119" s="100"/>
      <c r="D119" s="100"/>
      <c r="E119" s="102"/>
      <c r="F119" s="99"/>
      <c r="G119" s="93"/>
      <c r="H119" s="93"/>
      <c r="I119" s="100"/>
    </row>
    <row r="120" spans="1:9" s="110" customFormat="1">
      <c r="A120" s="100"/>
      <c r="B120" s="100"/>
      <c r="C120" s="100"/>
      <c r="D120" s="100"/>
      <c r="E120" s="99"/>
      <c r="F120" s="99"/>
      <c r="G120" s="93"/>
      <c r="H120" s="93"/>
      <c r="I120" s="100"/>
    </row>
    <row r="121" spans="1:9" s="110" customFormat="1">
      <c r="A121" s="100"/>
      <c r="B121" s="100"/>
      <c r="C121" s="100"/>
      <c r="D121" s="100"/>
      <c r="E121" s="99"/>
      <c r="F121" s="99"/>
      <c r="G121" s="102"/>
      <c r="H121" s="93"/>
      <c r="I121" s="100"/>
    </row>
    <row r="122" spans="1:9" s="110" customFormat="1">
      <c r="A122" s="100"/>
      <c r="B122" s="100"/>
      <c r="C122" s="100"/>
      <c r="D122" s="100"/>
      <c r="E122" s="102"/>
      <c r="F122" s="102"/>
      <c r="G122" s="93"/>
      <c r="H122" s="93"/>
      <c r="I122" s="100"/>
    </row>
    <row r="123" spans="1:9" s="110" customFormat="1">
      <c r="A123" s="100"/>
      <c r="B123" s="100"/>
      <c r="C123" s="100"/>
      <c r="D123" s="100"/>
      <c r="E123" s="102"/>
      <c r="F123" s="99"/>
      <c r="G123" s="93"/>
      <c r="H123" s="93"/>
      <c r="I123" s="100"/>
    </row>
    <row r="124" spans="1:9" s="110" customFormat="1">
      <c r="A124" s="100"/>
      <c r="B124" s="100"/>
      <c r="C124" s="100"/>
      <c r="D124" s="100"/>
      <c r="E124" s="102"/>
      <c r="F124" s="102"/>
      <c r="G124" s="93"/>
      <c r="H124" s="93"/>
      <c r="I124" s="100"/>
    </row>
    <row r="125" spans="1:9" s="110" customFormat="1">
      <c r="A125" s="100"/>
      <c r="B125" s="100"/>
      <c r="C125" s="100"/>
      <c r="D125" s="100"/>
      <c r="E125" s="102"/>
      <c r="F125" s="99"/>
      <c r="G125" s="93"/>
      <c r="H125" s="93"/>
      <c r="I125" s="100"/>
    </row>
    <row r="126" spans="1:9" s="110" customFormat="1">
      <c r="A126" s="100"/>
      <c r="B126" s="100"/>
      <c r="C126" s="100"/>
      <c r="D126" s="100"/>
      <c r="E126" s="99"/>
      <c r="F126" s="102"/>
      <c r="G126" s="93"/>
      <c r="H126" s="93"/>
      <c r="I126" s="100"/>
    </row>
    <row r="127" spans="1:9" s="110" customFormat="1">
      <c r="A127" s="100"/>
      <c r="B127" s="100"/>
      <c r="C127" s="100"/>
      <c r="D127" s="100"/>
      <c r="E127" s="102"/>
      <c r="F127" s="99"/>
      <c r="G127" s="93"/>
      <c r="H127" s="93"/>
      <c r="I127" s="100"/>
    </row>
    <row r="128" spans="1:9" s="110" customFormat="1">
      <c r="A128" s="100"/>
      <c r="B128" s="100"/>
      <c r="C128" s="100"/>
      <c r="D128" s="100"/>
      <c r="E128" s="102"/>
      <c r="F128" s="102"/>
      <c r="G128" s="93"/>
      <c r="H128" s="93"/>
      <c r="I128" s="100"/>
    </row>
    <row r="129" spans="1:9" s="110" customFormat="1">
      <c r="A129" s="100"/>
      <c r="B129" s="100"/>
      <c r="C129" s="100"/>
      <c r="D129" s="100"/>
      <c r="E129" s="102"/>
      <c r="F129" s="102"/>
      <c r="G129" s="93"/>
      <c r="H129" s="93"/>
      <c r="I129" s="100"/>
    </row>
    <row r="130" spans="1:9" s="110" customFormat="1">
      <c r="A130" s="100"/>
      <c r="B130" s="100"/>
      <c r="C130" s="100"/>
      <c r="D130" s="100"/>
      <c r="E130" s="102"/>
      <c r="F130" s="102"/>
      <c r="G130" s="93"/>
      <c r="H130" s="93"/>
      <c r="I130" s="100"/>
    </row>
    <row r="131" spans="1:9" s="110" customFormat="1">
      <c r="A131" s="100"/>
      <c r="B131" s="100"/>
      <c r="C131" s="100"/>
      <c r="D131" s="100"/>
      <c r="E131" s="102"/>
      <c r="F131" s="102"/>
      <c r="G131" s="93"/>
      <c r="H131" s="93"/>
      <c r="I131" s="100"/>
    </row>
    <row r="132" spans="1:9" s="110" customFormat="1">
      <c r="A132" s="100"/>
      <c r="B132" s="100"/>
      <c r="C132" s="100"/>
      <c r="D132" s="100"/>
      <c r="E132" s="102"/>
      <c r="F132" s="102"/>
      <c r="G132" s="93"/>
      <c r="H132" s="93"/>
      <c r="I132" s="100"/>
    </row>
    <row r="133" spans="1:9" s="110" customFormat="1">
      <c r="A133" s="100"/>
      <c r="B133" s="100"/>
      <c r="C133" s="100"/>
      <c r="D133" s="100"/>
      <c r="E133" s="102"/>
      <c r="F133" s="102"/>
      <c r="G133" s="93"/>
      <c r="H133" s="93"/>
      <c r="I133" s="100"/>
    </row>
    <row r="134" spans="1:9" s="110" customFormat="1">
      <c r="A134" s="100"/>
      <c r="B134" s="100"/>
      <c r="C134" s="100"/>
      <c r="D134" s="100"/>
      <c r="E134" s="102"/>
      <c r="F134" s="102"/>
      <c r="G134" s="93"/>
      <c r="H134" s="93"/>
      <c r="I134" s="100"/>
    </row>
    <row r="135" spans="1:9" s="110" customFormat="1">
      <c r="A135" s="100"/>
      <c r="B135" s="100"/>
      <c r="C135" s="100"/>
      <c r="D135" s="100"/>
      <c r="E135" s="99"/>
      <c r="F135" s="93"/>
      <c r="G135" s="93"/>
      <c r="H135" s="93"/>
      <c r="I135" s="100"/>
    </row>
    <row r="136" spans="1:9" s="110" customFormat="1">
      <c r="A136" s="100"/>
      <c r="B136" s="100"/>
      <c r="C136" s="100"/>
      <c r="D136" s="100"/>
      <c r="E136" s="99"/>
      <c r="F136" s="93"/>
      <c r="G136" s="93"/>
      <c r="H136" s="93"/>
      <c r="I136" s="100"/>
    </row>
    <row r="137" spans="1:9" s="110" customFormat="1">
      <c r="A137" s="100"/>
      <c r="B137" s="100"/>
      <c r="C137" s="100"/>
      <c r="D137" s="100"/>
      <c r="E137" s="99"/>
      <c r="F137" s="93"/>
      <c r="G137" s="93"/>
      <c r="H137" s="93"/>
      <c r="I137" s="100"/>
    </row>
    <row r="138" spans="1:9" s="110" customFormat="1">
      <c r="A138" s="101"/>
      <c r="B138" s="101"/>
      <c r="C138" s="101"/>
      <c r="D138" s="101"/>
      <c r="E138" s="102"/>
      <c r="F138" s="103"/>
      <c r="G138" s="93"/>
      <c r="H138" s="93"/>
      <c r="I138" s="101"/>
    </row>
    <row r="139" spans="1:9" s="110" customFormat="1">
      <c r="A139" s="100"/>
      <c r="B139" s="100"/>
      <c r="C139" s="100"/>
      <c r="D139" s="100"/>
      <c r="E139" s="102"/>
      <c r="F139" s="99"/>
      <c r="G139" s="93"/>
      <c r="H139" s="93"/>
      <c r="I139" s="100"/>
    </row>
    <row r="140" spans="1:9" s="110" customFormat="1">
      <c r="A140" s="100"/>
      <c r="B140" s="100"/>
      <c r="C140" s="100"/>
      <c r="D140" s="100"/>
      <c r="E140" s="99"/>
      <c r="F140" s="99"/>
      <c r="G140" s="93"/>
      <c r="H140" s="93"/>
      <c r="I140" s="100"/>
    </row>
    <row r="141" spans="1:9" s="110" customFormat="1">
      <c r="A141" s="100"/>
      <c r="B141" s="100"/>
      <c r="C141" s="100"/>
      <c r="D141" s="100"/>
      <c r="E141" s="99"/>
      <c r="F141" s="99"/>
      <c r="G141" s="102"/>
      <c r="H141" s="93"/>
      <c r="I141" s="100"/>
    </row>
    <row r="142" spans="1:9" s="110" customFormat="1">
      <c r="A142" s="100"/>
      <c r="B142" s="100"/>
      <c r="C142" s="100"/>
      <c r="D142" s="100"/>
      <c r="E142" s="102"/>
      <c r="F142" s="102"/>
      <c r="G142" s="93"/>
      <c r="H142" s="93"/>
      <c r="I142" s="100"/>
    </row>
    <row r="143" spans="1:9" s="110" customFormat="1">
      <c r="A143" s="100"/>
      <c r="B143" s="100"/>
      <c r="C143" s="100"/>
      <c r="D143" s="100"/>
      <c r="E143" s="102"/>
      <c r="F143" s="99"/>
      <c r="G143" s="93"/>
      <c r="H143" s="93"/>
      <c r="I143" s="100"/>
    </row>
    <row r="144" spans="1:9" s="110" customFormat="1">
      <c r="A144" s="100"/>
      <c r="B144" s="100"/>
      <c r="C144" s="100"/>
      <c r="D144" s="100"/>
      <c r="E144" s="102"/>
      <c r="F144" s="102"/>
      <c r="G144" s="93"/>
      <c r="H144" s="93"/>
      <c r="I144" s="100"/>
    </row>
    <row r="145" spans="1:9" s="110" customFormat="1">
      <c r="A145" s="100"/>
      <c r="B145" s="100"/>
      <c r="C145" s="100"/>
      <c r="D145" s="100"/>
      <c r="E145" s="102"/>
      <c r="F145" s="99"/>
      <c r="G145" s="93"/>
      <c r="H145" s="93"/>
      <c r="I145" s="100"/>
    </row>
    <row r="146" spans="1:9" s="110" customFormat="1">
      <c r="A146" s="100"/>
      <c r="B146" s="100"/>
      <c r="C146" s="100"/>
      <c r="D146" s="100"/>
      <c r="E146" s="99"/>
      <c r="F146" s="102"/>
      <c r="G146" s="93"/>
      <c r="H146" s="93"/>
      <c r="I146" s="100"/>
    </row>
    <row r="147" spans="1:9" s="110" customFormat="1">
      <c r="A147" s="100"/>
      <c r="B147" s="100"/>
      <c r="C147" s="100"/>
      <c r="D147" s="100"/>
      <c r="E147" s="102"/>
      <c r="F147" s="99"/>
      <c r="G147" s="93"/>
      <c r="H147" s="93"/>
      <c r="I147" s="100"/>
    </row>
    <row r="148" spans="1:9" s="110" customFormat="1">
      <c r="A148" s="100"/>
      <c r="B148" s="100"/>
      <c r="C148" s="100"/>
      <c r="D148" s="100"/>
      <c r="E148" s="102"/>
      <c r="F148" s="102"/>
      <c r="G148" s="93"/>
      <c r="H148" s="93"/>
      <c r="I148" s="100"/>
    </row>
    <row r="149" spans="1:9" s="110" customFormat="1">
      <c r="A149" s="100"/>
      <c r="B149" s="100"/>
      <c r="C149" s="100"/>
      <c r="D149" s="100"/>
      <c r="E149" s="102"/>
      <c r="F149" s="102"/>
      <c r="G149" s="93"/>
      <c r="H149" s="93"/>
      <c r="I149" s="100"/>
    </row>
    <row r="150" spans="1:9" s="110" customFormat="1">
      <c r="A150" s="100"/>
      <c r="B150" s="100"/>
      <c r="C150" s="100"/>
      <c r="D150" s="100"/>
      <c r="E150" s="102"/>
      <c r="F150" s="102"/>
      <c r="G150" s="93"/>
      <c r="H150" s="93"/>
      <c r="I150" s="100"/>
    </row>
    <row r="151" spans="1:9" s="110" customFormat="1">
      <c r="A151" s="100"/>
      <c r="B151" s="100"/>
      <c r="C151" s="100"/>
      <c r="D151" s="100"/>
      <c r="E151" s="102"/>
      <c r="F151" s="102"/>
      <c r="G151" s="93"/>
      <c r="H151" s="93"/>
      <c r="I151" s="100"/>
    </row>
    <row r="152" spans="1:9" s="110" customFormat="1">
      <c r="A152" s="100"/>
      <c r="B152" s="100"/>
      <c r="C152" s="100"/>
      <c r="D152" s="100"/>
      <c r="E152" s="102"/>
      <c r="F152" s="102"/>
      <c r="G152" s="93"/>
      <c r="H152" s="93"/>
      <c r="I152" s="100"/>
    </row>
    <row r="153" spans="1:9" s="110" customFormat="1">
      <c r="A153" s="100"/>
      <c r="B153" s="100"/>
      <c r="C153" s="100"/>
      <c r="D153" s="100"/>
      <c r="E153" s="102"/>
      <c r="F153" s="102"/>
      <c r="G153" s="93"/>
      <c r="H153" s="93"/>
      <c r="I153" s="100"/>
    </row>
    <row r="154" spans="1:9" s="110" customFormat="1">
      <c r="A154" s="100"/>
      <c r="B154" s="100"/>
      <c r="C154" s="100"/>
      <c r="D154" s="100"/>
      <c r="E154" s="102"/>
      <c r="F154" s="102"/>
      <c r="G154" s="93"/>
      <c r="H154" s="93"/>
      <c r="I154" s="100"/>
    </row>
    <row r="155" spans="1:9" s="110" customFormat="1">
      <c r="A155" s="100"/>
      <c r="B155" s="100"/>
      <c r="C155" s="100"/>
      <c r="D155" s="100"/>
      <c r="E155" s="99"/>
      <c r="F155" s="93"/>
      <c r="G155" s="93"/>
      <c r="H155" s="93"/>
      <c r="I155" s="100"/>
    </row>
    <row r="156" spans="1:9" s="110" customFormat="1">
      <c r="A156" s="100"/>
      <c r="B156" s="100"/>
      <c r="C156" s="100"/>
      <c r="D156" s="100"/>
      <c r="E156" s="99"/>
      <c r="F156" s="93"/>
      <c r="G156" s="93"/>
      <c r="H156" s="93"/>
      <c r="I156" s="100"/>
    </row>
    <row r="157" spans="1:9" s="110" customFormat="1">
      <c r="A157" s="100"/>
      <c r="B157" s="100"/>
      <c r="C157" s="100"/>
      <c r="D157" s="100"/>
      <c r="E157" s="99"/>
      <c r="F157" s="93"/>
      <c r="G157" s="93"/>
      <c r="H157" s="93"/>
      <c r="I157" s="100"/>
    </row>
    <row r="158" spans="1:9" s="110" customFormat="1">
      <c r="A158" s="101"/>
      <c r="B158" s="101"/>
      <c r="C158" s="101"/>
      <c r="D158" s="101"/>
      <c r="E158" s="102"/>
      <c r="F158" s="103"/>
      <c r="G158" s="93"/>
      <c r="H158" s="93"/>
      <c r="I158" s="101"/>
    </row>
    <row r="159" spans="1:9" s="110" customFormat="1">
      <c r="A159" s="100"/>
      <c r="B159" s="100"/>
      <c r="C159" s="100"/>
      <c r="D159" s="100"/>
      <c r="E159" s="102"/>
      <c r="F159" s="99"/>
      <c r="G159" s="93"/>
      <c r="H159" s="93"/>
      <c r="I159" s="100"/>
    </row>
    <row r="160" spans="1:9" s="110" customFormat="1">
      <c r="A160" s="100"/>
      <c r="B160" s="100"/>
      <c r="C160" s="100"/>
      <c r="D160" s="100"/>
      <c r="E160" s="99"/>
      <c r="F160" s="99"/>
      <c r="G160" s="93"/>
      <c r="H160" s="93"/>
      <c r="I160" s="100"/>
    </row>
    <row r="161" spans="1:9" s="110" customFormat="1">
      <c r="A161" s="100"/>
      <c r="B161" s="100"/>
      <c r="C161" s="100"/>
      <c r="D161" s="100"/>
      <c r="E161" s="99"/>
      <c r="F161" s="99"/>
      <c r="G161" s="102"/>
      <c r="H161" s="93"/>
      <c r="I161" s="100"/>
    </row>
    <row r="162" spans="1:9" s="110" customFormat="1">
      <c r="A162" s="100"/>
      <c r="B162" s="100"/>
      <c r="C162" s="100"/>
      <c r="D162" s="100"/>
      <c r="E162" s="102"/>
      <c r="F162" s="102"/>
      <c r="G162" s="93"/>
      <c r="H162" s="93"/>
      <c r="I162" s="100"/>
    </row>
    <row r="163" spans="1:9" s="110" customFormat="1">
      <c r="A163" s="100"/>
      <c r="B163" s="100"/>
      <c r="C163" s="100"/>
      <c r="D163" s="100"/>
      <c r="E163" s="102"/>
      <c r="F163" s="99"/>
      <c r="G163" s="93"/>
      <c r="H163" s="93"/>
      <c r="I163" s="100"/>
    </row>
    <row r="164" spans="1:9" s="110" customFormat="1">
      <c r="A164" s="100"/>
      <c r="B164" s="100"/>
      <c r="C164" s="100"/>
      <c r="D164" s="100"/>
      <c r="E164" s="102"/>
      <c r="F164" s="102"/>
      <c r="G164" s="93"/>
      <c r="H164" s="93"/>
      <c r="I164" s="100"/>
    </row>
    <row r="165" spans="1:9" s="110" customFormat="1">
      <c r="A165" s="100"/>
      <c r="B165" s="100"/>
      <c r="C165" s="100"/>
      <c r="D165" s="100"/>
      <c r="E165" s="102"/>
      <c r="F165" s="99"/>
      <c r="G165" s="93"/>
      <c r="H165" s="93"/>
      <c r="I165" s="100"/>
    </row>
    <row r="166" spans="1:9" s="110" customFormat="1">
      <c r="A166" s="100"/>
      <c r="B166" s="100"/>
      <c r="C166" s="100"/>
      <c r="D166" s="100"/>
      <c r="E166" s="99"/>
      <c r="F166" s="102"/>
      <c r="G166" s="93"/>
      <c r="H166" s="93"/>
      <c r="I166" s="100"/>
    </row>
    <row r="167" spans="1:9" s="110" customFormat="1">
      <c r="A167" s="100"/>
      <c r="B167" s="100"/>
      <c r="C167" s="100"/>
      <c r="D167" s="100"/>
      <c r="E167" s="102"/>
      <c r="F167" s="99"/>
      <c r="G167" s="93"/>
      <c r="H167" s="93"/>
      <c r="I167" s="100"/>
    </row>
    <row r="168" spans="1:9" s="110" customFormat="1">
      <c r="A168" s="100"/>
      <c r="B168" s="100"/>
      <c r="C168" s="100"/>
      <c r="D168" s="100"/>
      <c r="E168" s="102"/>
      <c r="F168" s="102"/>
      <c r="G168" s="93"/>
      <c r="H168" s="93"/>
      <c r="I168" s="100"/>
    </row>
    <row r="169" spans="1:9" s="110" customFormat="1">
      <c r="A169" s="100"/>
      <c r="B169" s="100"/>
      <c r="C169" s="100"/>
      <c r="D169" s="100"/>
      <c r="E169" s="102"/>
      <c r="F169" s="102"/>
      <c r="G169" s="93"/>
      <c r="H169" s="93"/>
      <c r="I169" s="100"/>
    </row>
    <row r="170" spans="1:9" s="110" customFormat="1">
      <c r="A170" s="100"/>
      <c r="B170" s="100"/>
      <c r="C170" s="100"/>
      <c r="D170" s="100"/>
      <c r="E170" s="102"/>
      <c r="F170" s="102"/>
      <c r="G170" s="93"/>
      <c r="H170" s="93"/>
      <c r="I170" s="100"/>
    </row>
    <row r="171" spans="1:9" s="110" customFormat="1">
      <c r="A171" s="100"/>
      <c r="B171" s="100"/>
      <c r="C171" s="100"/>
      <c r="D171" s="100"/>
      <c r="E171" s="102"/>
      <c r="F171" s="102"/>
      <c r="G171" s="93"/>
      <c r="H171" s="93"/>
      <c r="I171" s="100"/>
    </row>
    <row r="172" spans="1:9" s="110" customFormat="1">
      <c r="A172" s="100"/>
      <c r="B172" s="100"/>
      <c r="C172" s="100"/>
      <c r="D172" s="100"/>
      <c r="E172" s="102"/>
      <c r="F172" s="102"/>
      <c r="G172" s="93"/>
      <c r="H172" s="93"/>
      <c r="I172" s="100"/>
    </row>
    <row r="173" spans="1:9" s="110" customFormat="1">
      <c r="A173" s="100"/>
      <c r="B173" s="100"/>
      <c r="C173" s="100"/>
      <c r="D173" s="100"/>
      <c r="E173" s="102"/>
      <c r="F173" s="102"/>
      <c r="G173" s="93"/>
      <c r="H173" s="93"/>
      <c r="I173" s="100"/>
    </row>
    <row r="174" spans="1:9" s="110" customFormat="1">
      <c r="A174" s="100"/>
      <c r="B174" s="100"/>
      <c r="C174" s="100"/>
      <c r="D174" s="100"/>
      <c r="E174" s="102"/>
      <c r="F174" s="102"/>
      <c r="G174" s="93"/>
      <c r="H174" s="93"/>
      <c r="I174" s="100"/>
    </row>
    <row r="175" spans="1:9" s="110" customFormat="1">
      <c r="A175" s="100"/>
      <c r="B175" s="100"/>
      <c r="C175" s="100"/>
      <c r="D175" s="100"/>
      <c r="E175" s="99"/>
      <c r="F175" s="93"/>
      <c r="G175" s="93"/>
      <c r="H175" s="93"/>
      <c r="I175" s="100"/>
    </row>
    <row r="176" spans="1:9" s="110" customFormat="1">
      <c r="A176" s="100"/>
      <c r="B176" s="100"/>
      <c r="C176" s="100"/>
      <c r="D176" s="100"/>
      <c r="E176" s="99"/>
      <c r="F176" s="93"/>
      <c r="G176" s="93"/>
      <c r="H176" s="93"/>
      <c r="I176" s="100"/>
    </row>
    <row r="177" spans="1:9" s="110" customFormat="1">
      <c r="A177" s="100"/>
      <c r="B177" s="100"/>
      <c r="C177" s="100"/>
      <c r="D177" s="100"/>
      <c r="E177" s="99"/>
      <c r="F177" s="93"/>
      <c r="G177" s="93"/>
      <c r="H177" s="93"/>
      <c r="I177" s="100"/>
    </row>
    <row r="178" spans="1:9" s="110" customFormat="1">
      <c r="A178" s="101"/>
      <c r="B178" s="101"/>
      <c r="C178" s="101"/>
      <c r="D178" s="101"/>
      <c r="E178" s="102"/>
      <c r="F178" s="103"/>
      <c r="G178" s="93"/>
      <c r="H178" s="93"/>
      <c r="I178" s="101"/>
    </row>
    <row r="179" spans="1:9" s="110" customFormat="1">
      <c r="A179" s="100"/>
      <c r="B179" s="100"/>
      <c r="C179" s="100"/>
      <c r="D179" s="100"/>
      <c r="E179" s="102"/>
      <c r="F179" s="99"/>
      <c r="G179" s="93"/>
      <c r="H179" s="93"/>
      <c r="I179" s="100"/>
    </row>
    <row r="180" spans="1:9" s="110" customFormat="1">
      <c r="A180" s="100"/>
      <c r="B180" s="100"/>
      <c r="C180" s="100"/>
      <c r="D180" s="100"/>
      <c r="E180" s="99"/>
      <c r="F180" s="99"/>
      <c r="G180" s="93"/>
      <c r="H180" s="93"/>
      <c r="I180" s="100"/>
    </row>
    <row r="181" spans="1:9" s="110" customFormat="1">
      <c r="A181" s="100"/>
      <c r="B181" s="100"/>
      <c r="C181" s="100"/>
      <c r="D181" s="100"/>
      <c r="E181" s="99"/>
      <c r="F181" s="99"/>
      <c r="G181" s="102"/>
      <c r="H181" s="93"/>
      <c r="I181" s="100"/>
    </row>
    <row r="182" spans="1:9" s="110" customFormat="1">
      <c r="A182" s="100"/>
      <c r="B182" s="100"/>
      <c r="C182" s="100"/>
      <c r="D182" s="100"/>
      <c r="E182" s="102"/>
      <c r="F182" s="102"/>
      <c r="G182" s="93"/>
      <c r="H182" s="93"/>
      <c r="I182" s="100"/>
    </row>
    <row r="183" spans="1:9" s="110" customFormat="1">
      <c r="A183" s="100"/>
      <c r="B183" s="100"/>
      <c r="C183" s="100"/>
      <c r="D183" s="100"/>
      <c r="E183" s="102"/>
      <c r="F183" s="99"/>
      <c r="G183" s="93"/>
      <c r="H183" s="93"/>
      <c r="I183" s="100"/>
    </row>
    <row r="184" spans="1:9" s="110" customFormat="1">
      <c r="A184" s="100"/>
      <c r="B184" s="100"/>
      <c r="C184" s="100"/>
      <c r="D184" s="100"/>
      <c r="E184" s="102"/>
      <c r="F184" s="102"/>
      <c r="G184" s="93"/>
      <c r="H184" s="93"/>
      <c r="I184" s="100"/>
    </row>
    <row r="185" spans="1:9" s="110" customFormat="1">
      <c r="A185" s="100"/>
      <c r="B185" s="100"/>
      <c r="C185" s="100"/>
      <c r="D185" s="100"/>
      <c r="E185" s="102"/>
      <c r="F185" s="99"/>
      <c r="G185" s="93"/>
      <c r="H185" s="93"/>
      <c r="I185" s="100"/>
    </row>
    <row r="186" spans="1:9" s="110" customFormat="1">
      <c r="A186" s="100"/>
      <c r="B186" s="100"/>
      <c r="C186" s="100"/>
      <c r="D186" s="100"/>
      <c r="E186" s="99"/>
      <c r="F186" s="102"/>
      <c r="G186" s="93"/>
      <c r="H186" s="93"/>
      <c r="I186" s="100"/>
    </row>
    <row r="187" spans="1:9" s="110" customFormat="1">
      <c r="A187" s="100"/>
      <c r="B187" s="100"/>
      <c r="C187" s="100"/>
      <c r="D187" s="100"/>
      <c r="E187" s="102"/>
      <c r="F187" s="99"/>
      <c r="G187" s="93"/>
      <c r="H187" s="93"/>
      <c r="I187" s="100"/>
    </row>
    <row r="188" spans="1:9" s="110" customFormat="1">
      <c r="A188" s="100"/>
      <c r="B188" s="100"/>
      <c r="C188" s="100"/>
      <c r="D188" s="100"/>
      <c r="E188" s="102"/>
      <c r="F188" s="102"/>
      <c r="G188" s="93"/>
      <c r="H188" s="93"/>
      <c r="I188" s="100"/>
    </row>
    <row r="189" spans="1:9" s="110" customFormat="1">
      <c r="A189" s="100"/>
      <c r="B189" s="100"/>
      <c r="C189" s="100"/>
      <c r="D189" s="100"/>
      <c r="E189" s="102"/>
      <c r="F189" s="102"/>
      <c r="G189" s="93"/>
      <c r="H189" s="93"/>
      <c r="I189" s="100"/>
    </row>
    <row r="190" spans="1:9" s="110" customFormat="1">
      <c r="A190" s="100"/>
      <c r="B190" s="100"/>
      <c r="C190" s="100"/>
      <c r="D190" s="100"/>
      <c r="E190" s="102"/>
      <c r="F190" s="102"/>
      <c r="G190" s="93"/>
      <c r="H190" s="93"/>
      <c r="I190" s="100"/>
    </row>
    <row r="191" spans="1:9" s="110" customFormat="1">
      <c r="A191" s="100"/>
      <c r="B191" s="100"/>
      <c r="C191" s="100"/>
      <c r="D191" s="100"/>
      <c r="E191" s="102"/>
      <c r="F191" s="102"/>
      <c r="G191" s="93"/>
      <c r="H191" s="93"/>
      <c r="I191" s="100"/>
    </row>
    <row r="192" spans="1:9" s="110" customFormat="1">
      <c r="A192" s="100"/>
      <c r="B192" s="100"/>
      <c r="C192" s="100"/>
      <c r="D192" s="100"/>
      <c r="E192" s="102"/>
      <c r="F192" s="102"/>
      <c r="G192" s="93"/>
      <c r="H192" s="93"/>
      <c r="I192" s="100"/>
    </row>
    <row r="193" spans="1:9" s="110" customFormat="1">
      <c r="A193" s="100"/>
      <c r="B193" s="100"/>
      <c r="C193" s="100"/>
      <c r="D193" s="100"/>
      <c r="E193" s="102"/>
      <c r="F193" s="102"/>
      <c r="G193" s="93"/>
      <c r="H193" s="93"/>
      <c r="I193" s="100"/>
    </row>
    <row r="194" spans="1:9" s="110" customFormat="1">
      <c r="A194" s="100"/>
      <c r="B194" s="100"/>
      <c r="C194" s="100"/>
      <c r="D194" s="100"/>
      <c r="E194" s="102"/>
      <c r="F194" s="102"/>
      <c r="G194" s="93"/>
      <c r="H194" s="93"/>
      <c r="I194" s="100"/>
    </row>
    <row r="195" spans="1:9" s="110" customFormat="1">
      <c r="A195" s="100"/>
      <c r="B195" s="100"/>
      <c r="C195" s="100"/>
      <c r="D195" s="100"/>
      <c r="E195" s="99"/>
      <c r="F195" s="93"/>
      <c r="G195" s="93"/>
      <c r="H195" s="93"/>
      <c r="I195" s="100"/>
    </row>
    <row r="196" spans="1:9" s="110" customFormat="1">
      <c r="A196" s="100"/>
      <c r="B196" s="100"/>
      <c r="C196" s="100"/>
      <c r="D196" s="100"/>
      <c r="E196" s="99"/>
      <c r="F196" s="93"/>
      <c r="G196" s="93"/>
      <c r="H196" s="93"/>
      <c r="I196" s="100"/>
    </row>
    <row r="197" spans="1:9" s="110" customFormat="1">
      <c r="A197" s="100"/>
      <c r="B197" s="100"/>
      <c r="C197" s="100"/>
      <c r="D197" s="100"/>
      <c r="E197" s="99"/>
      <c r="F197" s="93"/>
      <c r="G197" s="93"/>
      <c r="H197" s="93"/>
      <c r="I197" s="100"/>
    </row>
    <row r="198" spans="1:9" s="110" customFormat="1">
      <c r="A198" s="101"/>
      <c r="B198" s="101"/>
      <c r="C198" s="101"/>
      <c r="D198" s="101"/>
      <c r="E198" s="102"/>
      <c r="F198" s="103"/>
      <c r="G198" s="93"/>
      <c r="H198" s="93"/>
      <c r="I198" s="101"/>
    </row>
    <row r="199" spans="1:9" s="110" customFormat="1">
      <c r="A199" s="100"/>
      <c r="B199" s="100"/>
      <c r="C199" s="100"/>
      <c r="D199" s="100"/>
      <c r="E199" s="102"/>
      <c r="F199" s="99"/>
      <c r="G199" s="93"/>
      <c r="H199" s="93"/>
      <c r="I199" s="100"/>
    </row>
    <row r="200" spans="1:9" s="110" customFormat="1">
      <c r="A200" s="100"/>
      <c r="B200" s="100"/>
      <c r="C200" s="100"/>
      <c r="D200" s="100"/>
      <c r="E200" s="99"/>
      <c r="F200" s="99"/>
      <c r="G200" s="93"/>
      <c r="H200" s="93"/>
      <c r="I200" s="100"/>
    </row>
    <row r="201" spans="1:9" s="110" customFormat="1">
      <c r="A201" s="100"/>
      <c r="B201" s="100"/>
      <c r="C201" s="100"/>
      <c r="D201" s="100"/>
      <c r="E201" s="99"/>
      <c r="F201" s="99"/>
      <c r="G201" s="102"/>
      <c r="H201" s="93"/>
      <c r="I201" s="100"/>
    </row>
    <row r="202" spans="1:9" s="110" customFormat="1">
      <c r="A202" s="100"/>
      <c r="B202" s="100"/>
      <c r="C202" s="100"/>
      <c r="D202" s="100"/>
      <c r="E202" s="102"/>
      <c r="F202" s="102"/>
      <c r="G202" s="93"/>
      <c r="H202" s="93"/>
      <c r="I202" s="100"/>
    </row>
    <row r="203" spans="1:9" s="110" customFormat="1">
      <c r="A203" s="100"/>
      <c r="B203" s="100"/>
      <c r="C203" s="100"/>
      <c r="D203" s="100"/>
      <c r="E203" s="102"/>
      <c r="F203" s="99"/>
      <c r="G203" s="93"/>
      <c r="H203" s="93"/>
      <c r="I203" s="100"/>
    </row>
    <row r="204" spans="1:9" s="110" customFormat="1">
      <c r="A204" s="100"/>
      <c r="B204" s="100"/>
      <c r="C204" s="100"/>
      <c r="D204" s="100"/>
      <c r="E204" s="102"/>
      <c r="F204" s="102"/>
      <c r="G204" s="93"/>
      <c r="H204" s="93"/>
      <c r="I204" s="100"/>
    </row>
    <row r="205" spans="1:9" s="110" customFormat="1">
      <c r="A205" s="100"/>
      <c r="B205" s="100"/>
      <c r="C205" s="100"/>
      <c r="D205" s="100"/>
      <c r="E205" s="102"/>
      <c r="F205" s="99"/>
      <c r="G205" s="93"/>
      <c r="H205" s="93"/>
      <c r="I205" s="100"/>
    </row>
    <row r="206" spans="1:9" s="110" customFormat="1">
      <c r="A206" s="100"/>
      <c r="B206" s="100"/>
      <c r="C206" s="100"/>
      <c r="D206" s="100"/>
      <c r="E206" s="99"/>
      <c r="F206" s="102"/>
      <c r="G206" s="93"/>
      <c r="H206" s="93"/>
      <c r="I206" s="100"/>
    </row>
    <row r="207" spans="1:9" s="110" customFormat="1">
      <c r="A207" s="100"/>
      <c r="B207" s="100"/>
      <c r="C207" s="100"/>
      <c r="D207" s="100"/>
      <c r="E207" s="102"/>
      <c r="F207" s="99"/>
      <c r="G207" s="93"/>
      <c r="H207" s="93"/>
      <c r="I207" s="100"/>
    </row>
    <row r="208" spans="1:9" s="110" customFormat="1">
      <c r="A208" s="100"/>
      <c r="B208" s="100"/>
      <c r="C208" s="100"/>
      <c r="D208" s="100"/>
      <c r="E208" s="102"/>
      <c r="F208" s="102"/>
      <c r="G208" s="93"/>
      <c r="H208" s="93"/>
      <c r="I208" s="100"/>
    </row>
    <row r="209" spans="1:9" s="110" customFormat="1">
      <c r="A209" s="100"/>
      <c r="B209" s="100"/>
      <c r="C209" s="100"/>
      <c r="D209" s="100"/>
      <c r="E209" s="102"/>
      <c r="F209" s="102"/>
      <c r="G209" s="93"/>
      <c r="H209" s="93"/>
      <c r="I209" s="100"/>
    </row>
    <row r="210" spans="1:9" s="110" customFormat="1">
      <c r="A210" s="100"/>
      <c r="B210" s="100"/>
      <c r="C210" s="100"/>
      <c r="D210" s="100"/>
      <c r="E210" s="102"/>
      <c r="F210" s="102"/>
      <c r="G210" s="93"/>
      <c r="H210" s="93"/>
      <c r="I210" s="100"/>
    </row>
    <row r="211" spans="1:9" s="110" customFormat="1">
      <c r="A211" s="100"/>
      <c r="B211" s="100"/>
      <c r="C211" s="100"/>
      <c r="D211" s="100"/>
      <c r="E211" s="102"/>
      <c r="F211" s="102"/>
      <c r="G211" s="93"/>
      <c r="H211" s="93"/>
      <c r="I211" s="100"/>
    </row>
    <row r="212" spans="1:9" s="110" customFormat="1">
      <c r="A212" s="100"/>
      <c r="B212" s="100"/>
      <c r="C212" s="100"/>
      <c r="D212" s="100"/>
      <c r="E212" s="102"/>
      <c r="F212" s="102"/>
      <c r="G212" s="93"/>
      <c r="H212" s="93"/>
      <c r="I212" s="100"/>
    </row>
    <row r="213" spans="1:9" s="110" customFormat="1">
      <c r="A213" s="100"/>
      <c r="B213" s="100"/>
      <c r="C213" s="100"/>
      <c r="D213" s="100"/>
      <c r="E213" s="102"/>
      <c r="F213" s="102"/>
      <c r="G213" s="93"/>
      <c r="H213" s="93"/>
      <c r="I213" s="100"/>
    </row>
    <row r="214" spans="1:9" s="110" customFormat="1">
      <c r="A214" s="100"/>
      <c r="B214" s="100"/>
      <c r="C214" s="100"/>
      <c r="D214" s="100"/>
      <c r="E214" s="102"/>
      <c r="F214" s="102"/>
      <c r="G214" s="93"/>
      <c r="H214" s="93"/>
      <c r="I214" s="100"/>
    </row>
    <row r="215" spans="1:9" s="110" customFormat="1">
      <c r="A215" s="100"/>
      <c r="B215" s="100"/>
      <c r="C215" s="100"/>
      <c r="D215" s="100"/>
      <c r="E215" s="99"/>
      <c r="F215" s="93"/>
      <c r="G215" s="93"/>
      <c r="H215" s="93"/>
      <c r="I215" s="100"/>
    </row>
    <row r="216" spans="1:9" s="110" customFormat="1">
      <c r="A216" s="100"/>
      <c r="B216" s="100"/>
      <c r="C216" s="100"/>
      <c r="D216" s="100"/>
      <c r="E216" s="99"/>
      <c r="F216" s="93"/>
      <c r="G216" s="93"/>
      <c r="H216" s="93"/>
      <c r="I216" s="100"/>
    </row>
    <row r="217" spans="1:9" s="110" customFormat="1">
      <c r="A217" s="100"/>
      <c r="B217" s="100"/>
      <c r="C217" s="100"/>
      <c r="D217" s="100"/>
      <c r="E217" s="99"/>
      <c r="F217" s="93"/>
      <c r="G217" s="93"/>
      <c r="H217" s="93"/>
      <c r="I217" s="100"/>
    </row>
    <row r="218" spans="1:9" s="110" customFormat="1">
      <c r="A218" s="101"/>
      <c r="B218" s="101"/>
      <c r="C218" s="101"/>
      <c r="D218" s="101"/>
      <c r="E218" s="102"/>
      <c r="F218" s="103"/>
      <c r="G218" s="93"/>
      <c r="H218" s="93"/>
      <c r="I218" s="101"/>
    </row>
    <row r="219" spans="1:9" s="110" customFormat="1">
      <c r="A219" s="100"/>
      <c r="B219" s="100"/>
      <c r="C219" s="100"/>
      <c r="D219" s="100"/>
      <c r="E219" s="102"/>
      <c r="F219" s="99"/>
      <c r="G219" s="93"/>
      <c r="H219" s="93"/>
      <c r="I219" s="100"/>
    </row>
    <row r="220" spans="1:9" s="110" customFormat="1">
      <c r="A220" s="100"/>
      <c r="B220" s="100"/>
      <c r="C220" s="100"/>
      <c r="D220" s="100"/>
      <c r="E220" s="99"/>
      <c r="F220" s="99"/>
      <c r="G220" s="93"/>
      <c r="H220" s="93"/>
      <c r="I220" s="100"/>
    </row>
    <row r="221" spans="1:9" s="110" customFormat="1">
      <c r="A221" s="100"/>
      <c r="B221" s="100"/>
      <c r="C221" s="100"/>
      <c r="D221" s="100"/>
      <c r="E221" s="99"/>
      <c r="F221" s="99"/>
      <c r="G221" s="102"/>
      <c r="H221" s="93"/>
      <c r="I221" s="100"/>
    </row>
    <row r="222" spans="1:9" s="110" customFormat="1">
      <c r="A222" s="100"/>
      <c r="B222" s="100"/>
      <c r="C222" s="100"/>
      <c r="D222" s="100"/>
      <c r="E222" s="102"/>
      <c r="F222" s="102"/>
      <c r="G222" s="93"/>
      <c r="H222" s="93"/>
      <c r="I222" s="100"/>
    </row>
    <row r="223" spans="1:9" s="110" customFormat="1">
      <c r="A223" s="100"/>
      <c r="B223" s="100"/>
      <c r="C223" s="100"/>
      <c r="D223" s="100"/>
      <c r="E223" s="102"/>
      <c r="F223" s="99"/>
      <c r="G223" s="93"/>
      <c r="H223" s="93"/>
      <c r="I223" s="100"/>
    </row>
    <row r="224" spans="1:9" s="110" customFormat="1">
      <c r="A224" s="100"/>
      <c r="B224" s="100"/>
      <c r="C224" s="100"/>
      <c r="D224" s="100"/>
      <c r="E224" s="102"/>
      <c r="F224" s="102"/>
      <c r="G224" s="93"/>
      <c r="H224" s="93"/>
      <c r="I224" s="100"/>
    </row>
    <row r="225" spans="1:9" s="110" customFormat="1">
      <c r="A225" s="100"/>
      <c r="B225" s="100"/>
      <c r="C225" s="100"/>
      <c r="D225" s="100"/>
      <c r="E225" s="102"/>
      <c r="F225" s="99"/>
      <c r="G225" s="93"/>
      <c r="H225" s="93"/>
      <c r="I225" s="100"/>
    </row>
    <row r="226" spans="1:9" s="110" customFormat="1">
      <c r="A226" s="100"/>
      <c r="B226" s="100"/>
      <c r="C226" s="100"/>
      <c r="D226" s="100"/>
      <c r="E226" s="99"/>
      <c r="F226" s="102"/>
      <c r="G226" s="93"/>
      <c r="H226" s="93"/>
      <c r="I226" s="100"/>
    </row>
    <row r="227" spans="1:9" s="110" customFormat="1">
      <c r="A227" s="100"/>
      <c r="B227" s="100"/>
      <c r="C227" s="100"/>
      <c r="D227" s="100"/>
      <c r="E227" s="102"/>
      <c r="F227" s="99"/>
      <c r="G227" s="93"/>
      <c r="H227" s="93"/>
      <c r="I227" s="100"/>
    </row>
    <row r="228" spans="1:9" s="110" customFormat="1">
      <c r="A228" s="100"/>
      <c r="B228" s="100"/>
      <c r="C228" s="100"/>
      <c r="D228" s="100"/>
      <c r="E228" s="102"/>
      <c r="F228" s="102"/>
      <c r="G228" s="93"/>
      <c r="H228" s="93"/>
      <c r="I228" s="100"/>
    </row>
    <row r="229" spans="1:9" s="110" customFormat="1">
      <c r="A229" s="100"/>
      <c r="B229" s="100"/>
      <c r="C229" s="100"/>
      <c r="D229" s="100"/>
      <c r="E229" s="102"/>
      <c r="F229" s="102"/>
      <c r="G229" s="93"/>
      <c r="H229" s="93"/>
      <c r="I229" s="100"/>
    </row>
    <row r="230" spans="1:9" s="110" customFormat="1">
      <c r="A230" s="100"/>
      <c r="B230" s="100"/>
      <c r="C230" s="100"/>
      <c r="D230" s="100"/>
      <c r="E230" s="102"/>
      <c r="F230" s="102"/>
      <c r="G230" s="93"/>
      <c r="H230" s="93"/>
      <c r="I230" s="100"/>
    </row>
    <row r="231" spans="1:9" s="110" customFormat="1">
      <c r="A231" s="100"/>
      <c r="B231" s="100"/>
      <c r="C231" s="100"/>
      <c r="D231" s="100"/>
      <c r="E231" s="102"/>
      <c r="F231" s="102"/>
      <c r="G231" s="93"/>
      <c r="H231" s="93"/>
      <c r="I231" s="100"/>
    </row>
    <row r="232" spans="1:9" s="110" customFormat="1">
      <c r="A232" s="100"/>
      <c r="B232" s="100"/>
      <c r="C232" s="100"/>
      <c r="D232" s="100"/>
      <c r="E232" s="102"/>
      <c r="F232" s="102"/>
      <c r="G232" s="93"/>
      <c r="H232" s="93"/>
      <c r="I232" s="100"/>
    </row>
    <row r="233" spans="1:9" s="110" customFormat="1">
      <c r="A233" s="100"/>
      <c r="B233" s="100"/>
      <c r="C233" s="100"/>
      <c r="D233" s="100"/>
      <c r="E233" s="102"/>
      <c r="F233" s="102"/>
      <c r="G233" s="93"/>
      <c r="H233" s="93"/>
      <c r="I233" s="100"/>
    </row>
    <row r="234" spans="1:9" s="110" customFormat="1">
      <c r="A234" s="100"/>
      <c r="B234" s="100"/>
      <c r="C234" s="100"/>
      <c r="D234" s="100"/>
      <c r="E234" s="102"/>
      <c r="F234" s="102"/>
      <c r="G234" s="93"/>
      <c r="H234" s="93"/>
      <c r="I234" s="100"/>
    </row>
    <row r="235" spans="1:9" s="110" customFormat="1">
      <c r="A235" s="100"/>
      <c r="B235" s="100"/>
      <c r="C235" s="100"/>
      <c r="D235" s="100"/>
      <c r="E235" s="99"/>
      <c r="F235" s="93"/>
      <c r="G235" s="93"/>
      <c r="H235" s="93"/>
      <c r="I235" s="100"/>
    </row>
    <row r="236" spans="1:9" s="110" customFormat="1">
      <c r="A236" s="100"/>
      <c r="B236" s="100"/>
      <c r="C236" s="100"/>
      <c r="D236" s="100"/>
      <c r="E236" s="99"/>
      <c r="F236" s="93"/>
      <c r="G236" s="93"/>
      <c r="H236" s="93"/>
      <c r="I236" s="100"/>
    </row>
    <row r="237" spans="1:9" s="110" customFormat="1">
      <c r="A237" s="100"/>
      <c r="B237" s="100"/>
      <c r="C237" s="100"/>
      <c r="D237" s="100"/>
      <c r="E237" s="99"/>
      <c r="F237" s="93"/>
      <c r="G237" s="93"/>
      <c r="H237" s="93"/>
      <c r="I237" s="100"/>
    </row>
    <row r="238" spans="1:9" s="110" customFormat="1">
      <c r="A238" s="101"/>
      <c r="B238" s="101"/>
      <c r="C238" s="101"/>
      <c r="D238" s="101"/>
      <c r="E238" s="102"/>
      <c r="F238" s="103"/>
      <c r="G238" s="93"/>
      <c r="H238" s="93"/>
      <c r="I238" s="101"/>
    </row>
    <row r="239" spans="1:9" s="110" customFormat="1">
      <c r="A239" s="100"/>
      <c r="B239" s="100"/>
      <c r="C239" s="100"/>
      <c r="D239" s="100"/>
      <c r="E239" s="102"/>
      <c r="F239" s="99"/>
      <c r="G239" s="93"/>
      <c r="H239" s="93"/>
      <c r="I239" s="100"/>
    </row>
    <row r="240" spans="1:9" s="110" customFormat="1">
      <c r="A240" s="100"/>
      <c r="B240" s="100"/>
      <c r="C240" s="100"/>
      <c r="D240" s="100"/>
      <c r="E240" s="99"/>
      <c r="F240" s="99"/>
      <c r="G240" s="93"/>
      <c r="H240" s="93"/>
      <c r="I240" s="100"/>
    </row>
    <row r="241" spans="1:9" s="110" customFormat="1">
      <c r="A241" s="100"/>
      <c r="B241" s="100"/>
      <c r="C241" s="100"/>
      <c r="D241" s="100"/>
      <c r="E241" s="99"/>
      <c r="F241" s="99"/>
      <c r="G241" s="102"/>
      <c r="H241" s="93"/>
      <c r="I241" s="100"/>
    </row>
    <row r="242" spans="1:9" s="110" customFormat="1">
      <c r="A242" s="100"/>
      <c r="B242" s="100"/>
      <c r="C242" s="100"/>
      <c r="D242" s="100"/>
      <c r="E242" s="102"/>
      <c r="F242" s="102"/>
      <c r="G242" s="93"/>
      <c r="H242" s="93"/>
      <c r="I242" s="100"/>
    </row>
    <row r="243" spans="1:9" s="110" customFormat="1">
      <c r="A243" s="100"/>
      <c r="B243" s="100"/>
      <c r="C243" s="100"/>
      <c r="D243" s="100"/>
      <c r="E243" s="102"/>
      <c r="F243" s="99"/>
      <c r="G243" s="93"/>
      <c r="H243" s="93"/>
      <c r="I243" s="100"/>
    </row>
    <row r="244" spans="1:9" s="110" customFormat="1">
      <c r="A244" s="100"/>
      <c r="B244" s="100"/>
      <c r="C244" s="100"/>
      <c r="D244" s="100"/>
      <c r="E244" s="102"/>
      <c r="F244" s="102"/>
      <c r="G244" s="93"/>
      <c r="H244" s="93"/>
      <c r="I244" s="100"/>
    </row>
    <row r="245" spans="1:9" s="110" customFormat="1">
      <c r="A245" s="100"/>
      <c r="B245" s="100"/>
      <c r="C245" s="100"/>
      <c r="D245" s="100"/>
      <c r="E245" s="102"/>
      <c r="F245" s="99"/>
      <c r="G245" s="93"/>
      <c r="H245" s="93"/>
      <c r="I245" s="100"/>
    </row>
    <row r="246" spans="1:9" s="110" customFormat="1">
      <c r="A246" s="100"/>
      <c r="B246" s="100"/>
      <c r="C246" s="100"/>
      <c r="D246" s="100"/>
      <c r="E246" s="99"/>
      <c r="F246" s="102"/>
      <c r="G246" s="93"/>
      <c r="H246" s="93"/>
      <c r="I246" s="100"/>
    </row>
    <row r="247" spans="1:9" s="110" customFormat="1">
      <c r="A247" s="100"/>
      <c r="B247" s="100"/>
      <c r="C247" s="100"/>
      <c r="D247" s="100"/>
      <c r="E247" s="102"/>
      <c r="F247" s="99"/>
      <c r="G247" s="93"/>
      <c r="H247" s="93"/>
      <c r="I247" s="100"/>
    </row>
    <row r="248" spans="1:9" s="110" customFormat="1">
      <c r="A248" s="100"/>
      <c r="B248" s="100"/>
      <c r="C248" s="100"/>
      <c r="D248" s="100"/>
      <c r="E248" s="102"/>
      <c r="F248" s="102"/>
      <c r="G248" s="93"/>
      <c r="H248" s="93"/>
      <c r="I248" s="100"/>
    </row>
    <row r="249" spans="1:9" s="110" customFormat="1">
      <c r="A249" s="100"/>
      <c r="B249" s="100"/>
      <c r="C249" s="100"/>
      <c r="D249" s="100"/>
      <c r="E249" s="102"/>
      <c r="F249" s="102"/>
      <c r="G249" s="93"/>
      <c r="H249" s="93"/>
      <c r="I249" s="100"/>
    </row>
    <row r="250" spans="1:9" s="110" customFormat="1">
      <c r="A250" s="100"/>
      <c r="B250" s="100"/>
      <c r="C250" s="100"/>
      <c r="D250" s="100"/>
      <c r="E250" s="102"/>
      <c r="F250" s="102"/>
      <c r="G250" s="93"/>
      <c r="H250" s="93"/>
      <c r="I250" s="100"/>
    </row>
    <row r="251" spans="1:9" s="110" customFormat="1">
      <c r="A251" s="100"/>
      <c r="B251" s="100"/>
      <c r="C251" s="100"/>
      <c r="D251" s="100"/>
      <c r="E251" s="102"/>
      <c r="F251" s="102"/>
      <c r="G251" s="93"/>
      <c r="H251" s="93"/>
      <c r="I251" s="100"/>
    </row>
    <row r="252" spans="1:9" s="110" customFormat="1">
      <c r="A252" s="100"/>
      <c r="B252" s="100"/>
      <c r="C252" s="100"/>
      <c r="D252" s="100"/>
      <c r="E252" s="102"/>
      <c r="F252" s="102"/>
      <c r="G252" s="93"/>
      <c r="H252" s="93"/>
      <c r="I252" s="100"/>
    </row>
    <row r="253" spans="1:9" s="110" customFormat="1">
      <c r="A253" s="100"/>
      <c r="B253" s="100"/>
      <c r="C253" s="100"/>
      <c r="D253" s="100"/>
      <c r="E253" s="102"/>
      <c r="F253" s="102"/>
      <c r="G253" s="93"/>
      <c r="H253" s="93"/>
      <c r="I253" s="100"/>
    </row>
    <row r="254" spans="1:9" s="110" customFormat="1">
      <c r="A254" s="100"/>
      <c r="B254" s="100"/>
      <c r="C254" s="100"/>
      <c r="D254" s="100"/>
      <c r="E254" s="102"/>
      <c r="F254" s="102"/>
      <c r="G254" s="93"/>
      <c r="H254" s="93"/>
      <c r="I254" s="100"/>
    </row>
    <row r="255" spans="1:9" s="110" customFormat="1">
      <c r="A255" s="100"/>
      <c r="B255" s="100"/>
      <c r="C255" s="100"/>
      <c r="D255" s="100"/>
      <c r="E255" s="99"/>
      <c r="F255" s="93"/>
      <c r="G255" s="93"/>
      <c r="H255" s="93"/>
      <c r="I255" s="100"/>
    </row>
    <row r="256" spans="1:9" s="110" customFormat="1">
      <c r="A256" s="100"/>
      <c r="B256" s="100"/>
      <c r="C256" s="100"/>
      <c r="D256" s="100"/>
      <c r="E256" s="99"/>
      <c r="F256" s="93"/>
      <c r="G256" s="93"/>
      <c r="H256" s="93"/>
      <c r="I256" s="100"/>
    </row>
    <row r="257" spans="1:9" s="110" customFormat="1">
      <c r="A257" s="100"/>
      <c r="B257" s="100"/>
      <c r="C257" s="100"/>
      <c r="D257" s="100"/>
      <c r="E257" s="99"/>
      <c r="F257" s="93"/>
      <c r="G257" s="93"/>
      <c r="H257" s="93"/>
      <c r="I257" s="100"/>
    </row>
    <row r="258" spans="1:9" s="110" customFormat="1">
      <c r="A258" s="101"/>
      <c r="B258" s="101"/>
      <c r="C258" s="101"/>
      <c r="D258" s="101"/>
      <c r="E258" s="102"/>
      <c r="F258" s="103"/>
      <c r="G258" s="93"/>
      <c r="H258" s="93"/>
      <c r="I258" s="101"/>
    </row>
    <row r="259" spans="1:9" s="110" customFormat="1">
      <c r="A259" s="100"/>
      <c r="B259" s="100"/>
      <c r="C259" s="100"/>
      <c r="D259" s="100"/>
      <c r="E259" s="102"/>
      <c r="F259" s="99"/>
      <c r="G259" s="93"/>
      <c r="H259" s="93"/>
      <c r="I259" s="100"/>
    </row>
    <row r="260" spans="1:9" s="110" customFormat="1">
      <c r="A260" s="100"/>
      <c r="B260" s="100"/>
      <c r="C260" s="100"/>
      <c r="D260" s="100"/>
      <c r="E260" s="99"/>
      <c r="F260" s="99"/>
      <c r="G260" s="93"/>
      <c r="H260" s="93"/>
      <c r="I260" s="100"/>
    </row>
    <row r="261" spans="1:9" s="110" customFormat="1">
      <c r="A261" s="100"/>
      <c r="B261" s="100"/>
      <c r="C261" s="100"/>
      <c r="D261" s="100"/>
      <c r="E261" s="99"/>
      <c r="F261" s="99"/>
      <c r="G261" s="102"/>
      <c r="H261" s="93"/>
      <c r="I261" s="100"/>
    </row>
    <row r="262" spans="1:9" s="110" customFormat="1">
      <c r="A262" s="100"/>
      <c r="B262" s="100"/>
      <c r="C262" s="100"/>
      <c r="D262" s="100"/>
      <c r="E262" s="102"/>
      <c r="F262" s="102"/>
      <c r="G262" s="93"/>
      <c r="H262" s="93"/>
      <c r="I262" s="100"/>
    </row>
    <row r="263" spans="1:9" s="110" customFormat="1">
      <c r="A263" s="100"/>
      <c r="B263" s="100"/>
      <c r="C263" s="100"/>
      <c r="D263" s="100"/>
      <c r="E263" s="102"/>
      <c r="F263" s="99"/>
      <c r="G263" s="93"/>
      <c r="H263" s="93"/>
      <c r="I263" s="100"/>
    </row>
    <row r="264" spans="1:9" s="110" customFormat="1">
      <c r="A264" s="100"/>
      <c r="B264" s="100"/>
      <c r="C264" s="100"/>
      <c r="D264" s="100"/>
      <c r="E264" s="102"/>
      <c r="F264" s="102"/>
      <c r="G264" s="93"/>
      <c r="H264" s="93"/>
      <c r="I264" s="100"/>
    </row>
    <row r="265" spans="1:9" s="110" customFormat="1">
      <c r="A265" s="100"/>
      <c r="B265" s="100"/>
      <c r="C265" s="100"/>
      <c r="D265" s="100"/>
      <c r="E265" s="102"/>
      <c r="F265" s="99"/>
      <c r="G265" s="93"/>
      <c r="H265" s="93"/>
      <c r="I265" s="100"/>
    </row>
    <row r="266" spans="1:9" s="110" customFormat="1">
      <c r="A266" s="100"/>
      <c r="B266" s="100"/>
      <c r="C266" s="100"/>
      <c r="D266" s="100"/>
      <c r="E266" s="99"/>
      <c r="F266" s="102"/>
      <c r="G266" s="93"/>
      <c r="H266" s="93"/>
      <c r="I266" s="100"/>
    </row>
    <row r="267" spans="1:9" s="110" customFormat="1">
      <c r="A267" s="100"/>
      <c r="B267" s="100"/>
      <c r="C267" s="100"/>
      <c r="D267" s="100"/>
      <c r="E267" s="102"/>
      <c r="F267" s="99"/>
      <c r="G267" s="93"/>
      <c r="H267" s="93"/>
      <c r="I267" s="100"/>
    </row>
    <row r="268" spans="1:9" s="110" customFormat="1">
      <c r="A268" s="100"/>
      <c r="B268" s="100"/>
      <c r="C268" s="100"/>
      <c r="D268" s="100"/>
      <c r="E268" s="102"/>
      <c r="F268" s="102"/>
      <c r="G268" s="93"/>
      <c r="H268" s="93"/>
      <c r="I268" s="100"/>
    </row>
    <row r="269" spans="1:9" s="110" customFormat="1">
      <c r="A269" s="100"/>
      <c r="B269" s="100"/>
      <c r="C269" s="100"/>
      <c r="D269" s="100"/>
      <c r="E269" s="102"/>
      <c r="F269" s="102"/>
      <c r="G269" s="93"/>
      <c r="H269" s="93"/>
      <c r="I269" s="100"/>
    </row>
    <row r="270" spans="1:9" s="110" customFormat="1">
      <c r="A270" s="100"/>
      <c r="B270" s="100"/>
      <c r="C270" s="100"/>
      <c r="D270" s="100"/>
      <c r="E270" s="102"/>
      <c r="F270" s="102"/>
      <c r="G270" s="93"/>
      <c r="H270" s="93"/>
      <c r="I270" s="100"/>
    </row>
    <row r="271" spans="1:9" s="110" customFormat="1">
      <c r="A271" s="100"/>
      <c r="B271" s="100"/>
      <c r="C271" s="100"/>
      <c r="D271" s="100"/>
      <c r="E271" s="102"/>
      <c r="F271" s="102"/>
      <c r="G271" s="93"/>
      <c r="H271" s="93"/>
      <c r="I271" s="100"/>
    </row>
    <row r="272" spans="1:9" s="110" customFormat="1">
      <c r="A272" s="100"/>
      <c r="B272" s="100"/>
      <c r="C272" s="100"/>
      <c r="D272" s="100"/>
      <c r="E272" s="102"/>
      <c r="F272" s="102"/>
      <c r="G272" s="93"/>
      <c r="H272" s="93"/>
      <c r="I272" s="100"/>
    </row>
    <row r="273" spans="1:9" s="110" customFormat="1">
      <c r="A273" s="100"/>
      <c r="B273" s="100"/>
      <c r="C273" s="100"/>
      <c r="D273" s="100"/>
      <c r="E273" s="102"/>
      <c r="F273" s="102"/>
      <c r="G273" s="93"/>
      <c r="H273" s="93"/>
      <c r="I273" s="100"/>
    </row>
    <row r="274" spans="1:9" s="110" customFormat="1">
      <c r="A274" s="100"/>
      <c r="B274" s="100"/>
      <c r="C274" s="100"/>
      <c r="D274" s="100"/>
      <c r="E274" s="102"/>
      <c r="F274" s="102"/>
      <c r="G274" s="93"/>
      <c r="H274" s="93"/>
      <c r="I274" s="100"/>
    </row>
    <row r="275" spans="1:9" s="110" customFormat="1">
      <c r="A275" s="100"/>
      <c r="B275" s="100"/>
      <c r="C275" s="100"/>
      <c r="D275" s="100"/>
      <c r="E275" s="99"/>
      <c r="F275" s="93"/>
      <c r="G275" s="93"/>
      <c r="H275" s="93"/>
      <c r="I275" s="100"/>
    </row>
    <row r="276" spans="1:9" s="110" customFormat="1">
      <c r="A276" s="100"/>
      <c r="B276" s="100"/>
      <c r="C276" s="100"/>
      <c r="D276" s="100"/>
      <c r="E276" s="99"/>
      <c r="F276" s="93"/>
      <c r="G276" s="93"/>
      <c r="H276" s="93"/>
      <c r="I276" s="100"/>
    </row>
    <row r="277" spans="1:9" s="110" customFormat="1">
      <c r="A277" s="100"/>
      <c r="B277" s="100"/>
      <c r="C277" s="100"/>
      <c r="D277" s="100"/>
      <c r="E277" s="99"/>
      <c r="F277" s="93"/>
      <c r="G277" s="93"/>
      <c r="H277" s="93"/>
      <c r="I277" s="100"/>
    </row>
    <row r="278" spans="1:9" s="110" customFormat="1">
      <c r="A278" s="101"/>
      <c r="B278" s="101"/>
      <c r="C278" s="101"/>
      <c r="D278" s="101"/>
      <c r="E278" s="102"/>
      <c r="F278" s="103"/>
      <c r="G278" s="93"/>
      <c r="H278" s="93"/>
      <c r="I278" s="101"/>
    </row>
    <row r="279" spans="1:9" s="110" customFormat="1">
      <c r="A279" s="100"/>
      <c r="B279" s="100"/>
      <c r="C279" s="100"/>
      <c r="D279" s="100"/>
      <c r="E279" s="102"/>
      <c r="F279" s="99"/>
      <c r="G279" s="93"/>
      <c r="H279" s="93"/>
      <c r="I279" s="100"/>
    </row>
    <row r="280" spans="1:9" s="110" customFormat="1">
      <c r="A280" s="100"/>
      <c r="B280" s="100"/>
      <c r="C280" s="100"/>
      <c r="D280" s="100"/>
      <c r="E280" s="99"/>
      <c r="F280" s="99"/>
      <c r="G280" s="93"/>
      <c r="H280" s="93"/>
      <c r="I280" s="100"/>
    </row>
    <row r="281" spans="1:9" s="110" customFormat="1">
      <c r="A281" s="100"/>
      <c r="B281" s="100"/>
      <c r="C281" s="100"/>
      <c r="D281" s="100"/>
      <c r="E281" s="99"/>
      <c r="F281" s="99"/>
      <c r="G281" s="102"/>
      <c r="H281" s="93"/>
      <c r="I281" s="100"/>
    </row>
    <row r="282" spans="1:9" s="110" customFormat="1">
      <c r="A282" s="100"/>
      <c r="B282" s="100"/>
      <c r="C282" s="100"/>
      <c r="D282" s="100"/>
      <c r="E282" s="102"/>
      <c r="F282" s="102"/>
      <c r="G282" s="93"/>
      <c r="H282" s="93"/>
      <c r="I282" s="100"/>
    </row>
    <row r="283" spans="1:9" s="110" customFormat="1">
      <c r="A283" s="100"/>
      <c r="B283" s="100"/>
      <c r="C283" s="100"/>
      <c r="D283" s="100"/>
      <c r="E283" s="102"/>
      <c r="F283" s="99"/>
      <c r="G283" s="93"/>
      <c r="H283" s="93"/>
      <c r="I283" s="100"/>
    </row>
    <row r="284" spans="1:9" s="110" customFormat="1">
      <c r="A284" s="100"/>
      <c r="B284" s="100"/>
      <c r="C284" s="100"/>
      <c r="D284" s="100"/>
      <c r="E284" s="102"/>
      <c r="F284" s="102"/>
      <c r="G284" s="93"/>
      <c r="H284" s="93"/>
      <c r="I284" s="100"/>
    </row>
    <row r="285" spans="1:9" s="110" customFormat="1">
      <c r="A285" s="100"/>
      <c r="B285" s="100"/>
      <c r="C285" s="100"/>
      <c r="D285" s="100"/>
      <c r="E285" s="102"/>
      <c r="F285" s="99"/>
      <c r="G285" s="93"/>
      <c r="H285" s="93"/>
      <c r="I285" s="100"/>
    </row>
    <row r="286" spans="1:9" s="110" customFormat="1">
      <c r="A286" s="100"/>
      <c r="B286" s="100"/>
      <c r="C286" s="100"/>
      <c r="D286" s="100"/>
      <c r="E286" s="99"/>
      <c r="F286" s="102"/>
      <c r="G286" s="93"/>
      <c r="H286" s="93"/>
      <c r="I286" s="100"/>
    </row>
    <row r="287" spans="1:9" s="110" customFormat="1">
      <c r="A287" s="100"/>
      <c r="B287" s="100"/>
      <c r="C287" s="100"/>
      <c r="D287" s="100"/>
      <c r="E287" s="102"/>
      <c r="F287" s="99"/>
      <c r="G287" s="93"/>
      <c r="H287" s="93"/>
      <c r="I287" s="100"/>
    </row>
    <row r="288" spans="1:9" s="110" customFormat="1">
      <c r="A288" s="100"/>
      <c r="B288" s="100"/>
      <c r="C288" s="100"/>
      <c r="D288" s="100"/>
      <c r="E288" s="102"/>
      <c r="F288" s="102"/>
      <c r="G288" s="93"/>
      <c r="H288" s="93"/>
      <c r="I288" s="100"/>
    </row>
    <row r="289" spans="1:9" s="110" customFormat="1">
      <c r="A289" s="100"/>
      <c r="B289" s="100"/>
      <c r="C289" s="100"/>
      <c r="D289" s="100"/>
      <c r="E289" s="102"/>
      <c r="F289" s="102"/>
      <c r="G289" s="93"/>
      <c r="H289" s="93"/>
      <c r="I289" s="100"/>
    </row>
    <row r="290" spans="1:9" s="110" customFormat="1">
      <c r="A290" s="100"/>
      <c r="B290" s="100"/>
      <c r="C290" s="100"/>
      <c r="D290" s="100"/>
      <c r="E290" s="102"/>
      <c r="F290" s="102"/>
      <c r="G290" s="93"/>
      <c r="H290" s="93"/>
      <c r="I290" s="100"/>
    </row>
    <row r="291" spans="1:9" s="110" customFormat="1">
      <c r="A291" s="100"/>
      <c r="B291" s="100"/>
      <c r="C291" s="100"/>
      <c r="D291" s="100"/>
      <c r="E291" s="102"/>
      <c r="F291" s="102"/>
      <c r="G291" s="93"/>
      <c r="H291" s="93"/>
      <c r="I291" s="100"/>
    </row>
    <row r="292" spans="1:9" s="110" customFormat="1">
      <c r="A292" s="100"/>
      <c r="B292" s="100"/>
      <c r="C292" s="100"/>
      <c r="D292" s="100"/>
      <c r="E292" s="102"/>
      <c r="F292" s="102"/>
      <c r="G292" s="93"/>
      <c r="H292" s="93"/>
      <c r="I292" s="100"/>
    </row>
    <row r="293" spans="1:9" s="110" customFormat="1">
      <c r="A293" s="100"/>
      <c r="B293" s="100"/>
      <c r="C293" s="100"/>
      <c r="D293" s="100"/>
      <c r="E293" s="102"/>
      <c r="F293" s="102"/>
      <c r="G293" s="93"/>
      <c r="H293" s="93"/>
      <c r="I293" s="100"/>
    </row>
    <row r="294" spans="1:9" s="110" customFormat="1">
      <c r="A294" s="100"/>
      <c r="B294" s="100"/>
      <c r="C294" s="100"/>
      <c r="D294" s="100"/>
      <c r="E294" s="102"/>
      <c r="F294" s="102"/>
      <c r="G294" s="93"/>
      <c r="H294" s="93"/>
      <c r="I294" s="100"/>
    </row>
    <row r="295" spans="1:9" s="110" customFormat="1">
      <c r="A295" s="100"/>
      <c r="B295" s="100"/>
      <c r="C295" s="100"/>
      <c r="D295" s="100"/>
      <c r="E295" s="99"/>
      <c r="F295" s="93"/>
      <c r="G295" s="93"/>
      <c r="H295" s="93"/>
      <c r="I295" s="100"/>
    </row>
    <row r="296" spans="1:9" s="110" customFormat="1">
      <c r="A296" s="100"/>
      <c r="B296" s="100"/>
      <c r="C296" s="100"/>
      <c r="D296" s="100"/>
      <c r="E296" s="99"/>
      <c r="F296" s="93"/>
      <c r="G296" s="93"/>
      <c r="H296" s="93"/>
      <c r="I296" s="100"/>
    </row>
    <row r="297" spans="1:9" s="110" customFormat="1">
      <c r="A297" s="100"/>
      <c r="B297" s="100"/>
      <c r="C297" s="100"/>
      <c r="D297" s="100"/>
      <c r="E297" s="99"/>
      <c r="F297" s="93"/>
      <c r="G297" s="93"/>
      <c r="H297" s="93"/>
      <c r="I297" s="100"/>
    </row>
    <row r="298" spans="1:9" s="110" customFormat="1">
      <c r="A298" s="101"/>
      <c r="B298" s="101"/>
      <c r="C298" s="101"/>
      <c r="D298" s="101"/>
      <c r="E298" s="102"/>
      <c r="F298" s="103"/>
      <c r="G298" s="93"/>
      <c r="H298" s="93"/>
      <c r="I298" s="101"/>
    </row>
    <row r="299" spans="1:9" s="110" customFormat="1">
      <c r="A299" s="100"/>
      <c r="B299" s="100"/>
      <c r="C299" s="100"/>
      <c r="D299" s="100"/>
      <c r="E299" s="102"/>
      <c r="F299" s="99"/>
      <c r="G299" s="93"/>
      <c r="H299" s="93"/>
      <c r="I299" s="100"/>
    </row>
    <row r="300" spans="1:9" s="110" customFormat="1">
      <c r="A300" s="100"/>
      <c r="B300" s="100"/>
      <c r="C300" s="100"/>
      <c r="D300" s="100"/>
      <c r="E300" s="99"/>
      <c r="F300" s="99"/>
      <c r="G300" s="93"/>
      <c r="H300" s="93"/>
      <c r="I300" s="100"/>
    </row>
    <row r="301" spans="1:9" s="110" customFormat="1">
      <c r="A301" s="100"/>
      <c r="B301" s="100"/>
      <c r="C301" s="100"/>
      <c r="D301" s="100"/>
      <c r="E301" s="99"/>
      <c r="F301" s="99"/>
      <c r="G301" s="102"/>
      <c r="H301" s="93"/>
      <c r="I301" s="100"/>
    </row>
    <row r="302" spans="1:9" s="110" customFormat="1">
      <c r="A302" s="100"/>
      <c r="B302" s="100"/>
      <c r="C302" s="100"/>
      <c r="D302" s="100"/>
      <c r="E302" s="102"/>
      <c r="F302" s="102"/>
      <c r="G302" s="93"/>
      <c r="H302" s="93"/>
      <c r="I302" s="100"/>
    </row>
    <row r="303" spans="1:9" s="110" customFormat="1">
      <c r="A303" s="100"/>
      <c r="B303" s="100"/>
      <c r="C303" s="100"/>
      <c r="D303" s="100"/>
      <c r="E303" s="102"/>
      <c r="F303" s="99"/>
      <c r="G303" s="93"/>
      <c r="H303" s="93"/>
      <c r="I303" s="100"/>
    </row>
    <row r="304" spans="1:9" s="110" customFormat="1">
      <c r="A304" s="100"/>
      <c r="B304" s="100"/>
      <c r="C304" s="100"/>
      <c r="D304" s="100"/>
      <c r="E304" s="102"/>
      <c r="F304" s="102"/>
      <c r="G304" s="93"/>
      <c r="H304" s="93"/>
      <c r="I304" s="100"/>
    </row>
    <row r="305" spans="1:9" s="110" customFormat="1">
      <c r="A305" s="100"/>
      <c r="B305" s="100"/>
      <c r="C305" s="100"/>
      <c r="D305" s="100"/>
      <c r="E305" s="102"/>
      <c r="F305" s="99"/>
      <c r="G305" s="93"/>
      <c r="H305" s="93"/>
      <c r="I305" s="100"/>
    </row>
    <row r="306" spans="1:9" s="110" customFormat="1">
      <c r="A306" s="100"/>
      <c r="B306" s="100"/>
      <c r="C306" s="100"/>
      <c r="D306" s="100"/>
      <c r="E306" s="99"/>
      <c r="F306" s="102"/>
      <c r="G306" s="93"/>
      <c r="H306" s="93"/>
      <c r="I306" s="100"/>
    </row>
    <row r="307" spans="1:9" s="110" customFormat="1">
      <c r="A307" s="100"/>
      <c r="B307" s="100"/>
      <c r="C307" s="100"/>
      <c r="D307" s="100"/>
      <c r="E307" s="102"/>
      <c r="F307" s="99"/>
      <c r="G307" s="93"/>
      <c r="H307" s="93"/>
      <c r="I307" s="100"/>
    </row>
    <row r="308" spans="1:9" s="110" customFormat="1">
      <c r="A308" s="100"/>
      <c r="B308" s="100"/>
      <c r="C308" s="100"/>
      <c r="D308" s="100"/>
      <c r="E308" s="102"/>
      <c r="F308" s="102"/>
      <c r="G308" s="93"/>
      <c r="H308" s="93"/>
      <c r="I308" s="100"/>
    </row>
    <row r="309" spans="1:9" s="110" customFormat="1">
      <c r="A309" s="100"/>
      <c r="B309" s="100"/>
      <c r="C309" s="100"/>
      <c r="D309" s="100"/>
      <c r="E309" s="102"/>
      <c r="F309" s="102"/>
      <c r="G309" s="93"/>
      <c r="H309" s="93"/>
      <c r="I309" s="100"/>
    </row>
    <row r="310" spans="1:9" s="110" customFormat="1">
      <c r="A310" s="100"/>
      <c r="B310" s="100"/>
      <c r="C310" s="100"/>
      <c r="D310" s="100"/>
      <c r="E310" s="102"/>
      <c r="F310" s="102"/>
      <c r="G310" s="93"/>
      <c r="H310" s="93"/>
      <c r="I310" s="100"/>
    </row>
    <row r="311" spans="1:9" s="110" customFormat="1">
      <c r="A311" s="100"/>
      <c r="B311" s="100"/>
      <c r="C311" s="100"/>
      <c r="D311" s="100"/>
      <c r="E311" s="102"/>
      <c r="F311" s="102"/>
      <c r="G311" s="93"/>
      <c r="H311" s="93"/>
      <c r="I311" s="100"/>
    </row>
    <row r="312" spans="1:9" s="110" customFormat="1">
      <c r="A312" s="100"/>
      <c r="B312" s="100"/>
      <c r="C312" s="100"/>
      <c r="D312" s="100"/>
      <c r="E312" s="102"/>
      <c r="F312" s="102"/>
      <c r="G312" s="93"/>
      <c r="H312" s="93"/>
      <c r="I312" s="100"/>
    </row>
    <row r="313" spans="1:9" s="110" customFormat="1">
      <c r="A313" s="100"/>
      <c r="B313" s="100"/>
      <c r="C313" s="100"/>
      <c r="D313" s="100"/>
      <c r="E313" s="102"/>
      <c r="F313" s="102"/>
      <c r="G313" s="93"/>
      <c r="H313" s="93"/>
      <c r="I313" s="100"/>
    </row>
    <row r="314" spans="1:9" s="110" customFormat="1">
      <c r="A314" s="100"/>
      <c r="B314" s="100"/>
      <c r="C314" s="100"/>
      <c r="D314" s="100"/>
      <c r="E314" s="102"/>
      <c r="F314" s="102"/>
      <c r="G314" s="93"/>
      <c r="H314" s="93"/>
      <c r="I314" s="100"/>
    </row>
    <row r="315" spans="1:9" s="110" customFormat="1">
      <c r="A315" s="100"/>
      <c r="B315" s="100"/>
      <c r="C315" s="100"/>
      <c r="D315" s="100"/>
      <c r="E315" s="99"/>
      <c r="F315" s="93"/>
      <c r="G315" s="93"/>
      <c r="H315" s="93"/>
      <c r="I315" s="100"/>
    </row>
    <row r="316" spans="1:9" s="110" customFormat="1">
      <c r="A316" s="100"/>
      <c r="B316" s="100"/>
      <c r="C316" s="100"/>
      <c r="D316" s="100"/>
      <c r="E316" s="99"/>
      <c r="F316" s="93"/>
      <c r="G316" s="93"/>
      <c r="H316" s="93"/>
      <c r="I316" s="100"/>
    </row>
    <row r="317" spans="1:9" s="110" customFormat="1">
      <c r="A317" s="100"/>
      <c r="B317" s="100"/>
      <c r="C317" s="100"/>
      <c r="D317" s="100"/>
      <c r="E317" s="99"/>
      <c r="F317" s="93"/>
      <c r="G317" s="93"/>
      <c r="H317" s="93"/>
      <c r="I317" s="100"/>
    </row>
    <row r="318" spans="1:9" s="110" customFormat="1">
      <c r="A318" s="113"/>
      <c r="B318" s="113"/>
      <c r="C318" s="113"/>
      <c r="D318" s="113"/>
      <c r="E318" s="113"/>
      <c r="I318" s="113"/>
    </row>
    <row r="319" spans="1:9" s="110" customFormat="1">
      <c r="A319" s="113"/>
      <c r="B319" s="113"/>
      <c r="C319" s="113"/>
      <c r="D319" s="113"/>
      <c r="E319" s="113"/>
      <c r="I319" s="113"/>
    </row>
    <row r="320" spans="1:9" s="110" customFormat="1">
      <c r="A320" s="113"/>
      <c r="B320" s="113"/>
      <c r="C320" s="113"/>
      <c r="D320" s="113"/>
      <c r="E320" s="113"/>
      <c r="I320" s="113"/>
    </row>
    <row r="321" spans="1:9" s="110" customFormat="1">
      <c r="A321" s="113"/>
      <c r="B321" s="113"/>
      <c r="C321" s="113"/>
      <c r="D321" s="113"/>
      <c r="E321" s="113"/>
      <c r="I321" s="113"/>
    </row>
    <row r="322" spans="1:9" s="110" customFormat="1">
      <c r="A322" s="113"/>
      <c r="B322" s="113"/>
      <c r="C322" s="113"/>
      <c r="D322" s="113"/>
      <c r="E322" s="113"/>
      <c r="I322" s="113"/>
    </row>
    <row r="323" spans="1:9" s="110" customFormat="1">
      <c r="A323" s="113"/>
      <c r="B323" s="113"/>
      <c r="C323" s="113"/>
      <c r="D323" s="113"/>
      <c r="E323" s="113"/>
      <c r="I323" s="113"/>
    </row>
    <row r="324" spans="1:9" s="110" customFormat="1">
      <c r="A324" s="113"/>
      <c r="B324" s="113"/>
      <c r="C324" s="113"/>
      <c r="D324" s="113"/>
      <c r="E324" s="113"/>
      <c r="I324" s="113"/>
    </row>
    <row r="325" spans="1:9" s="110" customFormat="1">
      <c r="A325" s="113"/>
      <c r="B325" s="113"/>
      <c r="C325" s="113"/>
      <c r="D325" s="113"/>
      <c r="E325" s="113"/>
      <c r="I325" s="113"/>
    </row>
    <row r="326" spans="1:9" s="110" customFormat="1">
      <c r="A326" s="113"/>
      <c r="B326" s="113"/>
      <c r="C326" s="113"/>
      <c r="D326" s="113"/>
      <c r="E326" s="113"/>
      <c r="I326" s="113"/>
    </row>
    <row r="327" spans="1:9" s="110" customFormat="1">
      <c r="A327" s="113"/>
      <c r="B327" s="113"/>
      <c r="C327" s="113"/>
      <c r="D327" s="113"/>
      <c r="E327" s="113"/>
      <c r="I327" s="113"/>
    </row>
    <row r="328" spans="1:9" s="110" customFormat="1">
      <c r="A328" s="113"/>
      <c r="B328" s="113"/>
      <c r="C328" s="113"/>
      <c r="D328" s="113"/>
      <c r="E328" s="113"/>
      <c r="I328" s="113"/>
    </row>
    <row r="329" spans="1:9" s="110" customFormat="1">
      <c r="A329" s="113"/>
      <c r="B329" s="113"/>
      <c r="C329" s="113"/>
      <c r="D329" s="113"/>
      <c r="E329" s="113"/>
      <c r="I329" s="113"/>
    </row>
    <row r="330" spans="1:9" s="110" customFormat="1">
      <c r="A330" s="113"/>
      <c r="B330" s="113"/>
      <c r="C330" s="113"/>
      <c r="D330" s="113"/>
      <c r="E330" s="113"/>
      <c r="I330" s="113"/>
    </row>
    <row r="331" spans="1:9" s="110" customFormat="1">
      <c r="A331" s="113"/>
      <c r="B331" s="113"/>
      <c r="C331" s="113"/>
      <c r="D331" s="113"/>
      <c r="E331" s="113"/>
      <c r="I331" s="113"/>
    </row>
    <row r="332" spans="1:9" s="110" customFormat="1">
      <c r="A332" s="113"/>
      <c r="B332" s="113"/>
      <c r="C332" s="113"/>
      <c r="D332" s="113"/>
      <c r="E332" s="113"/>
      <c r="I332" s="113"/>
    </row>
    <row r="333" spans="1:9" s="110" customFormat="1">
      <c r="A333" s="113"/>
      <c r="B333" s="113"/>
      <c r="C333" s="113"/>
      <c r="D333" s="113"/>
      <c r="E333" s="113"/>
      <c r="I333" s="113"/>
    </row>
    <row r="334" spans="1:9" s="110" customFormat="1">
      <c r="A334" s="113"/>
      <c r="B334" s="113"/>
      <c r="C334" s="113"/>
      <c r="D334" s="113"/>
      <c r="E334" s="113"/>
      <c r="I334" s="113"/>
    </row>
    <row r="335" spans="1:9" s="110" customFormat="1">
      <c r="A335" s="113"/>
      <c r="B335" s="113"/>
      <c r="C335" s="113"/>
      <c r="D335" s="113"/>
      <c r="E335" s="113"/>
      <c r="I335" s="113"/>
    </row>
    <row r="336" spans="1:9" s="110" customFormat="1">
      <c r="A336" s="113"/>
      <c r="B336" s="113"/>
      <c r="C336" s="113"/>
      <c r="D336" s="113"/>
      <c r="E336" s="113"/>
      <c r="I336" s="113"/>
    </row>
    <row r="337" spans="1:9" s="110" customFormat="1">
      <c r="A337" s="113"/>
      <c r="B337" s="113"/>
      <c r="C337" s="113"/>
      <c r="D337" s="113"/>
      <c r="E337" s="113"/>
      <c r="I337" s="113"/>
    </row>
    <row r="338" spans="1:9" s="110" customFormat="1">
      <c r="A338" s="113"/>
      <c r="B338" s="113"/>
      <c r="C338" s="113"/>
      <c r="D338" s="113"/>
      <c r="E338" s="113"/>
      <c r="I338" s="113"/>
    </row>
    <row r="339" spans="1:9" s="110" customFormat="1">
      <c r="A339" s="113"/>
      <c r="B339" s="113"/>
      <c r="C339" s="113"/>
      <c r="D339" s="113"/>
      <c r="E339" s="113"/>
      <c r="I339" s="113"/>
    </row>
    <row r="340" spans="1:9" s="110" customFormat="1">
      <c r="A340" s="113"/>
      <c r="B340" s="113"/>
      <c r="C340" s="113"/>
      <c r="D340" s="113"/>
      <c r="E340" s="113"/>
      <c r="I340" s="113"/>
    </row>
    <row r="341" spans="1:9" s="110" customFormat="1">
      <c r="A341" s="113"/>
      <c r="B341" s="113"/>
      <c r="C341" s="113"/>
      <c r="D341" s="113"/>
      <c r="E341" s="113"/>
      <c r="I341" s="113"/>
    </row>
    <row r="342" spans="1:9" s="110" customFormat="1">
      <c r="A342" s="113"/>
      <c r="B342" s="113"/>
      <c r="C342" s="113"/>
      <c r="D342" s="113"/>
      <c r="E342" s="113"/>
      <c r="I342" s="113"/>
    </row>
    <row r="343" spans="1:9" s="110" customFormat="1">
      <c r="A343" s="113"/>
      <c r="B343" s="113"/>
      <c r="C343" s="113"/>
      <c r="D343" s="113"/>
      <c r="E343" s="113"/>
      <c r="I343" s="113"/>
    </row>
    <row r="344" spans="1:9" s="110" customFormat="1">
      <c r="A344" s="113"/>
      <c r="B344" s="113"/>
      <c r="C344" s="113"/>
      <c r="D344" s="113"/>
      <c r="E344" s="113"/>
      <c r="I344" s="113"/>
    </row>
    <row r="345" spans="1:9" s="110" customFormat="1">
      <c r="A345" s="113"/>
      <c r="B345" s="113"/>
      <c r="C345" s="113"/>
      <c r="D345" s="113"/>
      <c r="E345" s="113"/>
      <c r="I345" s="113"/>
    </row>
    <row r="346" spans="1:9" s="110" customFormat="1">
      <c r="A346" s="113"/>
      <c r="B346" s="113"/>
      <c r="C346" s="113"/>
      <c r="D346" s="113"/>
      <c r="E346" s="113"/>
      <c r="I346" s="113"/>
    </row>
    <row r="347" spans="1:9" s="110" customFormat="1">
      <c r="A347" s="113"/>
      <c r="B347" s="113"/>
      <c r="C347" s="113"/>
      <c r="D347" s="113"/>
      <c r="E347" s="113"/>
      <c r="I347" s="113"/>
    </row>
    <row r="348" spans="1:9" s="110" customFormat="1">
      <c r="A348" s="113"/>
      <c r="B348" s="113"/>
      <c r="C348" s="113"/>
      <c r="D348" s="113"/>
      <c r="E348" s="113"/>
      <c r="I348" s="113"/>
    </row>
    <row r="349" spans="1:9" s="110" customFormat="1">
      <c r="A349" s="113"/>
      <c r="B349" s="113"/>
      <c r="C349" s="113"/>
      <c r="D349" s="113"/>
      <c r="E349" s="113"/>
      <c r="I349" s="113"/>
    </row>
    <row r="350" spans="1:9" s="110" customFormat="1">
      <c r="A350" s="113"/>
      <c r="B350" s="113"/>
      <c r="C350" s="113"/>
      <c r="D350" s="113"/>
      <c r="E350" s="113"/>
      <c r="I350" s="113"/>
    </row>
    <row r="351" spans="1:9" s="110" customFormat="1">
      <c r="A351" s="113"/>
      <c r="B351" s="113"/>
      <c r="C351" s="113"/>
      <c r="D351" s="113"/>
      <c r="E351" s="113"/>
      <c r="I351" s="113"/>
    </row>
    <row r="352" spans="1:9" s="110" customFormat="1">
      <c r="A352" s="113"/>
      <c r="B352" s="113"/>
      <c r="C352" s="113"/>
      <c r="D352" s="113"/>
      <c r="E352" s="113"/>
      <c r="I352" s="113"/>
    </row>
    <row r="353" spans="1:9" s="110" customFormat="1">
      <c r="A353" s="113"/>
      <c r="B353" s="113"/>
      <c r="C353" s="113"/>
      <c r="D353" s="113"/>
      <c r="E353" s="113"/>
      <c r="I353" s="113"/>
    </row>
    <row r="354" spans="1:9" s="110" customFormat="1">
      <c r="A354" s="113"/>
      <c r="B354" s="113"/>
      <c r="C354" s="113"/>
      <c r="D354" s="113"/>
      <c r="E354" s="113"/>
      <c r="I354" s="113"/>
    </row>
    <row r="355" spans="1:9" s="110" customFormat="1">
      <c r="A355" s="113"/>
      <c r="B355" s="113"/>
      <c r="C355" s="113"/>
      <c r="D355" s="113"/>
      <c r="E355" s="113"/>
      <c r="I355" s="113"/>
    </row>
    <row r="356" spans="1:9" s="110" customFormat="1">
      <c r="A356" s="113"/>
      <c r="B356" s="113"/>
      <c r="C356" s="113"/>
      <c r="D356" s="113"/>
      <c r="E356" s="113"/>
      <c r="I356" s="113"/>
    </row>
    <row r="357" spans="1:9" s="110" customFormat="1">
      <c r="A357" s="113"/>
      <c r="B357" s="113"/>
      <c r="C357" s="113"/>
      <c r="D357" s="113"/>
      <c r="E357" s="113"/>
      <c r="I357" s="113"/>
    </row>
    <row r="358" spans="1:9" s="110" customFormat="1">
      <c r="A358" s="113"/>
      <c r="B358" s="113"/>
      <c r="C358" s="113"/>
      <c r="D358" s="113"/>
      <c r="E358" s="113"/>
      <c r="I358" s="113"/>
    </row>
    <row r="359" spans="1:9" s="110" customFormat="1">
      <c r="A359" s="113"/>
      <c r="B359" s="113"/>
      <c r="C359" s="113"/>
      <c r="D359" s="113"/>
      <c r="E359" s="113"/>
      <c r="I359" s="113"/>
    </row>
    <row r="360" spans="1:9" s="110" customFormat="1">
      <c r="A360" s="113"/>
      <c r="B360" s="113"/>
      <c r="C360" s="113"/>
      <c r="D360" s="113"/>
      <c r="E360" s="113"/>
      <c r="I360" s="113"/>
    </row>
    <row r="361" spans="1:9" s="110" customFormat="1">
      <c r="A361" s="113"/>
      <c r="B361" s="113"/>
      <c r="C361" s="113"/>
      <c r="D361" s="113"/>
      <c r="E361" s="113"/>
      <c r="I361" s="113"/>
    </row>
    <row r="362" spans="1:9" s="110" customFormat="1">
      <c r="A362" s="113"/>
      <c r="B362" s="113"/>
      <c r="C362" s="113"/>
      <c r="D362" s="113"/>
      <c r="E362" s="113"/>
      <c r="I362" s="113"/>
    </row>
    <row r="363" spans="1:9" s="110" customFormat="1">
      <c r="A363" s="113"/>
      <c r="B363" s="113"/>
      <c r="C363" s="113"/>
      <c r="D363" s="113"/>
      <c r="E363" s="113"/>
      <c r="I363" s="113"/>
    </row>
    <row r="364" spans="1:9" s="110" customFormat="1">
      <c r="A364" s="113"/>
      <c r="B364" s="113"/>
      <c r="C364" s="113"/>
      <c r="D364" s="113"/>
      <c r="E364" s="113"/>
      <c r="I364" s="113"/>
    </row>
    <row r="365" spans="1:9" s="110" customFormat="1">
      <c r="A365" s="113"/>
      <c r="B365" s="113"/>
      <c r="C365" s="113"/>
      <c r="D365" s="113"/>
      <c r="E365" s="113"/>
      <c r="I365" s="113"/>
    </row>
    <row r="366" spans="1:9" s="110" customFormat="1">
      <c r="A366" s="113"/>
      <c r="B366" s="113"/>
      <c r="C366" s="113"/>
      <c r="D366" s="113"/>
      <c r="E366" s="113"/>
      <c r="I366" s="113"/>
    </row>
    <row r="367" spans="1:9" s="110" customFormat="1">
      <c r="A367" s="113"/>
      <c r="B367" s="113"/>
      <c r="C367" s="113"/>
      <c r="D367" s="113"/>
      <c r="E367" s="113"/>
      <c r="I367" s="113"/>
    </row>
    <row r="368" spans="1:9" s="110" customFormat="1">
      <c r="A368" s="113"/>
      <c r="B368" s="113"/>
      <c r="C368" s="113"/>
      <c r="D368" s="113"/>
      <c r="E368" s="113"/>
      <c r="I368" s="113"/>
    </row>
    <row r="369" spans="1:9" s="110" customFormat="1">
      <c r="A369" s="113"/>
      <c r="B369" s="113"/>
      <c r="C369" s="113"/>
      <c r="D369" s="113"/>
      <c r="E369" s="113"/>
      <c r="I369" s="113"/>
    </row>
    <row r="370" spans="1:9" s="110" customFormat="1">
      <c r="A370" s="113"/>
      <c r="B370" s="113"/>
      <c r="C370" s="113"/>
      <c r="D370" s="113"/>
      <c r="E370" s="113"/>
      <c r="I370" s="113"/>
    </row>
    <row r="371" spans="1:9" s="110" customFormat="1">
      <c r="A371" s="113"/>
      <c r="B371" s="113"/>
      <c r="C371" s="113"/>
      <c r="D371" s="113"/>
      <c r="E371" s="113"/>
      <c r="I371" s="113"/>
    </row>
    <row r="372" spans="1:9" s="110" customFormat="1">
      <c r="A372" s="113"/>
      <c r="B372" s="113"/>
      <c r="C372" s="113"/>
      <c r="D372" s="113"/>
      <c r="E372" s="113"/>
      <c r="I372" s="113"/>
    </row>
    <row r="373" spans="1:9" s="110" customFormat="1">
      <c r="A373" s="113"/>
      <c r="B373" s="113"/>
      <c r="C373" s="113"/>
      <c r="D373" s="113"/>
      <c r="E373" s="113"/>
      <c r="I373" s="113"/>
    </row>
    <row r="374" spans="1:9" s="110" customFormat="1">
      <c r="A374" s="113"/>
      <c r="B374" s="113"/>
      <c r="C374" s="113"/>
      <c r="D374" s="113"/>
      <c r="E374" s="113"/>
      <c r="I374" s="113"/>
    </row>
    <row r="375" spans="1:9" s="110" customFormat="1">
      <c r="A375" s="113"/>
      <c r="B375" s="113"/>
      <c r="C375" s="113"/>
      <c r="D375" s="113"/>
      <c r="E375" s="113"/>
      <c r="I375" s="113"/>
    </row>
    <row r="376" spans="1:9" s="110" customFormat="1">
      <c r="A376" s="113"/>
      <c r="B376" s="113"/>
      <c r="C376" s="113"/>
      <c r="D376" s="113"/>
      <c r="E376" s="113"/>
      <c r="I376" s="113"/>
    </row>
    <row r="377" spans="1:9" s="110" customFormat="1">
      <c r="A377" s="113"/>
      <c r="B377" s="113"/>
      <c r="C377" s="113"/>
      <c r="D377" s="113"/>
      <c r="E377" s="113"/>
      <c r="I377" s="113"/>
    </row>
    <row r="378" spans="1:9" s="110" customFormat="1">
      <c r="A378" s="113"/>
      <c r="B378" s="113"/>
      <c r="C378" s="113"/>
      <c r="D378" s="113"/>
      <c r="E378" s="113"/>
      <c r="I378" s="113"/>
    </row>
    <row r="379" spans="1:9" s="110" customFormat="1">
      <c r="A379" s="113"/>
      <c r="B379" s="113"/>
      <c r="C379" s="113"/>
      <c r="D379" s="113"/>
      <c r="E379" s="113"/>
      <c r="I379" s="113"/>
    </row>
    <row r="380" spans="1:9" s="110" customFormat="1">
      <c r="A380" s="113"/>
      <c r="B380" s="113"/>
      <c r="C380" s="113"/>
      <c r="D380" s="113"/>
      <c r="E380" s="113"/>
      <c r="I380" s="113"/>
    </row>
    <row r="381" spans="1:9" s="110" customFormat="1">
      <c r="A381" s="113"/>
      <c r="B381" s="113"/>
      <c r="C381" s="113"/>
      <c r="D381" s="113"/>
      <c r="E381" s="113"/>
      <c r="I381" s="113"/>
    </row>
    <row r="382" spans="1:9" s="110" customFormat="1">
      <c r="A382" s="113"/>
      <c r="B382" s="113"/>
      <c r="C382" s="113"/>
      <c r="D382" s="113"/>
      <c r="E382" s="113"/>
      <c r="I382" s="113"/>
    </row>
    <row r="383" spans="1:9" s="110" customFormat="1">
      <c r="A383" s="113"/>
      <c r="B383" s="113"/>
      <c r="C383" s="113"/>
      <c r="D383" s="113"/>
      <c r="E383" s="113"/>
      <c r="I383" s="113"/>
    </row>
    <row r="384" spans="1:9" s="110" customFormat="1">
      <c r="A384" s="113"/>
      <c r="B384" s="113"/>
      <c r="C384" s="113"/>
      <c r="D384" s="113"/>
      <c r="E384" s="113"/>
      <c r="I384" s="113"/>
    </row>
    <row r="385" spans="1:9" s="110" customFormat="1">
      <c r="A385" s="113"/>
      <c r="B385" s="113"/>
      <c r="C385" s="113"/>
      <c r="D385" s="113"/>
      <c r="E385" s="113"/>
      <c r="I385" s="113"/>
    </row>
    <row r="386" spans="1:9" s="110" customFormat="1">
      <c r="A386" s="113"/>
      <c r="B386" s="113"/>
      <c r="C386" s="113"/>
      <c r="D386" s="113"/>
      <c r="E386" s="113"/>
      <c r="I386" s="113"/>
    </row>
    <row r="387" spans="1:9" s="110" customFormat="1">
      <c r="A387" s="113"/>
      <c r="B387" s="113"/>
      <c r="C387" s="113"/>
      <c r="D387" s="113"/>
      <c r="E387" s="113"/>
      <c r="I387" s="113"/>
    </row>
    <row r="388" spans="1:9" s="110" customFormat="1">
      <c r="A388" s="113"/>
      <c r="B388" s="113"/>
      <c r="C388" s="113"/>
      <c r="D388" s="113"/>
      <c r="E388" s="113"/>
      <c r="I388" s="113"/>
    </row>
    <row r="389" spans="1:9" s="110" customFormat="1">
      <c r="A389" s="113"/>
      <c r="B389" s="113"/>
      <c r="C389" s="113"/>
      <c r="D389" s="113"/>
      <c r="E389" s="113"/>
      <c r="I389" s="113"/>
    </row>
    <row r="390" spans="1:9" s="110" customFormat="1">
      <c r="A390" s="113"/>
      <c r="B390" s="113"/>
      <c r="C390" s="113"/>
      <c r="D390" s="113"/>
      <c r="E390" s="113"/>
      <c r="I390" s="113"/>
    </row>
    <row r="391" spans="1:9" s="110" customFormat="1">
      <c r="A391" s="113"/>
      <c r="B391" s="113"/>
      <c r="C391" s="113"/>
      <c r="D391" s="113"/>
      <c r="E391" s="113"/>
      <c r="I391" s="113"/>
    </row>
    <row r="392" spans="1:9" s="110" customFormat="1">
      <c r="A392" s="113"/>
      <c r="B392" s="113"/>
      <c r="C392" s="113"/>
      <c r="D392" s="113"/>
      <c r="E392" s="113"/>
      <c r="I392" s="113"/>
    </row>
    <row r="393" spans="1:9" s="110" customFormat="1">
      <c r="A393" s="113"/>
      <c r="B393" s="113"/>
      <c r="C393" s="113"/>
      <c r="D393" s="113"/>
      <c r="E393" s="113"/>
      <c r="I393" s="113"/>
    </row>
    <row r="394" spans="1:9" s="110" customFormat="1">
      <c r="A394" s="113"/>
      <c r="B394" s="113"/>
      <c r="C394" s="113"/>
      <c r="D394" s="113"/>
      <c r="E394" s="113"/>
      <c r="I394" s="113"/>
    </row>
    <row r="395" spans="1:9" s="110" customFormat="1">
      <c r="A395" s="113"/>
      <c r="B395" s="113"/>
      <c r="C395" s="113"/>
      <c r="D395" s="113"/>
      <c r="E395" s="113"/>
      <c r="I395" s="113"/>
    </row>
    <row r="396" spans="1:9" s="110" customFormat="1">
      <c r="A396" s="113"/>
      <c r="B396" s="113"/>
      <c r="C396" s="113"/>
      <c r="D396" s="113"/>
      <c r="E396" s="113"/>
      <c r="I396" s="113"/>
    </row>
    <row r="397" spans="1:9" s="110" customFormat="1">
      <c r="A397" s="113"/>
      <c r="B397" s="113"/>
      <c r="C397" s="113"/>
      <c r="D397" s="113"/>
      <c r="E397" s="113"/>
      <c r="I397" s="113"/>
    </row>
    <row r="398" spans="1:9" s="110" customFormat="1">
      <c r="A398" s="113"/>
      <c r="B398" s="113"/>
      <c r="C398" s="113"/>
      <c r="D398" s="113"/>
      <c r="E398" s="113"/>
      <c r="I398" s="113"/>
    </row>
    <row r="399" spans="1:9" s="110" customFormat="1">
      <c r="A399" s="113"/>
      <c r="B399" s="113"/>
      <c r="C399" s="113"/>
      <c r="D399" s="113"/>
      <c r="E399" s="113"/>
      <c r="I399" s="113"/>
    </row>
    <row r="400" spans="1:9" s="110" customFormat="1">
      <c r="A400" s="113"/>
      <c r="B400" s="113"/>
      <c r="C400" s="113"/>
      <c r="D400" s="113"/>
      <c r="E400" s="113"/>
      <c r="I400" s="113"/>
    </row>
    <row r="401" spans="1:9" s="110" customFormat="1">
      <c r="A401" s="113"/>
      <c r="B401" s="113"/>
      <c r="C401" s="113"/>
      <c r="D401" s="113"/>
      <c r="E401" s="113"/>
      <c r="I401" s="113"/>
    </row>
    <row r="402" spans="1:9" s="110" customFormat="1">
      <c r="A402" s="113"/>
      <c r="B402" s="113"/>
      <c r="C402" s="113"/>
      <c r="D402" s="113"/>
      <c r="E402" s="113"/>
      <c r="I402" s="113"/>
    </row>
    <row r="403" spans="1:9" s="110" customFormat="1">
      <c r="A403" s="113"/>
      <c r="B403" s="113"/>
      <c r="C403" s="113"/>
      <c r="D403" s="113"/>
      <c r="E403" s="113"/>
      <c r="I403" s="113"/>
    </row>
    <row r="404" spans="1:9" s="110" customFormat="1">
      <c r="A404" s="113"/>
      <c r="B404" s="113"/>
      <c r="C404" s="113"/>
      <c r="D404" s="113"/>
      <c r="E404" s="113"/>
      <c r="I404" s="113"/>
    </row>
    <row r="405" spans="1:9" s="110" customFormat="1">
      <c r="A405" s="113"/>
      <c r="B405" s="113"/>
      <c r="C405" s="113"/>
      <c r="D405" s="113"/>
      <c r="E405" s="113"/>
      <c r="I405" s="113"/>
    </row>
    <row r="406" spans="1:9" s="110" customFormat="1">
      <c r="A406" s="113"/>
      <c r="B406" s="113"/>
      <c r="C406" s="113"/>
      <c r="D406" s="113"/>
      <c r="E406" s="113"/>
      <c r="I406" s="113"/>
    </row>
    <row r="407" spans="1:9" s="110" customFormat="1">
      <c r="A407" s="113"/>
      <c r="B407" s="113"/>
      <c r="C407" s="113"/>
      <c r="D407" s="113"/>
      <c r="E407" s="113"/>
      <c r="I407" s="113"/>
    </row>
    <row r="408" spans="1:9" s="110" customFormat="1">
      <c r="A408" s="113"/>
      <c r="B408" s="113"/>
      <c r="C408" s="113"/>
      <c r="D408" s="113"/>
      <c r="E408" s="113"/>
      <c r="I408" s="113"/>
    </row>
    <row r="409" spans="1:9" s="110" customFormat="1">
      <c r="A409" s="113"/>
      <c r="B409" s="113"/>
      <c r="C409" s="113"/>
      <c r="D409" s="113"/>
      <c r="E409" s="113"/>
      <c r="I409" s="113"/>
    </row>
    <row r="410" spans="1:9" s="110" customFormat="1">
      <c r="A410" s="113"/>
      <c r="B410" s="113"/>
      <c r="C410" s="113"/>
      <c r="D410" s="113"/>
      <c r="E410" s="113"/>
      <c r="I410" s="113"/>
    </row>
    <row r="411" spans="1:9" s="110" customFormat="1">
      <c r="A411" s="113"/>
      <c r="B411" s="113"/>
      <c r="C411" s="113"/>
      <c r="D411" s="113"/>
      <c r="E411" s="113"/>
      <c r="I411" s="113"/>
    </row>
    <row r="412" spans="1:9" s="110" customFormat="1">
      <c r="A412" s="113"/>
      <c r="B412" s="113"/>
      <c r="C412" s="113"/>
      <c r="D412" s="113"/>
      <c r="E412" s="113"/>
      <c r="I412" s="113"/>
    </row>
    <row r="413" spans="1:9" s="110" customFormat="1">
      <c r="A413" s="113"/>
      <c r="B413" s="113"/>
      <c r="C413" s="113"/>
      <c r="D413" s="113"/>
      <c r="E413" s="113"/>
      <c r="I413" s="113"/>
    </row>
    <row r="414" spans="1:9" s="110" customFormat="1">
      <c r="A414" s="113"/>
      <c r="B414" s="113"/>
      <c r="C414" s="113"/>
      <c r="D414" s="113"/>
      <c r="E414" s="113"/>
      <c r="I414" s="113"/>
    </row>
    <row r="415" spans="1:9" s="110" customFormat="1">
      <c r="A415" s="113"/>
      <c r="B415" s="113"/>
      <c r="C415" s="113"/>
      <c r="D415" s="113"/>
      <c r="E415" s="113"/>
      <c r="I415" s="113"/>
    </row>
    <row r="416" spans="1:9" s="110" customFormat="1">
      <c r="A416" s="113"/>
      <c r="B416" s="113"/>
      <c r="C416" s="113"/>
      <c r="D416" s="113"/>
      <c r="E416" s="113"/>
      <c r="I416" s="113"/>
    </row>
    <row r="417" spans="1:9" s="110" customFormat="1">
      <c r="A417" s="113"/>
      <c r="B417" s="113"/>
      <c r="C417" s="113"/>
      <c r="D417" s="113"/>
      <c r="E417" s="113"/>
      <c r="I417" s="113"/>
    </row>
    <row r="418" spans="1:9" s="110" customFormat="1">
      <c r="A418" s="113"/>
      <c r="B418" s="113"/>
      <c r="C418" s="113"/>
      <c r="D418" s="113"/>
      <c r="E418" s="113"/>
      <c r="I418" s="113"/>
    </row>
    <row r="419" spans="1:9" s="110" customFormat="1">
      <c r="A419" s="113"/>
      <c r="B419" s="113"/>
      <c r="C419" s="113"/>
      <c r="D419" s="113"/>
      <c r="E419" s="113"/>
      <c r="I419" s="113"/>
    </row>
    <row r="420" spans="1:9" s="110" customFormat="1">
      <c r="A420" s="113"/>
      <c r="B420" s="113"/>
      <c r="C420" s="113"/>
      <c r="D420" s="113"/>
      <c r="E420" s="113"/>
      <c r="I420" s="113"/>
    </row>
    <row r="421" spans="1:9" s="110" customFormat="1">
      <c r="A421" s="113"/>
      <c r="B421" s="113"/>
      <c r="C421" s="113"/>
      <c r="D421" s="113"/>
      <c r="E421" s="113"/>
      <c r="I421" s="113"/>
    </row>
    <row r="422" spans="1:9" s="110" customFormat="1">
      <c r="A422" s="113"/>
      <c r="B422" s="113"/>
      <c r="C422" s="113"/>
      <c r="D422" s="113"/>
      <c r="E422" s="113"/>
      <c r="I422" s="113"/>
    </row>
    <row r="423" spans="1:9" s="110" customFormat="1">
      <c r="A423" s="113"/>
      <c r="B423" s="113"/>
      <c r="C423" s="113"/>
      <c r="D423" s="113"/>
      <c r="E423" s="113"/>
      <c r="I423" s="113"/>
    </row>
    <row r="424" spans="1:9" s="110" customFormat="1">
      <c r="A424" s="113"/>
      <c r="B424" s="113"/>
      <c r="C424" s="113"/>
      <c r="D424" s="113"/>
      <c r="E424" s="113"/>
      <c r="I424" s="113"/>
    </row>
    <row r="425" spans="1:9" s="110" customFormat="1">
      <c r="A425" s="113"/>
      <c r="B425" s="113"/>
      <c r="C425" s="113"/>
      <c r="D425" s="113"/>
      <c r="E425" s="113"/>
      <c r="I425" s="113"/>
    </row>
    <row r="426" spans="1:9" s="110" customFormat="1">
      <c r="A426" s="113"/>
      <c r="B426" s="113"/>
      <c r="C426" s="113"/>
      <c r="D426" s="113"/>
      <c r="E426" s="113"/>
      <c r="I426" s="113"/>
    </row>
    <row r="427" spans="1:9" s="110" customFormat="1">
      <c r="A427" s="113"/>
      <c r="B427" s="113"/>
      <c r="C427" s="113"/>
      <c r="D427" s="113"/>
      <c r="E427" s="113"/>
      <c r="I427" s="113"/>
    </row>
    <row r="428" spans="1:9" s="110" customFormat="1">
      <c r="A428" s="113"/>
      <c r="B428" s="113"/>
      <c r="C428" s="113"/>
      <c r="D428" s="113"/>
      <c r="E428" s="113"/>
      <c r="I428" s="113"/>
    </row>
    <row r="429" spans="1:9" s="110" customFormat="1">
      <c r="A429" s="113"/>
      <c r="B429" s="113"/>
      <c r="C429" s="113"/>
      <c r="D429" s="113"/>
      <c r="E429" s="113"/>
      <c r="I429" s="113"/>
    </row>
    <row r="430" spans="1:9" s="110" customFormat="1">
      <c r="A430" s="113"/>
      <c r="B430" s="113"/>
      <c r="C430" s="113"/>
      <c r="D430" s="113"/>
      <c r="E430" s="113"/>
      <c r="I430" s="113"/>
    </row>
    <row r="431" spans="1:9" s="110" customFormat="1">
      <c r="A431" s="113"/>
      <c r="B431" s="113"/>
      <c r="C431" s="113"/>
      <c r="D431" s="113"/>
      <c r="E431" s="113"/>
      <c r="I431" s="113"/>
    </row>
    <row r="432" spans="1:9" s="110" customFormat="1">
      <c r="A432" s="113"/>
      <c r="B432" s="113"/>
      <c r="C432" s="113"/>
      <c r="D432" s="113"/>
      <c r="E432" s="113"/>
      <c r="I432" s="113"/>
    </row>
    <row r="433" spans="1:9" s="110" customFormat="1">
      <c r="A433" s="113"/>
      <c r="B433" s="113"/>
      <c r="C433" s="113"/>
      <c r="D433" s="113"/>
      <c r="E433" s="113"/>
      <c r="I433" s="113"/>
    </row>
    <row r="434" spans="1:9" s="110" customFormat="1">
      <c r="A434" s="113"/>
      <c r="B434" s="113"/>
      <c r="C434" s="113"/>
      <c r="D434" s="113"/>
      <c r="E434" s="113"/>
      <c r="I434" s="113"/>
    </row>
    <row r="435" spans="1:9" s="110" customFormat="1">
      <c r="A435" s="113"/>
      <c r="B435" s="113"/>
      <c r="C435" s="113"/>
      <c r="D435" s="113"/>
      <c r="E435" s="113"/>
      <c r="I435" s="113"/>
    </row>
    <row r="436" spans="1:9" s="110" customFormat="1">
      <c r="A436" s="113"/>
      <c r="B436" s="113"/>
      <c r="C436" s="113"/>
      <c r="D436" s="113"/>
      <c r="E436" s="113"/>
      <c r="I436" s="113"/>
    </row>
    <row r="437" spans="1:9" s="110" customFormat="1">
      <c r="A437" s="113"/>
      <c r="B437" s="113"/>
      <c r="C437" s="113"/>
      <c r="D437" s="113"/>
      <c r="E437" s="113"/>
      <c r="I437" s="113"/>
    </row>
    <row r="438" spans="1:9" s="110" customFormat="1">
      <c r="A438" s="113"/>
      <c r="B438" s="113"/>
      <c r="C438" s="113"/>
      <c r="D438" s="113"/>
      <c r="E438" s="113"/>
      <c r="I438" s="113"/>
    </row>
    <row r="439" spans="1:9" s="110" customFormat="1">
      <c r="A439" s="113"/>
      <c r="B439" s="113"/>
      <c r="C439" s="113"/>
      <c r="D439" s="113"/>
      <c r="E439" s="113"/>
      <c r="I439" s="113"/>
    </row>
    <row r="440" spans="1:9" s="110" customFormat="1">
      <c r="A440" s="113"/>
      <c r="B440" s="113"/>
      <c r="C440" s="113"/>
      <c r="D440" s="113"/>
      <c r="E440" s="113"/>
      <c r="I440" s="113"/>
    </row>
    <row r="441" spans="1:9" s="110" customFormat="1">
      <c r="A441" s="113"/>
      <c r="B441" s="113"/>
      <c r="C441" s="113"/>
      <c r="D441" s="113"/>
      <c r="E441" s="113"/>
      <c r="I441" s="113"/>
    </row>
    <row r="442" spans="1:9" s="110" customFormat="1">
      <c r="A442" s="113"/>
      <c r="B442" s="113"/>
      <c r="C442" s="113"/>
      <c r="D442" s="113"/>
      <c r="E442" s="113"/>
      <c r="I442" s="113"/>
    </row>
    <row r="443" spans="1:9" s="110" customFormat="1">
      <c r="A443" s="113"/>
      <c r="B443" s="113"/>
      <c r="C443" s="113"/>
      <c r="D443" s="113"/>
      <c r="E443" s="113"/>
      <c r="I443" s="113"/>
    </row>
    <row r="444" spans="1:9" s="110" customFormat="1">
      <c r="A444" s="113"/>
      <c r="B444" s="113"/>
      <c r="C444" s="113"/>
      <c r="D444" s="113"/>
      <c r="E444" s="113"/>
      <c r="I444" s="113"/>
    </row>
    <row r="445" spans="1:9" s="110" customFormat="1">
      <c r="A445" s="113"/>
      <c r="B445" s="113"/>
      <c r="C445" s="113"/>
      <c r="D445" s="113"/>
      <c r="E445" s="113"/>
      <c r="I445" s="113"/>
    </row>
    <row r="446" spans="1:9" s="110" customFormat="1">
      <c r="A446" s="113"/>
      <c r="B446" s="113"/>
      <c r="C446" s="113"/>
      <c r="D446" s="113"/>
      <c r="E446" s="113"/>
      <c r="I446" s="113"/>
    </row>
    <row r="447" spans="1:9" s="110" customFormat="1">
      <c r="A447" s="113"/>
      <c r="B447" s="113"/>
      <c r="C447" s="113"/>
      <c r="D447" s="113"/>
      <c r="E447" s="113"/>
      <c r="I447" s="113"/>
    </row>
    <row r="448" spans="1:9" s="110" customFormat="1">
      <c r="A448" s="113"/>
      <c r="B448" s="113"/>
      <c r="C448" s="113"/>
      <c r="D448" s="113"/>
      <c r="E448" s="113"/>
      <c r="I448" s="113"/>
    </row>
    <row r="449" spans="1:9" s="110" customFormat="1">
      <c r="A449" s="113"/>
      <c r="B449" s="113"/>
      <c r="C449" s="113"/>
      <c r="D449" s="113"/>
      <c r="E449" s="113"/>
      <c r="I449" s="113"/>
    </row>
    <row r="450" spans="1:9" s="110" customFormat="1">
      <c r="A450" s="113"/>
      <c r="B450" s="113"/>
      <c r="C450" s="113"/>
      <c r="D450" s="113"/>
      <c r="E450" s="113"/>
      <c r="I450" s="113"/>
    </row>
    <row r="451" spans="1:9" s="110" customFormat="1">
      <c r="A451" s="113"/>
      <c r="B451" s="113"/>
      <c r="C451" s="113"/>
      <c r="D451" s="113"/>
      <c r="E451" s="113"/>
      <c r="I451" s="113"/>
    </row>
    <row r="452" spans="1:9" s="110" customFormat="1">
      <c r="A452" s="113"/>
      <c r="B452" s="113"/>
      <c r="C452" s="113"/>
      <c r="D452" s="113"/>
      <c r="E452" s="113"/>
      <c r="I452" s="113"/>
    </row>
    <row r="453" spans="1:9" s="110" customFormat="1">
      <c r="A453" s="113"/>
      <c r="B453" s="113"/>
      <c r="C453" s="113"/>
      <c r="D453" s="113"/>
      <c r="E453" s="113"/>
      <c r="I453" s="113"/>
    </row>
    <row r="454" spans="1:9" s="110" customFormat="1">
      <c r="A454" s="113"/>
      <c r="B454" s="113"/>
      <c r="C454" s="113"/>
      <c r="D454" s="113"/>
      <c r="E454" s="113"/>
      <c r="I454" s="113"/>
    </row>
    <row r="455" spans="1:9" s="110" customFormat="1">
      <c r="A455" s="113"/>
      <c r="B455" s="113"/>
      <c r="C455" s="113"/>
      <c r="D455" s="113"/>
      <c r="E455" s="113"/>
      <c r="I455" s="113"/>
    </row>
    <row r="456" spans="1:9" s="110" customFormat="1">
      <c r="A456" s="113"/>
      <c r="B456" s="113"/>
      <c r="C456" s="113"/>
      <c r="D456" s="113"/>
      <c r="E456" s="113"/>
      <c r="I456" s="113"/>
    </row>
    <row r="457" spans="1:9" s="110" customFormat="1">
      <c r="A457" s="113"/>
      <c r="B457" s="113"/>
      <c r="C457" s="113"/>
      <c r="D457" s="113"/>
      <c r="E457" s="113"/>
      <c r="I457" s="113"/>
    </row>
    <row r="458" spans="1:9" s="110" customFormat="1">
      <c r="A458" s="113"/>
      <c r="B458" s="113"/>
      <c r="C458" s="113"/>
      <c r="D458" s="113"/>
      <c r="E458" s="113"/>
      <c r="I458" s="113"/>
    </row>
    <row r="459" spans="1:9" s="110" customFormat="1">
      <c r="A459" s="113"/>
      <c r="B459" s="113"/>
      <c r="C459" s="113"/>
      <c r="D459" s="113"/>
      <c r="E459" s="113"/>
      <c r="I459" s="113"/>
    </row>
    <row r="460" spans="1:9" s="110" customFormat="1">
      <c r="A460" s="113"/>
      <c r="B460" s="113"/>
      <c r="C460" s="113"/>
      <c r="D460" s="113"/>
      <c r="E460" s="113"/>
      <c r="I460" s="113"/>
    </row>
    <row r="461" spans="1:9" s="110" customFormat="1">
      <c r="A461" s="113"/>
      <c r="B461" s="113"/>
      <c r="C461" s="113"/>
      <c r="D461" s="113"/>
      <c r="E461" s="113"/>
      <c r="I461" s="113"/>
    </row>
    <row r="462" spans="1:9" s="110" customFormat="1">
      <c r="A462" s="113"/>
      <c r="B462" s="113"/>
      <c r="C462" s="113"/>
      <c r="D462" s="113"/>
      <c r="E462" s="113"/>
      <c r="I462" s="113"/>
    </row>
    <row r="463" spans="1:9" s="110" customFormat="1">
      <c r="A463" s="113"/>
      <c r="B463" s="113"/>
      <c r="C463" s="113"/>
      <c r="D463" s="113"/>
      <c r="E463" s="113"/>
      <c r="I463" s="113"/>
    </row>
    <row r="464" spans="1:9" s="110" customFormat="1">
      <c r="A464" s="113"/>
      <c r="B464" s="113"/>
      <c r="C464" s="113"/>
      <c r="D464" s="113"/>
      <c r="E464" s="113"/>
      <c r="I464" s="113"/>
    </row>
    <row r="465" spans="1:9" s="110" customFormat="1">
      <c r="A465" s="113"/>
      <c r="B465" s="113"/>
      <c r="C465" s="113"/>
      <c r="D465" s="113"/>
      <c r="E465" s="113"/>
      <c r="I465" s="113"/>
    </row>
    <row r="466" spans="1:9" s="110" customFormat="1">
      <c r="A466" s="113"/>
      <c r="B466" s="113"/>
      <c r="C466" s="113"/>
      <c r="D466" s="113"/>
      <c r="E466" s="113"/>
      <c r="I466" s="113"/>
    </row>
    <row r="467" spans="1:9" s="110" customFormat="1">
      <c r="A467" s="113"/>
      <c r="B467" s="113"/>
      <c r="C467" s="113"/>
      <c r="D467" s="113"/>
      <c r="E467" s="113"/>
      <c r="I467" s="113"/>
    </row>
    <row r="468" spans="1:9" s="110" customFormat="1">
      <c r="A468" s="113"/>
      <c r="B468" s="113"/>
      <c r="C468" s="113"/>
      <c r="D468" s="113"/>
      <c r="E468" s="113"/>
      <c r="I468" s="113"/>
    </row>
    <row r="469" spans="1:9" s="110" customFormat="1">
      <c r="A469" s="113"/>
      <c r="B469" s="113"/>
      <c r="C469" s="113"/>
      <c r="D469" s="113"/>
      <c r="E469" s="113"/>
      <c r="I469" s="113"/>
    </row>
    <row r="470" spans="1:9" s="110" customFormat="1">
      <c r="A470" s="113"/>
      <c r="B470" s="113"/>
      <c r="C470" s="113"/>
      <c r="D470" s="113"/>
      <c r="E470" s="113"/>
      <c r="I470" s="113"/>
    </row>
    <row r="471" spans="1:9" s="110" customFormat="1">
      <c r="A471" s="113"/>
      <c r="B471" s="113"/>
      <c r="C471" s="113"/>
      <c r="D471" s="113"/>
      <c r="E471" s="113"/>
      <c r="I471" s="113"/>
    </row>
    <row r="472" spans="1:9" s="110" customFormat="1">
      <c r="A472" s="113"/>
      <c r="B472" s="113"/>
      <c r="C472" s="113"/>
      <c r="D472" s="113"/>
      <c r="E472" s="113"/>
      <c r="I472" s="113"/>
    </row>
    <row r="473" spans="1:9" s="110" customFormat="1">
      <c r="A473" s="113"/>
      <c r="B473" s="113"/>
      <c r="C473" s="113"/>
      <c r="D473" s="113"/>
      <c r="E473" s="113"/>
      <c r="I473" s="113"/>
    </row>
    <row r="474" spans="1:9" s="110" customFormat="1">
      <c r="A474" s="113"/>
      <c r="B474" s="113"/>
      <c r="C474" s="113"/>
      <c r="D474" s="113"/>
      <c r="E474" s="113"/>
      <c r="I474" s="113"/>
    </row>
    <row r="475" spans="1:9" s="110" customFormat="1">
      <c r="A475" s="113"/>
      <c r="B475" s="113"/>
      <c r="C475" s="113"/>
      <c r="D475" s="113"/>
      <c r="E475" s="113"/>
      <c r="I475" s="113"/>
    </row>
    <row r="476" spans="1:9" s="110" customFormat="1">
      <c r="A476" s="113"/>
      <c r="B476" s="113"/>
      <c r="C476" s="113"/>
      <c r="D476" s="113"/>
      <c r="E476" s="113"/>
      <c r="I476" s="113"/>
    </row>
    <row r="477" spans="1:9" s="110" customFormat="1">
      <c r="A477" s="113"/>
      <c r="B477" s="113"/>
      <c r="C477" s="113"/>
      <c r="D477" s="113"/>
      <c r="E477" s="113"/>
      <c r="I477" s="113"/>
    </row>
    <row r="478" spans="1:9" s="110" customFormat="1">
      <c r="A478" s="113"/>
      <c r="B478" s="113"/>
      <c r="C478" s="113"/>
      <c r="D478" s="113"/>
      <c r="E478" s="113"/>
      <c r="I478" s="113"/>
    </row>
    <row r="479" spans="1:9" s="110" customFormat="1">
      <c r="A479" s="113"/>
      <c r="B479" s="113"/>
      <c r="C479" s="113"/>
      <c r="D479" s="113"/>
      <c r="E479" s="113"/>
      <c r="I479" s="113"/>
    </row>
    <row r="480" spans="1:9" s="110" customFormat="1">
      <c r="A480" s="113"/>
      <c r="B480" s="113"/>
      <c r="C480" s="113"/>
      <c r="D480" s="113"/>
      <c r="E480" s="113"/>
      <c r="I480" s="113"/>
    </row>
    <row r="481" spans="1:9" s="110" customFormat="1">
      <c r="A481" s="113"/>
      <c r="B481" s="113"/>
      <c r="C481" s="113"/>
      <c r="D481" s="113"/>
      <c r="E481" s="113"/>
      <c r="I481" s="113"/>
    </row>
    <row r="482" spans="1:9" s="110" customFormat="1">
      <c r="A482" s="113"/>
      <c r="B482" s="113"/>
      <c r="C482" s="113"/>
      <c r="D482" s="113"/>
      <c r="E482" s="113"/>
      <c r="I482" s="113"/>
    </row>
    <row r="483" spans="1:9" s="110" customFormat="1">
      <c r="A483" s="113"/>
      <c r="B483" s="113"/>
      <c r="C483" s="113"/>
      <c r="D483" s="113"/>
      <c r="E483" s="113"/>
      <c r="I483" s="113"/>
    </row>
    <row r="484" spans="1:9" s="110" customFormat="1">
      <c r="A484" s="113"/>
      <c r="B484" s="113"/>
      <c r="C484" s="113"/>
      <c r="D484" s="113"/>
      <c r="E484" s="113"/>
      <c r="I484" s="113"/>
    </row>
    <row r="485" spans="1:9" s="110" customFormat="1">
      <c r="A485" s="113"/>
      <c r="B485" s="113"/>
      <c r="C485" s="113"/>
      <c r="D485" s="113"/>
      <c r="E485" s="113"/>
      <c r="I485" s="113"/>
    </row>
    <row r="486" spans="1:9" s="110" customFormat="1">
      <c r="A486" s="113"/>
      <c r="B486" s="113"/>
      <c r="C486" s="113"/>
      <c r="D486" s="113"/>
      <c r="E486" s="113"/>
      <c r="I486" s="113"/>
    </row>
    <row r="487" spans="1:9" s="110" customFormat="1">
      <c r="A487" s="113"/>
      <c r="B487" s="113"/>
      <c r="C487" s="113"/>
      <c r="D487" s="113"/>
      <c r="E487" s="113"/>
      <c r="I487" s="113"/>
    </row>
    <row r="488" spans="1:9" s="110" customFormat="1">
      <c r="A488" s="113"/>
      <c r="B488" s="113"/>
      <c r="C488" s="113"/>
      <c r="D488" s="113"/>
      <c r="E488" s="113"/>
      <c r="I488" s="113"/>
    </row>
    <row r="489" spans="1:9" s="110" customFormat="1">
      <c r="A489" s="113"/>
      <c r="B489" s="113"/>
      <c r="C489" s="113"/>
      <c r="D489" s="113"/>
      <c r="E489" s="113"/>
      <c r="I489" s="113"/>
    </row>
    <row r="490" spans="1:9" s="110" customFormat="1">
      <c r="A490" s="113"/>
      <c r="B490" s="113"/>
      <c r="C490" s="113"/>
      <c r="D490" s="113"/>
      <c r="E490" s="113"/>
      <c r="I490" s="113"/>
    </row>
    <row r="491" spans="1:9" s="110" customFormat="1">
      <c r="A491" s="113"/>
      <c r="B491" s="113"/>
      <c r="C491" s="113"/>
      <c r="D491" s="113"/>
      <c r="E491" s="113"/>
      <c r="I491" s="113"/>
    </row>
    <row r="492" spans="1:9" s="110" customFormat="1">
      <c r="A492" s="113"/>
      <c r="B492" s="113"/>
      <c r="C492" s="113"/>
      <c r="D492" s="113"/>
      <c r="E492" s="113"/>
      <c r="I492" s="113"/>
    </row>
    <row r="493" spans="1:9" s="110" customFormat="1">
      <c r="A493" s="113"/>
      <c r="B493" s="113"/>
      <c r="C493" s="113"/>
      <c r="D493" s="113"/>
      <c r="E493" s="113"/>
      <c r="I493" s="113"/>
    </row>
    <row r="494" spans="1:9" s="110" customFormat="1">
      <c r="A494" s="113"/>
      <c r="B494" s="113"/>
      <c r="C494" s="113"/>
      <c r="D494" s="113"/>
      <c r="E494" s="113"/>
      <c r="I494" s="113"/>
    </row>
    <row r="495" spans="1:9" s="110" customFormat="1">
      <c r="A495" s="113"/>
      <c r="B495" s="113"/>
      <c r="C495" s="113"/>
      <c r="D495" s="113"/>
      <c r="E495" s="113"/>
      <c r="I495" s="113"/>
    </row>
    <row r="496" spans="1:9" s="110" customFormat="1">
      <c r="A496" s="113"/>
      <c r="B496" s="113"/>
      <c r="C496" s="113"/>
      <c r="D496" s="113"/>
      <c r="E496" s="113"/>
      <c r="I496" s="113"/>
    </row>
    <row r="497" spans="1:9" s="110" customFormat="1">
      <c r="A497" s="113"/>
      <c r="B497" s="113"/>
      <c r="C497" s="113"/>
      <c r="D497" s="113"/>
      <c r="E497" s="113"/>
      <c r="I497" s="113"/>
    </row>
    <row r="498" spans="1:9" s="110" customFormat="1">
      <c r="A498" s="113"/>
      <c r="B498" s="113"/>
      <c r="C498" s="113"/>
      <c r="D498" s="113"/>
      <c r="E498" s="113"/>
      <c r="I498" s="113"/>
    </row>
    <row r="499" spans="1:9" s="110" customFormat="1">
      <c r="A499" s="113"/>
      <c r="B499" s="113"/>
      <c r="C499" s="113"/>
      <c r="D499" s="113"/>
      <c r="E499" s="113"/>
      <c r="I499" s="113"/>
    </row>
    <row r="500" spans="1:9" s="110" customFormat="1">
      <c r="A500" s="113"/>
      <c r="B500" s="113"/>
      <c r="C500" s="113"/>
      <c r="D500" s="113"/>
      <c r="E500" s="113"/>
      <c r="I500" s="113"/>
    </row>
    <row r="501" spans="1:9" s="110" customFormat="1">
      <c r="A501" s="113"/>
      <c r="B501" s="113"/>
      <c r="C501" s="113"/>
      <c r="D501" s="113"/>
      <c r="E501" s="113"/>
      <c r="I501" s="113"/>
    </row>
    <row r="502" spans="1:9" s="110" customFormat="1">
      <c r="A502" s="113"/>
      <c r="B502" s="113"/>
      <c r="C502" s="113"/>
      <c r="D502" s="113"/>
      <c r="E502" s="113"/>
      <c r="I502" s="113"/>
    </row>
    <row r="503" spans="1:9" s="110" customFormat="1">
      <c r="A503" s="113"/>
      <c r="B503" s="113"/>
      <c r="C503" s="113"/>
      <c r="D503" s="113"/>
      <c r="E503" s="113"/>
      <c r="I503" s="113"/>
    </row>
    <row r="504" spans="1:9" s="110" customFormat="1">
      <c r="A504" s="113"/>
      <c r="B504" s="113"/>
      <c r="C504" s="113"/>
      <c r="D504" s="113"/>
      <c r="E504" s="113"/>
      <c r="I504" s="113"/>
    </row>
    <row r="505" spans="1:9" s="110" customFormat="1">
      <c r="A505" s="113"/>
      <c r="B505" s="113"/>
      <c r="C505" s="113"/>
      <c r="D505" s="113"/>
      <c r="E505" s="113"/>
      <c r="I505" s="113"/>
    </row>
    <row r="506" spans="1:9" s="110" customFormat="1">
      <c r="A506" s="113"/>
      <c r="B506" s="113"/>
      <c r="C506" s="113"/>
      <c r="D506" s="113"/>
      <c r="E506" s="113"/>
      <c r="I506" s="113"/>
    </row>
    <row r="507" spans="1:9" s="110" customFormat="1">
      <c r="A507" s="113"/>
      <c r="B507" s="113"/>
      <c r="C507" s="113"/>
      <c r="D507" s="113"/>
      <c r="E507" s="113"/>
      <c r="I507" s="113"/>
    </row>
    <row r="508" spans="1:9" s="110" customFormat="1">
      <c r="A508" s="113"/>
      <c r="B508" s="113"/>
      <c r="C508" s="113"/>
      <c r="D508" s="113"/>
      <c r="E508" s="113"/>
      <c r="I508" s="113"/>
    </row>
    <row r="509" spans="1:9" s="110" customFormat="1">
      <c r="A509" s="113"/>
      <c r="B509" s="113"/>
      <c r="C509" s="113"/>
      <c r="D509" s="113"/>
      <c r="E509" s="113"/>
      <c r="I509" s="113"/>
    </row>
    <row r="510" spans="1:9" s="110" customFormat="1">
      <c r="A510" s="113"/>
      <c r="B510" s="113"/>
      <c r="C510" s="113"/>
      <c r="D510" s="113"/>
      <c r="E510" s="113"/>
      <c r="I510" s="113"/>
    </row>
    <row r="511" spans="1:9" s="110" customFormat="1">
      <c r="A511" s="113"/>
      <c r="B511" s="113"/>
      <c r="C511" s="113"/>
      <c r="D511" s="113"/>
      <c r="E511" s="113"/>
      <c r="I511" s="113"/>
    </row>
    <row r="512" spans="1:9" s="110" customFormat="1">
      <c r="A512" s="113"/>
      <c r="B512" s="113"/>
      <c r="C512" s="113"/>
      <c r="D512" s="113"/>
      <c r="E512" s="113"/>
      <c r="I512" s="113"/>
    </row>
    <row r="513" spans="1:9" s="110" customFormat="1">
      <c r="A513" s="113"/>
      <c r="B513" s="113"/>
      <c r="C513" s="113"/>
      <c r="D513" s="113"/>
      <c r="E513" s="113"/>
      <c r="I513" s="113"/>
    </row>
    <row r="514" spans="1:9" s="110" customFormat="1">
      <c r="A514" s="113"/>
      <c r="B514" s="113"/>
      <c r="C514" s="113"/>
      <c r="D514" s="113"/>
      <c r="E514" s="113"/>
      <c r="I514" s="113"/>
    </row>
    <row r="515" spans="1:9" s="110" customFormat="1">
      <c r="A515" s="113"/>
      <c r="B515" s="113"/>
      <c r="C515" s="113"/>
      <c r="D515" s="113"/>
      <c r="E515" s="113"/>
      <c r="I515" s="113"/>
    </row>
    <row r="516" spans="1:9" s="110" customFormat="1">
      <c r="A516" s="113"/>
      <c r="B516" s="113"/>
      <c r="C516" s="113"/>
      <c r="D516" s="113"/>
      <c r="E516" s="113"/>
      <c r="I516" s="113"/>
    </row>
    <row r="517" spans="1:9" s="110" customFormat="1">
      <c r="A517" s="113"/>
      <c r="B517" s="113"/>
      <c r="C517" s="113"/>
      <c r="D517" s="113"/>
      <c r="E517" s="113"/>
      <c r="I517" s="113"/>
    </row>
    <row r="518" spans="1:9" s="110" customFormat="1">
      <c r="A518" s="113"/>
      <c r="B518" s="113"/>
      <c r="C518" s="113"/>
      <c r="D518" s="113"/>
      <c r="E518" s="113"/>
      <c r="I518" s="113"/>
    </row>
    <row r="519" spans="1:9" s="110" customFormat="1">
      <c r="A519" s="113"/>
      <c r="B519" s="113"/>
      <c r="C519" s="113"/>
      <c r="D519" s="113"/>
      <c r="E519" s="113"/>
      <c r="I519" s="113"/>
    </row>
    <row r="520" spans="1:9" s="110" customFormat="1">
      <c r="A520" s="113"/>
      <c r="B520" s="113"/>
      <c r="C520" s="113"/>
      <c r="D520" s="113"/>
      <c r="E520" s="113"/>
      <c r="I520" s="113"/>
    </row>
    <row r="521" spans="1:9" s="110" customFormat="1">
      <c r="A521" s="113"/>
      <c r="B521" s="113"/>
      <c r="C521" s="113"/>
      <c r="D521" s="113"/>
      <c r="E521" s="113"/>
      <c r="I521" s="113"/>
    </row>
    <row r="522" spans="1:9" s="110" customFormat="1">
      <c r="A522" s="113"/>
      <c r="B522" s="113"/>
      <c r="C522" s="113"/>
      <c r="D522" s="113"/>
      <c r="E522" s="113"/>
      <c r="I522" s="113"/>
    </row>
    <row r="523" spans="1:9" s="110" customFormat="1">
      <c r="A523" s="113"/>
      <c r="B523" s="113"/>
      <c r="C523" s="113"/>
      <c r="D523" s="113"/>
      <c r="E523" s="113"/>
      <c r="I523" s="113"/>
    </row>
    <row r="524" spans="1:9" s="110" customFormat="1">
      <c r="A524" s="113"/>
      <c r="B524" s="113"/>
      <c r="C524" s="113"/>
      <c r="D524" s="113"/>
      <c r="E524" s="113"/>
      <c r="I524" s="113"/>
    </row>
    <row r="525" spans="1:9" s="110" customFormat="1">
      <c r="A525" s="113"/>
      <c r="B525" s="113"/>
      <c r="C525" s="113"/>
      <c r="D525" s="113"/>
      <c r="E525" s="113"/>
      <c r="I525" s="113"/>
    </row>
    <row r="526" spans="1:9" s="110" customFormat="1">
      <c r="A526" s="113"/>
      <c r="B526" s="113"/>
      <c r="C526" s="113"/>
      <c r="D526" s="113"/>
      <c r="E526" s="113"/>
      <c r="I526" s="113"/>
    </row>
    <row r="527" spans="1:9" s="110" customFormat="1">
      <c r="A527" s="113"/>
      <c r="B527" s="113"/>
      <c r="C527" s="113"/>
      <c r="D527" s="113"/>
      <c r="E527" s="113"/>
      <c r="I527" s="113"/>
    </row>
    <row r="528" spans="1:9" s="110" customFormat="1">
      <c r="A528" s="113"/>
      <c r="B528" s="113"/>
      <c r="C528" s="113"/>
      <c r="D528" s="113"/>
      <c r="E528" s="113"/>
      <c r="I528" s="113"/>
    </row>
    <row r="529" spans="1:9" s="110" customFormat="1">
      <c r="A529" s="113"/>
      <c r="B529" s="113"/>
      <c r="C529" s="113"/>
      <c r="D529" s="113"/>
      <c r="E529" s="113"/>
      <c r="I529" s="113"/>
    </row>
    <row r="530" spans="1:9" s="110" customFormat="1">
      <c r="A530" s="113"/>
      <c r="B530" s="113"/>
      <c r="C530" s="113"/>
      <c r="D530" s="113"/>
      <c r="E530" s="113"/>
      <c r="I530" s="113"/>
    </row>
    <row r="531" spans="1:9" s="110" customFormat="1">
      <c r="A531" s="113"/>
      <c r="B531" s="113"/>
      <c r="C531" s="113"/>
      <c r="D531" s="113"/>
      <c r="E531" s="113"/>
      <c r="I531" s="113"/>
    </row>
    <row r="532" spans="1:9" s="110" customFormat="1">
      <c r="A532" s="113"/>
      <c r="B532" s="113"/>
      <c r="C532" s="113"/>
      <c r="D532" s="113"/>
      <c r="E532" s="113"/>
      <c r="I532" s="113"/>
    </row>
    <row r="533" spans="1:9" s="110" customFormat="1">
      <c r="A533" s="113"/>
      <c r="B533" s="113"/>
      <c r="C533" s="113"/>
      <c r="D533" s="113"/>
      <c r="E533" s="113"/>
      <c r="I533" s="113"/>
    </row>
    <row r="534" spans="1:9" s="110" customFormat="1">
      <c r="A534" s="113"/>
      <c r="B534" s="113"/>
      <c r="C534" s="113"/>
      <c r="D534" s="113"/>
      <c r="E534" s="113"/>
      <c r="I534" s="113"/>
    </row>
    <row r="535" spans="1:9" s="110" customFormat="1">
      <c r="A535" s="113"/>
      <c r="B535" s="113"/>
      <c r="C535" s="113"/>
      <c r="D535" s="113"/>
      <c r="E535" s="113"/>
      <c r="I535" s="113"/>
    </row>
    <row r="536" spans="1:9" s="110" customFormat="1">
      <c r="A536" s="113"/>
      <c r="B536" s="113"/>
      <c r="C536" s="113"/>
      <c r="D536" s="113"/>
      <c r="E536" s="113"/>
      <c r="I536" s="113"/>
    </row>
    <row r="537" spans="1:9" s="110" customFormat="1">
      <c r="A537" s="113"/>
      <c r="B537" s="113"/>
      <c r="C537" s="113"/>
      <c r="D537" s="113"/>
      <c r="E537" s="113"/>
      <c r="I537" s="113"/>
    </row>
    <row r="538" spans="1:9" s="110" customFormat="1">
      <c r="A538" s="113"/>
      <c r="B538" s="113"/>
      <c r="C538" s="113"/>
      <c r="D538" s="113"/>
      <c r="E538" s="113"/>
      <c r="I538" s="113"/>
    </row>
    <row r="539" spans="1:9" s="110" customFormat="1">
      <c r="A539" s="113"/>
      <c r="B539" s="113"/>
      <c r="C539" s="113"/>
      <c r="D539" s="113"/>
      <c r="E539" s="113"/>
      <c r="I539" s="113"/>
    </row>
    <row r="540" spans="1:9" s="110" customFormat="1">
      <c r="A540" s="113"/>
      <c r="B540" s="113"/>
      <c r="C540" s="113"/>
      <c r="D540" s="113"/>
      <c r="E540" s="113"/>
      <c r="I540" s="113"/>
    </row>
    <row r="541" spans="1:9" s="110" customFormat="1">
      <c r="A541" s="113"/>
      <c r="B541" s="113"/>
      <c r="C541" s="113"/>
      <c r="D541" s="113"/>
      <c r="E541" s="113"/>
      <c r="I541" s="113"/>
    </row>
    <row r="542" spans="1:9" s="110" customFormat="1">
      <c r="A542" s="113"/>
      <c r="B542" s="113"/>
      <c r="C542" s="113"/>
      <c r="D542" s="113"/>
      <c r="E542" s="113"/>
      <c r="I542" s="113"/>
    </row>
    <row r="543" spans="1:9" s="110" customFormat="1">
      <c r="A543" s="113"/>
      <c r="B543" s="113"/>
      <c r="C543" s="113"/>
      <c r="D543" s="113"/>
      <c r="E543" s="113"/>
      <c r="I543" s="113"/>
    </row>
    <row r="544" spans="1:9" s="110" customFormat="1">
      <c r="A544" s="113"/>
      <c r="B544" s="113"/>
      <c r="C544" s="113"/>
      <c r="D544" s="113"/>
      <c r="E544" s="113"/>
      <c r="I544" s="113"/>
    </row>
    <row r="545" spans="1:9" s="110" customFormat="1">
      <c r="A545" s="113"/>
      <c r="B545" s="113"/>
      <c r="C545" s="113"/>
      <c r="D545" s="113"/>
      <c r="E545" s="113"/>
      <c r="I545" s="113"/>
    </row>
    <row r="546" spans="1:9" s="110" customFormat="1">
      <c r="A546" s="113"/>
      <c r="B546" s="113"/>
      <c r="C546" s="113"/>
      <c r="D546" s="113"/>
      <c r="E546" s="113"/>
      <c r="I546" s="113"/>
    </row>
    <row r="547" spans="1:9" s="110" customFormat="1">
      <c r="A547" s="113"/>
      <c r="B547" s="113"/>
      <c r="C547" s="113"/>
      <c r="D547" s="113"/>
      <c r="E547" s="113"/>
      <c r="I547" s="113"/>
    </row>
    <row r="548" spans="1:9" s="110" customFormat="1">
      <c r="A548" s="113"/>
      <c r="B548" s="113"/>
      <c r="C548" s="113"/>
      <c r="D548" s="113"/>
      <c r="E548" s="113"/>
      <c r="I548" s="113"/>
    </row>
    <row r="549" spans="1:9" s="110" customFormat="1">
      <c r="A549" s="113"/>
      <c r="B549" s="113"/>
      <c r="C549" s="113"/>
      <c r="D549" s="113"/>
      <c r="E549" s="113"/>
      <c r="I549" s="113"/>
    </row>
    <row r="550" spans="1:9" s="110" customFormat="1">
      <c r="A550" s="113"/>
      <c r="B550" s="113"/>
      <c r="C550" s="113"/>
      <c r="D550" s="113"/>
      <c r="E550" s="113"/>
      <c r="I550" s="113"/>
    </row>
    <row r="551" spans="1:9" s="110" customFormat="1">
      <c r="A551" s="113"/>
      <c r="B551" s="113"/>
      <c r="C551" s="113"/>
      <c r="D551" s="113"/>
      <c r="E551" s="113"/>
      <c r="I551" s="113"/>
    </row>
    <row r="552" spans="1:9" s="110" customFormat="1">
      <c r="A552" s="113"/>
      <c r="B552" s="113"/>
      <c r="C552" s="113"/>
      <c r="D552" s="113"/>
      <c r="E552" s="113"/>
      <c r="I552" s="113"/>
    </row>
    <row r="553" spans="1:9" s="110" customFormat="1">
      <c r="A553" s="113"/>
      <c r="B553" s="113"/>
      <c r="C553" s="113"/>
      <c r="D553" s="113"/>
      <c r="E553" s="113"/>
      <c r="I553" s="113"/>
    </row>
    <row r="554" spans="1:9" s="110" customFormat="1">
      <c r="A554" s="113"/>
      <c r="B554" s="113"/>
      <c r="C554" s="113"/>
      <c r="D554" s="113"/>
      <c r="E554" s="113"/>
      <c r="I554" s="113"/>
    </row>
    <row r="555" spans="1:9" s="110" customFormat="1">
      <c r="A555" s="113"/>
      <c r="B555" s="113"/>
      <c r="C555" s="113"/>
      <c r="D555" s="113"/>
      <c r="E555" s="113"/>
      <c r="I555" s="113"/>
    </row>
    <row r="556" spans="1:9" s="110" customFormat="1">
      <c r="A556" s="113"/>
      <c r="B556" s="113"/>
      <c r="C556" s="113"/>
      <c r="D556" s="113"/>
      <c r="E556" s="113"/>
      <c r="I556" s="113"/>
    </row>
    <row r="557" spans="1:9" s="110" customFormat="1">
      <c r="A557" s="113"/>
      <c r="B557" s="113"/>
      <c r="C557" s="113"/>
      <c r="D557" s="113"/>
      <c r="E557" s="113"/>
      <c r="I557" s="113"/>
    </row>
    <row r="558" spans="1:9" s="110" customFormat="1">
      <c r="A558" s="113"/>
      <c r="B558" s="113"/>
      <c r="C558" s="113"/>
      <c r="D558" s="113"/>
      <c r="E558" s="113"/>
      <c r="I558" s="113"/>
    </row>
    <row r="559" spans="1:9" s="110" customFormat="1">
      <c r="A559" s="113"/>
      <c r="B559" s="113"/>
      <c r="C559" s="113"/>
      <c r="D559" s="113"/>
      <c r="E559" s="113"/>
      <c r="I559" s="113"/>
    </row>
    <row r="560" spans="1:9" s="110" customFormat="1">
      <c r="A560" s="113"/>
      <c r="B560" s="113"/>
      <c r="C560" s="113"/>
      <c r="D560" s="113"/>
      <c r="E560" s="113"/>
      <c r="I560" s="113"/>
    </row>
    <row r="561" spans="1:9" s="110" customFormat="1">
      <c r="A561" s="113"/>
      <c r="B561" s="113"/>
      <c r="C561" s="113"/>
      <c r="D561" s="113"/>
      <c r="E561" s="113"/>
      <c r="I561" s="113"/>
    </row>
    <row r="562" spans="1:9" s="110" customFormat="1">
      <c r="A562" s="113"/>
      <c r="B562" s="113"/>
      <c r="C562" s="113"/>
      <c r="D562" s="113"/>
      <c r="E562" s="113"/>
      <c r="I562" s="113"/>
    </row>
    <row r="563" spans="1:9" s="110" customFormat="1">
      <c r="A563" s="113"/>
      <c r="B563" s="113"/>
      <c r="C563" s="113"/>
      <c r="D563" s="113"/>
      <c r="E563" s="113"/>
      <c r="I563" s="113"/>
    </row>
    <row r="564" spans="1:9" s="110" customFormat="1">
      <c r="A564" s="113"/>
      <c r="B564" s="113"/>
      <c r="C564" s="113"/>
      <c r="D564" s="113"/>
      <c r="E564" s="113"/>
      <c r="I564" s="113"/>
    </row>
    <row r="565" spans="1:9" s="110" customFormat="1">
      <c r="A565" s="113"/>
      <c r="B565" s="113"/>
      <c r="C565" s="113"/>
      <c r="D565" s="113"/>
      <c r="E565" s="113"/>
      <c r="I565" s="113"/>
    </row>
    <row r="566" spans="1:9" s="110" customFormat="1">
      <c r="A566" s="113"/>
      <c r="B566" s="113"/>
      <c r="C566" s="113"/>
      <c r="D566" s="113"/>
      <c r="E566" s="113"/>
      <c r="I566" s="113"/>
    </row>
    <row r="567" spans="1:9" s="110" customFormat="1">
      <c r="A567" s="113"/>
      <c r="B567" s="113"/>
      <c r="C567" s="113"/>
      <c r="D567" s="113"/>
      <c r="E567" s="113"/>
      <c r="I567" s="113"/>
    </row>
    <row r="568" spans="1:9" s="110" customFormat="1">
      <c r="A568" s="113"/>
      <c r="B568" s="113"/>
      <c r="C568" s="113"/>
      <c r="D568" s="113"/>
      <c r="E568" s="113"/>
      <c r="I568" s="113"/>
    </row>
    <row r="569" spans="1:9" s="110" customFormat="1">
      <c r="A569" s="113"/>
      <c r="B569" s="113"/>
      <c r="C569" s="113"/>
      <c r="D569" s="113"/>
      <c r="E569" s="113"/>
      <c r="I569" s="113"/>
    </row>
    <row r="570" spans="1:9" s="110" customFormat="1">
      <c r="A570" s="113"/>
      <c r="B570" s="113"/>
      <c r="C570" s="113"/>
      <c r="D570" s="113"/>
      <c r="E570" s="113"/>
      <c r="I570" s="113"/>
    </row>
    <row r="571" spans="1:9" s="110" customFormat="1">
      <c r="A571" s="113"/>
      <c r="B571" s="113"/>
      <c r="C571" s="113"/>
      <c r="D571" s="113"/>
      <c r="E571" s="113"/>
      <c r="I571" s="113"/>
    </row>
    <row r="572" spans="1:9" s="110" customFormat="1">
      <c r="A572" s="113"/>
      <c r="B572" s="113"/>
      <c r="C572" s="113"/>
      <c r="D572" s="113"/>
      <c r="E572" s="113"/>
      <c r="I572" s="113"/>
    </row>
    <row r="573" spans="1:9" s="110" customFormat="1">
      <c r="A573" s="113"/>
      <c r="B573" s="113"/>
      <c r="C573" s="113"/>
      <c r="D573" s="113"/>
      <c r="E573" s="113"/>
      <c r="I573" s="113"/>
    </row>
    <row r="574" spans="1:9" s="110" customFormat="1">
      <c r="A574" s="113"/>
      <c r="B574" s="113"/>
      <c r="C574" s="113"/>
      <c r="D574" s="113"/>
      <c r="E574" s="113"/>
      <c r="I574" s="113"/>
    </row>
    <row r="575" spans="1:9" s="110" customFormat="1">
      <c r="A575" s="113"/>
      <c r="B575" s="113"/>
      <c r="C575" s="113"/>
      <c r="D575" s="113"/>
      <c r="E575" s="113"/>
      <c r="I575" s="113"/>
    </row>
    <row r="576" spans="1:9" s="110" customFormat="1">
      <c r="A576" s="113"/>
      <c r="B576" s="113"/>
      <c r="C576" s="113"/>
      <c r="D576" s="113"/>
      <c r="E576" s="113"/>
      <c r="I576" s="113"/>
    </row>
    <row r="577" spans="1:9" s="110" customFormat="1">
      <c r="A577" s="113"/>
      <c r="B577" s="113"/>
      <c r="C577" s="113"/>
      <c r="D577" s="113"/>
      <c r="E577" s="113"/>
      <c r="I577" s="113"/>
    </row>
    <row r="578" spans="1:9" s="110" customFormat="1">
      <c r="A578" s="113"/>
      <c r="B578" s="113"/>
      <c r="C578" s="113"/>
      <c r="D578" s="113"/>
      <c r="E578" s="113"/>
      <c r="I578" s="113"/>
    </row>
    <row r="579" spans="1:9" s="110" customFormat="1">
      <c r="A579" s="113"/>
      <c r="B579" s="113"/>
      <c r="C579" s="113"/>
      <c r="D579" s="113"/>
      <c r="E579" s="113"/>
      <c r="I579" s="113"/>
    </row>
    <row r="580" spans="1:9" s="110" customFormat="1">
      <c r="A580" s="113"/>
      <c r="B580" s="113"/>
      <c r="C580" s="113"/>
      <c r="D580" s="113"/>
      <c r="E580" s="113"/>
      <c r="I580" s="113"/>
    </row>
    <row r="581" spans="1:9" s="110" customFormat="1">
      <c r="A581" s="113"/>
      <c r="B581" s="113"/>
      <c r="C581" s="113"/>
      <c r="D581" s="113"/>
      <c r="E581" s="113"/>
      <c r="I581" s="113"/>
    </row>
    <row r="582" spans="1:9" s="110" customFormat="1">
      <c r="A582" s="113"/>
      <c r="B582" s="113"/>
      <c r="C582" s="113"/>
      <c r="D582" s="113"/>
      <c r="E582" s="113"/>
      <c r="I582" s="113"/>
    </row>
    <row r="583" spans="1:9" s="110" customFormat="1">
      <c r="A583" s="113"/>
      <c r="B583" s="113"/>
      <c r="C583" s="113"/>
      <c r="D583" s="113"/>
      <c r="E583" s="113"/>
      <c r="I583" s="113"/>
    </row>
    <row r="584" spans="1:9" s="110" customFormat="1">
      <c r="A584" s="113"/>
      <c r="B584" s="113"/>
      <c r="C584" s="113"/>
      <c r="D584" s="113"/>
      <c r="E584" s="113"/>
      <c r="I584" s="113"/>
    </row>
    <row r="585" spans="1:9" s="110" customFormat="1">
      <c r="A585" s="113"/>
      <c r="B585" s="113"/>
      <c r="C585" s="113"/>
      <c r="D585" s="113"/>
      <c r="E585" s="113"/>
      <c r="I585" s="113"/>
    </row>
    <row r="586" spans="1:9" s="110" customFormat="1">
      <c r="A586" s="113"/>
      <c r="B586" s="113"/>
      <c r="C586" s="113"/>
      <c r="D586" s="113"/>
      <c r="E586" s="113"/>
      <c r="I586" s="113"/>
    </row>
    <row r="587" spans="1:9" s="110" customFormat="1">
      <c r="A587" s="113"/>
      <c r="B587" s="113"/>
      <c r="C587" s="113"/>
      <c r="D587" s="113"/>
      <c r="E587" s="113"/>
      <c r="I587" s="113"/>
    </row>
    <row r="588" spans="1:9" s="110" customFormat="1">
      <c r="A588" s="113"/>
      <c r="B588" s="113"/>
      <c r="C588" s="113"/>
      <c r="D588" s="113"/>
      <c r="E588" s="113"/>
      <c r="I588" s="113"/>
    </row>
    <row r="589" spans="1:9" s="110" customFormat="1">
      <c r="A589" s="113"/>
      <c r="B589" s="113"/>
      <c r="C589" s="113"/>
      <c r="D589" s="113"/>
      <c r="E589" s="113"/>
      <c r="I589" s="113"/>
    </row>
    <row r="590" spans="1:9" s="110" customFormat="1">
      <c r="A590" s="113"/>
      <c r="B590" s="113"/>
      <c r="C590" s="113"/>
      <c r="D590" s="113"/>
      <c r="E590" s="113"/>
      <c r="I590" s="113"/>
    </row>
    <row r="591" spans="1:9" s="110" customFormat="1">
      <c r="A591" s="113"/>
      <c r="B591" s="113"/>
      <c r="C591" s="113"/>
      <c r="D591" s="113"/>
      <c r="E591" s="113"/>
      <c r="I591" s="113"/>
    </row>
    <row r="592" spans="1:9" s="110" customFormat="1">
      <c r="A592" s="113"/>
      <c r="B592" s="113"/>
      <c r="C592" s="113"/>
      <c r="D592" s="113"/>
      <c r="E592" s="113"/>
      <c r="I592" s="113"/>
    </row>
    <row r="593" spans="1:9" s="110" customFormat="1">
      <c r="A593" s="113"/>
      <c r="B593" s="113"/>
      <c r="C593" s="113"/>
      <c r="D593" s="113"/>
      <c r="E593" s="113"/>
      <c r="I593" s="113"/>
    </row>
    <row r="594" spans="1:9" s="110" customFormat="1">
      <c r="A594" s="113"/>
      <c r="B594" s="113"/>
      <c r="C594" s="113"/>
      <c r="D594" s="113"/>
      <c r="E594" s="113"/>
      <c r="I594" s="113"/>
    </row>
    <row r="595" spans="1:9" s="110" customFormat="1">
      <c r="A595" s="113"/>
      <c r="B595" s="113"/>
      <c r="C595" s="113"/>
      <c r="D595" s="113"/>
      <c r="E595" s="113"/>
      <c r="I595" s="113"/>
    </row>
    <row r="596" spans="1:9" s="110" customFormat="1">
      <c r="A596" s="113"/>
      <c r="B596" s="113"/>
      <c r="C596" s="113"/>
      <c r="D596" s="113"/>
      <c r="E596" s="113"/>
      <c r="I596" s="113"/>
    </row>
    <row r="597" spans="1:9" s="110" customFormat="1">
      <c r="A597" s="113"/>
      <c r="B597" s="113"/>
      <c r="C597" s="113"/>
      <c r="D597" s="113"/>
      <c r="E597" s="113"/>
      <c r="I597" s="113"/>
    </row>
    <row r="598" spans="1:9" s="110" customFormat="1">
      <c r="A598" s="113"/>
      <c r="B598" s="113"/>
      <c r="C598" s="113"/>
      <c r="D598" s="113"/>
      <c r="E598" s="113"/>
      <c r="I598" s="113"/>
    </row>
    <row r="599" spans="1:9" s="110" customFormat="1">
      <c r="A599" s="113"/>
      <c r="B599" s="113"/>
      <c r="C599" s="113"/>
      <c r="D599" s="113"/>
      <c r="E599" s="113"/>
      <c r="I599" s="113"/>
    </row>
    <row r="600" spans="1:9" s="110" customFormat="1">
      <c r="A600" s="113"/>
      <c r="B600" s="113"/>
      <c r="C600" s="113"/>
      <c r="D600" s="113"/>
      <c r="E600" s="113"/>
      <c r="I600" s="113"/>
    </row>
    <row r="601" spans="1:9" s="110" customFormat="1">
      <c r="A601" s="113"/>
      <c r="B601" s="113"/>
      <c r="C601" s="113"/>
      <c r="D601" s="113"/>
      <c r="E601" s="113"/>
      <c r="I601" s="113"/>
    </row>
    <row r="602" spans="1:9" s="110" customFormat="1">
      <c r="A602" s="113"/>
      <c r="B602" s="113"/>
      <c r="C602" s="113"/>
      <c r="D602" s="113"/>
      <c r="E602" s="113"/>
      <c r="I602" s="113"/>
    </row>
    <row r="603" spans="1:9" s="110" customFormat="1">
      <c r="A603" s="113"/>
      <c r="B603" s="113"/>
      <c r="C603" s="113"/>
      <c r="D603" s="113"/>
      <c r="E603" s="113"/>
      <c r="I603" s="113"/>
    </row>
    <row r="604" spans="1:9" s="110" customFormat="1">
      <c r="A604" s="113"/>
      <c r="B604" s="113"/>
      <c r="C604" s="113"/>
      <c r="D604" s="113"/>
      <c r="E604" s="113"/>
      <c r="I604" s="113"/>
    </row>
    <row r="605" spans="1:9" s="110" customFormat="1">
      <c r="A605" s="113"/>
      <c r="B605" s="113"/>
      <c r="C605" s="113"/>
      <c r="D605" s="113"/>
      <c r="E605" s="113"/>
      <c r="I605" s="113"/>
    </row>
    <row r="606" spans="1:9" s="110" customFormat="1">
      <c r="A606" s="113"/>
      <c r="B606" s="113"/>
      <c r="C606" s="113"/>
      <c r="D606" s="113"/>
      <c r="E606" s="113"/>
      <c r="I606" s="113"/>
    </row>
    <row r="607" spans="1:9" s="110" customFormat="1">
      <c r="A607" s="113"/>
      <c r="B607" s="113"/>
      <c r="C607" s="113"/>
      <c r="D607" s="113"/>
      <c r="E607" s="113"/>
      <c r="I607" s="113"/>
    </row>
    <row r="608" spans="1:9" s="110" customFormat="1">
      <c r="A608" s="113"/>
      <c r="B608" s="113"/>
      <c r="C608" s="113"/>
      <c r="D608" s="113"/>
      <c r="E608" s="113"/>
      <c r="I608" s="113"/>
    </row>
    <row r="609" spans="1:9" s="110" customFormat="1">
      <c r="A609" s="113"/>
      <c r="B609" s="113"/>
      <c r="C609" s="113"/>
      <c r="D609" s="113"/>
      <c r="E609" s="113"/>
      <c r="I609" s="113"/>
    </row>
    <row r="610" spans="1:9" s="110" customFormat="1">
      <c r="A610" s="113"/>
      <c r="B610" s="113"/>
      <c r="C610" s="113"/>
      <c r="D610" s="113"/>
      <c r="E610" s="113"/>
      <c r="I610" s="113"/>
    </row>
    <row r="611" spans="1:9" s="110" customFormat="1">
      <c r="A611" s="113"/>
      <c r="B611" s="113"/>
      <c r="C611" s="113"/>
      <c r="D611" s="113"/>
      <c r="E611" s="113"/>
      <c r="I611" s="113"/>
    </row>
    <row r="612" spans="1:9" s="110" customFormat="1">
      <c r="A612" s="113"/>
      <c r="B612" s="113"/>
      <c r="C612" s="113"/>
      <c r="D612" s="113"/>
      <c r="E612" s="113"/>
      <c r="I612" s="113"/>
    </row>
    <row r="613" spans="1:9" s="110" customFormat="1">
      <c r="A613" s="113"/>
      <c r="B613" s="113"/>
      <c r="C613" s="113"/>
      <c r="D613" s="113"/>
      <c r="E613" s="113"/>
      <c r="I613" s="113"/>
    </row>
    <row r="614" spans="1:9" s="110" customFormat="1">
      <c r="A614" s="113"/>
      <c r="B614" s="113"/>
      <c r="C614" s="113"/>
      <c r="D614" s="113"/>
      <c r="E614" s="113"/>
      <c r="I614" s="113"/>
    </row>
    <row r="615" spans="1:9" s="110" customFormat="1">
      <c r="A615" s="113"/>
      <c r="B615" s="113"/>
      <c r="C615" s="113"/>
      <c r="D615" s="113"/>
      <c r="E615" s="113"/>
      <c r="I615" s="113"/>
    </row>
    <row r="616" spans="1:9" s="110" customFormat="1">
      <c r="A616" s="113"/>
      <c r="B616" s="113"/>
      <c r="C616" s="113"/>
      <c r="D616" s="113"/>
      <c r="E616" s="113"/>
      <c r="I616" s="113"/>
    </row>
    <row r="617" spans="1:9" s="110" customFormat="1">
      <c r="A617" s="113"/>
      <c r="B617" s="113"/>
      <c r="C617" s="113"/>
      <c r="D617" s="113"/>
      <c r="E617" s="113"/>
      <c r="I617" s="113"/>
    </row>
    <row r="618" spans="1:9" s="110" customFormat="1">
      <c r="A618" s="113"/>
      <c r="B618" s="113"/>
      <c r="C618" s="113"/>
      <c r="D618" s="113"/>
      <c r="E618" s="113"/>
      <c r="I618" s="113"/>
    </row>
    <row r="619" spans="1:9" s="110" customFormat="1">
      <c r="A619" s="113"/>
      <c r="B619" s="113"/>
      <c r="C619" s="113"/>
      <c r="D619" s="113"/>
      <c r="E619" s="113"/>
      <c r="I619" s="113"/>
    </row>
    <row r="620" spans="1:9" s="110" customFormat="1">
      <c r="A620" s="113"/>
      <c r="B620" s="113"/>
      <c r="C620" s="113"/>
      <c r="D620" s="113"/>
      <c r="E620" s="113"/>
      <c r="I620" s="113"/>
    </row>
    <row r="621" spans="1:9" s="110" customFormat="1">
      <c r="A621" s="113"/>
      <c r="B621" s="113"/>
      <c r="C621" s="113"/>
      <c r="D621" s="113"/>
      <c r="E621" s="113"/>
      <c r="I621" s="113"/>
    </row>
    <row r="622" spans="1:9" s="110" customFormat="1">
      <c r="A622" s="113"/>
      <c r="B622" s="113"/>
      <c r="C622" s="113"/>
      <c r="D622" s="113"/>
      <c r="E622" s="113"/>
      <c r="I622" s="113"/>
    </row>
    <row r="623" spans="1:9" s="110" customFormat="1">
      <c r="A623" s="113"/>
      <c r="B623" s="113"/>
      <c r="C623" s="113"/>
      <c r="D623" s="113"/>
      <c r="E623" s="113"/>
      <c r="I623" s="113"/>
    </row>
    <row r="624" spans="1:9" s="110" customFormat="1">
      <c r="A624" s="113"/>
      <c r="B624" s="113"/>
      <c r="C624" s="113"/>
      <c r="D624" s="113"/>
      <c r="E624" s="113"/>
      <c r="I624" s="113"/>
    </row>
    <row r="625" spans="1:9" s="110" customFormat="1">
      <c r="A625" s="113"/>
      <c r="B625" s="113"/>
      <c r="C625" s="113"/>
      <c r="D625" s="113"/>
      <c r="E625" s="113"/>
      <c r="I625" s="113"/>
    </row>
    <row r="626" spans="1:9" s="110" customFormat="1">
      <c r="A626" s="113"/>
      <c r="B626" s="113"/>
      <c r="C626" s="113"/>
      <c r="D626" s="113"/>
      <c r="E626" s="113"/>
      <c r="I626" s="113"/>
    </row>
    <row r="627" spans="1:9" s="110" customFormat="1">
      <c r="A627" s="113"/>
      <c r="B627" s="113"/>
      <c r="C627" s="113"/>
      <c r="D627" s="113"/>
      <c r="E627" s="113"/>
      <c r="I627" s="113"/>
    </row>
    <row r="628" spans="1:9" s="110" customFormat="1">
      <c r="A628" s="113"/>
      <c r="B628" s="113"/>
      <c r="C628" s="113"/>
      <c r="D628" s="113"/>
      <c r="E628" s="113"/>
      <c r="I628" s="113"/>
    </row>
    <row r="629" spans="1:9" s="110" customFormat="1">
      <c r="A629" s="113"/>
      <c r="B629" s="113"/>
      <c r="C629" s="113"/>
      <c r="D629" s="113"/>
      <c r="E629" s="113"/>
      <c r="I629" s="113"/>
    </row>
    <row r="630" spans="1:9" s="110" customFormat="1">
      <c r="A630" s="113"/>
      <c r="B630" s="113"/>
      <c r="C630" s="113"/>
      <c r="D630" s="113"/>
      <c r="E630" s="113"/>
      <c r="I630" s="113"/>
    </row>
    <row r="631" spans="1:9" s="110" customFormat="1">
      <c r="A631" s="113"/>
      <c r="B631" s="113"/>
      <c r="C631" s="113"/>
      <c r="D631" s="113"/>
      <c r="E631" s="113"/>
      <c r="I631" s="113"/>
    </row>
    <row r="632" spans="1:9" s="110" customFormat="1">
      <c r="A632" s="113"/>
      <c r="B632" s="113"/>
      <c r="C632" s="113"/>
      <c r="D632" s="113"/>
      <c r="E632" s="113"/>
      <c r="I632" s="113"/>
    </row>
    <row r="633" spans="1:9" s="110" customFormat="1">
      <c r="A633" s="113"/>
      <c r="B633" s="113"/>
      <c r="C633" s="113"/>
      <c r="D633" s="113"/>
      <c r="E633" s="113"/>
      <c r="I633" s="113"/>
    </row>
    <row r="634" spans="1:9" s="110" customFormat="1">
      <c r="A634" s="113"/>
      <c r="B634" s="113"/>
      <c r="C634" s="113"/>
      <c r="D634" s="113"/>
      <c r="E634" s="113"/>
      <c r="I634" s="113"/>
    </row>
    <row r="635" spans="1:9" s="110" customFormat="1">
      <c r="A635" s="113"/>
      <c r="B635" s="113"/>
      <c r="C635" s="113"/>
      <c r="D635" s="113"/>
      <c r="E635" s="113"/>
      <c r="I635" s="113"/>
    </row>
    <row r="636" spans="1:9" s="110" customFormat="1">
      <c r="A636" s="113"/>
      <c r="B636" s="113"/>
      <c r="C636" s="113"/>
      <c r="D636" s="113"/>
      <c r="E636" s="113"/>
      <c r="I636" s="113"/>
    </row>
    <row r="637" spans="1:9" s="110" customFormat="1">
      <c r="A637" s="113"/>
      <c r="B637" s="113"/>
      <c r="C637" s="113"/>
      <c r="D637" s="113"/>
      <c r="E637" s="113"/>
      <c r="I637" s="113"/>
    </row>
    <row r="638" spans="1:9" s="110" customFormat="1">
      <c r="A638" s="113"/>
      <c r="B638" s="113"/>
      <c r="C638" s="113"/>
      <c r="D638" s="113"/>
      <c r="E638" s="113"/>
      <c r="I638" s="113"/>
    </row>
    <row r="639" spans="1:9" s="110" customFormat="1">
      <c r="A639" s="113"/>
      <c r="B639" s="113"/>
      <c r="C639" s="113"/>
      <c r="D639" s="113"/>
      <c r="E639" s="113"/>
      <c r="I639" s="113"/>
    </row>
    <row r="640" spans="1:9" s="110" customFormat="1">
      <c r="A640" s="113"/>
      <c r="B640" s="113"/>
      <c r="C640" s="113"/>
      <c r="D640" s="113"/>
      <c r="E640" s="113"/>
      <c r="I640" s="113"/>
    </row>
    <row r="641" spans="1:9" s="110" customFormat="1">
      <c r="A641" s="113"/>
      <c r="B641" s="113"/>
      <c r="C641" s="113"/>
      <c r="D641" s="113"/>
      <c r="E641" s="113"/>
      <c r="I641" s="113"/>
    </row>
    <row r="642" spans="1:9" s="110" customFormat="1">
      <c r="A642" s="113"/>
      <c r="B642" s="113"/>
      <c r="C642" s="113"/>
      <c r="D642" s="113"/>
      <c r="E642" s="113"/>
      <c r="I642" s="113"/>
    </row>
    <row r="643" spans="1:9" s="110" customFormat="1">
      <c r="A643" s="113"/>
      <c r="B643" s="113"/>
      <c r="C643" s="113"/>
      <c r="D643" s="113"/>
      <c r="E643" s="113"/>
      <c r="I643" s="113"/>
    </row>
    <row r="644" spans="1:9" s="110" customFormat="1">
      <c r="A644" s="113"/>
      <c r="B644" s="113"/>
      <c r="C644" s="113"/>
      <c r="D644" s="113"/>
      <c r="E644" s="113"/>
      <c r="I644" s="113"/>
    </row>
    <row r="645" spans="1:9" s="110" customFormat="1">
      <c r="A645" s="113"/>
      <c r="B645" s="113"/>
      <c r="C645" s="113"/>
      <c r="D645" s="113"/>
      <c r="E645" s="113"/>
      <c r="I645" s="113"/>
    </row>
    <row r="646" spans="1:9" s="110" customFormat="1">
      <c r="A646" s="113"/>
      <c r="B646" s="113"/>
      <c r="C646" s="113"/>
      <c r="D646" s="113"/>
      <c r="E646" s="113"/>
      <c r="I646" s="113"/>
    </row>
    <row r="647" spans="1:9" s="110" customFormat="1">
      <c r="A647" s="113"/>
      <c r="B647" s="113"/>
      <c r="C647" s="113"/>
      <c r="D647" s="113"/>
      <c r="E647" s="113"/>
      <c r="I647" s="113"/>
    </row>
    <row r="648" spans="1:9" s="110" customFormat="1">
      <c r="A648" s="113"/>
      <c r="B648" s="113"/>
      <c r="C648" s="113"/>
      <c r="D648" s="113"/>
      <c r="E648" s="113"/>
      <c r="I648" s="113"/>
    </row>
    <row r="649" spans="1:9" s="110" customFormat="1">
      <c r="A649" s="113"/>
      <c r="B649" s="113"/>
      <c r="C649" s="113"/>
      <c r="D649" s="113"/>
      <c r="E649" s="113"/>
      <c r="I649" s="113"/>
    </row>
    <row r="650" spans="1:9" s="110" customFormat="1">
      <c r="A650" s="113"/>
      <c r="B650" s="113"/>
      <c r="C650" s="113"/>
      <c r="D650" s="113"/>
      <c r="E650" s="113"/>
      <c r="I650" s="113"/>
    </row>
    <row r="651" spans="1:9" s="110" customFormat="1">
      <c r="A651" s="113"/>
      <c r="B651" s="113"/>
      <c r="C651" s="113"/>
      <c r="D651" s="113"/>
      <c r="E651" s="113"/>
      <c r="I651" s="113"/>
    </row>
    <row r="652" spans="1:9" s="110" customFormat="1">
      <c r="A652" s="113"/>
      <c r="B652" s="113"/>
      <c r="C652" s="113"/>
      <c r="D652" s="113"/>
      <c r="E652" s="113"/>
      <c r="I652" s="113"/>
    </row>
    <row r="653" spans="1:9" s="110" customFormat="1">
      <c r="A653" s="113"/>
      <c r="B653" s="113"/>
      <c r="C653" s="113"/>
      <c r="D653" s="113"/>
      <c r="E653" s="113"/>
      <c r="I653" s="113"/>
    </row>
    <row r="654" spans="1:9" s="110" customFormat="1">
      <c r="A654" s="113"/>
      <c r="B654" s="113"/>
      <c r="C654" s="113"/>
      <c r="D654" s="113"/>
      <c r="E654" s="113"/>
      <c r="I654" s="113"/>
    </row>
    <row r="655" spans="1:9" s="110" customFormat="1">
      <c r="A655" s="113"/>
      <c r="B655" s="113"/>
      <c r="C655" s="113"/>
      <c r="D655" s="113"/>
      <c r="E655" s="113"/>
      <c r="I655" s="113"/>
    </row>
    <row r="656" spans="1:9" s="110" customFormat="1">
      <c r="A656" s="113"/>
      <c r="B656" s="113"/>
      <c r="C656" s="113"/>
      <c r="D656" s="113"/>
      <c r="E656" s="113"/>
      <c r="I656" s="113"/>
    </row>
    <row r="657" spans="1:9" s="110" customFormat="1">
      <c r="A657" s="113"/>
      <c r="B657" s="113"/>
      <c r="C657" s="113"/>
      <c r="D657" s="113"/>
      <c r="E657" s="113"/>
      <c r="I657" s="113"/>
    </row>
    <row r="658" spans="1:9" s="110" customFormat="1">
      <c r="A658" s="113"/>
      <c r="B658" s="113"/>
      <c r="C658" s="113"/>
      <c r="D658" s="113"/>
      <c r="E658" s="113"/>
      <c r="I658" s="113"/>
    </row>
    <row r="659" spans="1:9" s="110" customFormat="1">
      <c r="A659" s="113"/>
      <c r="B659" s="113"/>
      <c r="C659" s="113"/>
      <c r="D659" s="113"/>
      <c r="E659" s="113"/>
      <c r="I659" s="113"/>
    </row>
    <row r="660" spans="1:9" s="110" customFormat="1">
      <c r="A660" s="113"/>
      <c r="B660" s="113"/>
      <c r="C660" s="113"/>
      <c r="D660" s="113"/>
      <c r="E660" s="113"/>
      <c r="I660" s="113"/>
    </row>
    <row r="661" spans="1:9" s="110" customFormat="1">
      <c r="A661" s="113"/>
      <c r="B661" s="113"/>
      <c r="C661" s="113"/>
      <c r="D661" s="113"/>
      <c r="E661" s="113"/>
      <c r="I661" s="113"/>
    </row>
    <row r="662" spans="1:9" s="110" customFormat="1">
      <c r="A662" s="113"/>
      <c r="B662" s="113"/>
      <c r="C662" s="113"/>
      <c r="D662" s="113"/>
      <c r="E662" s="113"/>
      <c r="I662" s="113"/>
    </row>
    <row r="663" spans="1:9" s="110" customFormat="1">
      <c r="A663" s="113"/>
      <c r="B663" s="113"/>
      <c r="C663" s="113"/>
      <c r="D663" s="113"/>
      <c r="E663" s="113"/>
      <c r="I663" s="113"/>
    </row>
    <row r="664" spans="1:9" s="110" customFormat="1">
      <c r="A664" s="113"/>
      <c r="B664" s="113"/>
      <c r="C664" s="113"/>
      <c r="D664" s="113"/>
      <c r="E664" s="113"/>
      <c r="I664" s="113"/>
    </row>
    <row r="665" spans="1:9" s="110" customFormat="1">
      <c r="A665" s="113"/>
      <c r="B665" s="113"/>
      <c r="C665" s="113"/>
      <c r="D665" s="113"/>
      <c r="E665" s="113"/>
      <c r="I665" s="113"/>
    </row>
    <row r="666" spans="1:9" s="110" customFormat="1">
      <c r="A666" s="113"/>
      <c r="B666" s="113"/>
      <c r="C666" s="113"/>
      <c r="D666" s="113"/>
      <c r="E666" s="113"/>
      <c r="I666" s="113"/>
    </row>
    <row r="667" spans="1:9" s="110" customFormat="1">
      <c r="A667" s="113"/>
      <c r="B667" s="113"/>
      <c r="C667" s="113"/>
      <c r="D667" s="113"/>
      <c r="E667" s="113"/>
      <c r="I667" s="113"/>
    </row>
    <row r="668" spans="1:9" s="110" customFormat="1">
      <c r="A668" s="113"/>
      <c r="B668" s="113"/>
      <c r="C668" s="113"/>
      <c r="D668" s="113"/>
      <c r="E668" s="113"/>
      <c r="I668" s="113"/>
    </row>
    <row r="669" spans="1:9" s="110" customFormat="1">
      <c r="A669" s="113"/>
      <c r="B669" s="113"/>
      <c r="C669" s="113"/>
      <c r="D669" s="113"/>
      <c r="E669" s="113"/>
      <c r="I669" s="113"/>
    </row>
    <row r="670" spans="1:9" s="110" customFormat="1">
      <c r="A670" s="113"/>
      <c r="B670" s="113"/>
      <c r="C670" s="113"/>
      <c r="D670" s="113"/>
      <c r="E670" s="113"/>
      <c r="I670" s="113"/>
    </row>
    <row r="671" spans="1:9" s="110" customFormat="1">
      <c r="A671" s="113"/>
      <c r="B671" s="113"/>
      <c r="C671" s="113"/>
      <c r="D671" s="113"/>
      <c r="E671" s="113"/>
      <c r="I671" s="113"/>
    </row>
    <row r="672" spans="1:9" s="110" customFormat="1">
      <c r="A672" s="113"/>
      <c r="B672" s="113"/>
      <c r="C672" s="113"/>
      <c r="D672" s="113"/>
      <c r="E672" s="113"/>
      <c r="I672" s="113"/>
    </row>
    <row r="673" spans="1:9" s="110" customFormat="1">
      <c r="A673" s="113"/>
      <c r="B673" s="113"/>
      <c r="C673" s="113"/>
      <c r="D673" s="113"/>
      <c r="E673" s="113"/>
      <c r="I673" s="113"/>
    </row>
    <row r="674" spans="1:9" s="110" customFormat="1">
      <c r="A674" s="113"/>
      <c r="B674" s="113"/>
      <c r="C674" s="113"/>
      <c r="D674" s="113"/>
      <c r="E674" s="113"/>
      <c r="I674" s="113"/>
    </row>
    <row r="675" spans="1:9" s="110" customFormat="1">
      <c r="A675" s="113"/>
      <c r="B675" s="113"/>
      <c r="C675" s="113"/>
      <c r="D675" s="113"/>
      <c r="E675" s="113"/>
      <c r="I675" s="113"/>
    </row>
    <row r="676" spans="1:9" s="110" customFormat="1">
      <c r="A676" s="113"/>
      <c r="B676" s="113"/>
      <c r="C676" s="113"/>
      <c r="D676" s="113"/>
      <c r="E676" s="113"/>
      <c r="I676" s="113"/>
    </row>
    <row r="677" spans="1:9" s="110" customFormat="1">
      <c r="A677" s="113"/>
      <c r="B677" s="113"/>
      <c r="C677" s="113"/>
      <c r="D677" s="113"/>
      <c r="E677" s="113"/>
      <c r="I677" s="113"/>
    </row>
    <row r="678" spans="1:9" s="110" customFormat="1">
      <c r="A678" s="113"/>
      <c r="B678" s="113"/>
      <c r="C678" s="113"/>
      <c r="D678" s="113"/>
      <c r="E678" s="113"/>
      <c r="I678" s="113"/>
    </row>
    <row r="679" spans="1:9" s="110" customFormat="1">
      <c r="A679" s="113"/>
      <c r="B679" s="113"/>
      <c r="C679" s="113"/>
      <c r="D679" s="113"/>
      <c r="E679" s="113"/>
      <c r="I679" s="113"/>
    </row>
    <row r="680" spans="1:9" s="110" customFormat="1">
      <c r="A680" s="113"/>
      <c r="B680" s="113"/>
      <c r="C680" s="113"/>
      <c r="D680" s="113"/>
      <c r="E680" s="113"/>
      <c r="I680" s="113"/>
    </row>
    <row r="681" spans="1:9" s="110" customFormat="1">
      <c r="A681" s="113"/>
      <c r="B681" s="113"/>
      <c r="C681" s="113"/>
      <c r="D681" s="113"/>
      <c r="E681" s="113"/>
      <c r="I681" s="113"/>
    </row>
    <row r="682" spans="1:9" s="110" customFormat="1">
      <c r="A682" s="113"/>
      <c r="B682" s="113"/>
      <c r="C682" s="113"/>
      <c r="D682" s="113"/>
      <c r="E682" s="113"/>
      <c r="I682" s="113"/>
    </row>
    <row r="683" spans="1:9" s="110" customFormat="1">
      <c r="A683" s="113"/>
      <c r="B683" s="113"/>
      <c r="C683" s="113"/>
      <c r="D683" s="113"/>
      <c r="E683" s="113"/>
      <c r="I683" s="113"/>
    </row>
    <row r="684" spans="1:9" s="110" customFormat="1">
      <c r="A684" s="113"/>
      <c r="B684" s="113"/>
      <c r="C684" s="113"/>
      <c r="D684" s="113"/>
      <c r="E684" s="113"/>
      <c r="I684" s="113"/>
    </row>
    <row r="685" spans="1:9" s="110" customFormat="1">
      <c r="A685" s="113"/>
      <c r="B685" s="113"/>
      <c r="C685" s="113"/>
      <c r="D685" s="113"/>
      <c r="E685" s="113"/>
      <c r="I685" s="113"/>
    </row>
    <row r="686" spans="1:9" s="110" customFormat="1">
      <c r="A686" s="113"/>
      <c r="B686" s="113"/>
      <c r="C686" s="113"/>
      <c r="D686" s="113"/>
      <c r="E686" s="113"/>
      <c r="I686" s="113"/>
    </row>
    <row r="687" spans="1:9" s="110" customFormat="1">
      <c r="A687" s="113"/>
      <c r="B687" s="113"/>
      <c r="C687" s="113"/>
      <c r="D687" s="113"/>
      <c r="E687" s="113"/>
      <c r="I687" s="113"/>
    </row>
    <row r="688" spans="1:9" s="110" customFormat="1">
      <c r="A688" s="113"/>
      <c r="B688" s="113"/>
      <c r="C688" s="113"/>
      <c r="D688" s="113"/>
      <c r="E688" s="113"/>
      <c r="I688" s="113"/>
    </row>
    <row r="689" spans="1:9" s="110" customFormat="1">
      <c r="A689" s="113"/>
      <c r="B689" s="113"/>
      <c r="C689" s="113"/>
      <c r="D689" s="113"/>
      <c r="E689" s="113"/>
      <c r="I689" s="113"/>
    </row>
    <row r="690" spans="1:9" s="110" customFormat="1">
      <c r="A690" s="113"/>
      <c r="B690" s="113"/>
      <c r="C690" s="113"/>
      <c r="D690" s="113"/>
      <c r="E690" s="113"/>
      <c r="I690" s="113"/>
    </row>
    <row r="691" spans="1:9" s="110" customFormat="1">
      <c r="A691" s="113"/>
      <c r="B691" s="113"/>
      <c r="C691" s="113"/>
      <c r="D691" s="113"/>
      <c r="E691" s="113"/>
      <c r="I691" s="113"/>
    </row>
    <row r="692" spans="1:9" s="110" customFormat="1">
      <c r="A692" s="113"/>
      <c r="B692" s="113"/>
      <c r="C692" s="113"/>
      <c r="D692" s="113"/>
      <c r="E692" s="113"/>
      <c r="I692" s="113"/>
    </row>
    <row r="693" spans="1:9" s="110" customFormat="1">
      <c r="A693" s="113"/>
      <c r="B693" s="113"/>
      <c r="C693" s="113"/>
      <c r="D693" s="113"/>
      <c r="E693" s="113"/>
      <c r="I693" s="113"/>
    </row>
    <row r="694" spans="1:9" s="110" customFormat="1">
      <c r="A694" s="113"/>
      <c r="B694" s="113"/>
      <c r="C694" s="113"/>
      <c r="D694" s="113"/>
      <c r="E694" s="113"/>
      <c r="I694" s="113"/>
    </row>
    <row r="695" spans="1:9" s="110" customFormat="1">
      <c r="A695" s="113"/>
      <c r="B695" s="113"/>
      <c r="C695" s="113"/>
      <c r="D695" s="113"/>
      <c r="E695" s="113"/>
      <c r="I695" s="113"/>
    </row>
    <row r="696" spans="1:9" s="110" customFormat="1">
      <c r="A696" s="113"/>
      <c r="B696" s="113"/>
      <c r="C696" s="113"/>
      <c r="D696" s="113"/>
      <c r="E696" s="113"/>
      <c r="I696" s="113"/>
    </row>
    <row r="697" spans="1:9" s="110" customFormat="1">
      <c r="A697" s="113"/>
      <c r="B697" s="113"/>
      <c r="C697" s="113"/>
      <c r="D697" s="113"/>
      <c r="E697" s="113"/>
      <c r="I697" s="113"/>
    </row>
    <row r="698" spans="1:9" s="110" customFormat="1">
      <c r="A698" s="113"/>
      <c r="B698" s="113"/>
      <c r="C698" s="113"/>
      <c r="D698" s="113"/>
      <c r="E698" s="113"/>
      <c r="I698" s="113"/>
    </row>
    <row r="699" spans="1:9" s="110" customFormat="1">
      <c r="A699" s="113"/>
      <c r="B699" s="113"/>
      <c r="C699" s="113"/>
      <c r="D699" s="113"/>
      <c r="E699" s="113"/>
      <c r="I699" s="113"/>
    </row>
    <row r="700" spans="1:9" s="110" customFormat="1">
      <c r="A700" s="113"/>
      <c r="B700" s="113"/>
      <c r="C700" s="113"/>
      <c r="D700" s="113"/>
      <c r="E700" s="113"/>
      <c r="I700" s="113"/>
    </row>
    <row r="701" spans="1:9" s="110" customFormat="1">
      <c r="A701" s="113"/>
      <c r="B701" s="113"/>
      <c r="C701" s="113"/>
      <c r="D701" s="113"/>
      <c r="E701" s="113"/>
      <c r="I701" s="113"/>
    </row>
    <row r="702" spans="1:9" s="110" customFormat="1">
      <c r="A702" s="113"/>
      <c r="B702" s="113"/>
      <c r="C702" s="113"/>
      <c r="D702" s="113"/>
      <c r="E702" s="113"/>
      <c r="I702" s="113"/>
    </row>
    <row r="703" spans="1:9" s="110" customFormat="1">
      <c r="A703" s="113"/>
      <c r="B703" s="113"/>
      <c r="C703" s="113"/>
      <c r="D703" s="113"/>
      <c r="E703" s="113"/>
      <c r="I703" s="113"/>
    </row>
    <row r="704" spans="1:9" s="110" customFormat="1">
      <c r="A704" s="113"/>
      <c r="B704" s="113"/>
      <c r="C704" s="113"/>
      <c r="D704" s="113"/>
      <c r="E704" s="113"/>
      <c r="I704" s="113"/>
    </row>
    <row r="705" spans="1:9" s="110" customFormat="1">
      <c r="A705" s="113"/>
      <c r="B705" s="113"/>
      <c r="C705" s="113"/>
      <c r="D705" s="113"/>
      <c r="E705" s="113"/>
      <c r="I705" s="113"/>
    </row>
    <row r="706" spans="1:9" s="110" customFormat="1">
      <c r="A706" s="113"/>
      <c r="B706" s="113"/>
      <c r="C706" s="113"/>
      <c r="D706" s="113"/>
      <c r="E706" s="113"/>
      <c r="I706" s="113"/>
    </row>
    <row r="707" spans="1:9" s="110" customFormat="1">
      <c r="A707" s="113"/>
      <c r="B707" s="113"/>
      <c r="C707" s="113"/>
      <c r="D707" s="113"/>
      <c r="E707" s="113"/>
      <c r="I707" s="113"/>
    </row>
    <row r="708" spans="1:9" s="110" customFormat="1">
      <c r="A708" s="113"/>
      <c r="B708" s="113"/>
      <c r="C708" s="113"/>
      <c r="D708" s="113"/>
      <c r="E708" s="113"/>
      <c r="I708" s="113"/>
    </row>
    <row r="709" spans="1:9" s="110" customFormat="1">
      <c r="A709" s="113"/>
      <c r="B709" s="113"/>
      <c r="C709" s="113"/>
      <c r="D709" s="113"/>
      <c r="E709" s="113"/>
      <c r="I709" s="113"/>
    </row>
    <row r="710" spans="1:9" s="110" customFormat="1">
      <c r="A710" s="113"/>
      <c r="B710" s="113"/>
      <c r="C710" s="113"/>
      <c r="D710" s="113"/>
      <c r="E710" s="113"/>
      <c r="I710" s="113"/>
    </row>
    <row r="711" spans="1:9" s="110" customFormat="1">
      <c r="A711" s="113"/>
      <c r="B711" s="113"/>
      <c r="C711" s="113"/>
      <c r="D711" s="113"/>
      <c r="E711" s="113"/>
      <c r="I711" s="113"/>
    </row>
    <row r="712" spans="1:9" s="110" customFormat="1">
      <c r="A712" s="113"/>
      <c r="B712" s="113"/>
      <c r="C712" s="113"/>
      <c r="D712" s="113"/>
      <c r="E712" s="113"/>
      <c r="I712" s="113"/>
    </row>
    <row r="713" spans="1:9" s="110" customFormat="1">
      <c r="A713" s="113"/>
      <c r="B713" s="113"/>
      <c r="C713" s="113"/>
      <c r="D713" s="113"/>
      <c r="E713" s="113"/>
      <c r="I713" s="113"/>
    </row>
    <row r="714" spans="1:9" s="110" customFormat="1">
      <c r="A714" s="113"/>
      <c r="B714" s="113"/>
      <c r="C714" s="113"/>
      <c r="D714" s="113"/>
      <c r="E714" s="113"/>
      <c r="I714" s="113"/>
    </row>
    <row r="715" spans="1:9" s="110" customFormat="1">
      <c r="A715" s="113"/>
      <c r="B715" s="113"/>
      <c r="C715" s="113"/>
      <c r="D715" s="113"/>
      <c r="E715" s="113"/>
      <c r="I715" s="113"/>
    </row>
    <row r="716" spans="1:9" s="110" customFormat="1">
      <c r="A716" s="113"/>
      <c r="B716" s="113"/>
      <c r="C716" s="113"/>
      <c r="D716" s="113"/>
      <c r="E716" s="113"/>
      <c r="I716" s="113"/>
    </row>
    <row r="717" spans="1:9" s="110" customFormat="1">
      <c r="A717" s="113"/>
      <c r="B717" s="113"/>
      <c r="C717" s="113"/>
      <c r="D717" s="113"/>
      <c r="E717" s="113"/>
      <c r="I717" s="113"/>
    </row>
    <row r="718" spans="1:9" s="110" customFormat="1">
      <c r="A718" s="113"/>
      <c r="B718" s="113"/>
      <c r="C718" s="113"/>
      <c r="D718" s="113"/>
      <c r="E718" s="113"/>
      <c r="I718" s="113"/>
    </row>
    <row r="719" spans="1:9" s="110" customFormat="1">
      <c r="A719" s="113"/>
      <c r="B719" s="113"/>
      <c r="C719" s="113"/>
      <c r="D719" s="113"/>
      <c r="E719" s="113"/>
      <c r="I719" s="113"/>
    </row>
    <row r="720" spans="1:9" s="110" customFormat="1">
      <c r="A720" s="113"/>
      <c r="B720" s="113"/>
      <c r="C720" s="113"/>
      <c r="D720" s="113"/>
      <c r="E720" s="113"/>
      <c r="I720" s="113"/>
    </row>
    <row r="721" spans="1:9" s="110" customFormat="1">
      <c r="A721" s="113"/>
      <c r="B721" s="113"/>
      <c r="C721" s="113"/>
      <c r="D721" s="113"/>
      <c r="E721" s="113"/>
      <c r="I721" s="113"/>
    </row>
    <row r="722" spans="1:9" s="110" customFormat="1">
      <c r="A722" s="113"/>
      <c r="B722" s="113"/>
      <c r="C722" s="113"/>
      <c r="D722" s="113"/>
      <c r="E722" s="113"/>
      <c r="I722" s="113"/>
    </row>
    <row r="723" spans="1:9" s="110" customFormat="1">
      <c r="A723" s="113"/>
      <c r="B723" s="113"/>
      <c r="C723" s="113"/>
      <c r="D723" s="113"/>
      <c r="E723" s="113"/>
      <c r="I723" s="113"/>
    </row>
    <row r="724" spans="1:9" s="110" customFormat="1">
      <c r="A724" s="113"/>
      <c r="B724" s="113"/>
      <c r="C724" s="113"/>
      <c r="D724" s="113"/>
      <c r="E724" s="113"/>
      <c r="I724" s="113"/>
    </row>
    <row r="725" spans="1:9" s="110" customFormat="1">
      <c r="A725" s="113"/>
      <c r="B725" s="113"/>
      <c r="C725" s="113"/>
      <c r="D725" s="113"/>
      <c r="E725" s="113"/>
      <c r="I725" s="113"/>
    </row>
    <row r="726" spans="1:9" s="110" customFormat="1">
      <c r="A726" s="113"/>
      <c r="B726" s="113"/>
      <c r="C726" s="113"/>
      <c r="D726" s="113"/>
      <c r="E726" s="113"/>
      <c r="I726" s="113"/>
    </row>
    <row r="727" spans="1:9" s="110" customFormat="1">
      <c r="A727" s="113"/>
      <c r="B727" s="113"/>
      <c r="C727" s="113"/>
      <c r="D727" s="113"/>
      <c r="E727" s="113"/>
      <c r="I727" s="113"/>
    </row>
    <row r="728" spans="1:9" s="110" customFormat="1">
      <c r="A728" s="113"/>
      <c r="B728" s="113"/>
      <c r="C728" s="113"/>
      <c r="D728" s="113"/>
      <c r="E728" s="113"/>
      <c r="I728" s="113"/>
    </row>
    <row r="729" spans="1:9" s="110" customFormat="1">
      <c r="A729" s="113"/>
      <c r="B729" s="113"/>
      <c r="C729" s="113"/>
      <c r="D729" s="113"/>
      <c r="E729" s="113"/>
      <c r="I729" s="113"/>
    </row>
    <row r="730" spans="1:9" s="110" customFormat="1">
      <c r="A730" s="113"/>
      <c r="B730" s="113"/>
      <c r="C730" s="113"/>
      <c r="D730" s="113"/>
      <c r="E730" s="113"/>
      <c r="I730" s="113"/>
    </row>
    <row r="731" spans="1:9" s="110" customFormat="1">
      <c r="A731" s="113"/>
      <c r="B731" s="113"/>
      <c r="C731" s="113"/>
      <c r="D731" s="113"/>
      <c r="E731" s="113"/>
      <c r="I731" s="113"/>
    </row>
    <row r="732" spans="1:9" s="110" customFormat="1">
      <c r="A732" s="113"/>
      <c r="B732" s="113"/>
      <c r="C732" s="113"/>
      <c r="D732" s="113"/>
      <c r="E732" s="113"/>
      <c r="I732" s="113"/>
    </row>
    <row r="733" spans="1:9" s="110" customFormat="1">
      <c r="A733" s="113"/>
      <c r="B733" s="113"/>
      <c r="C733" s="113"/>
      <c r="D733" s="113"/>
      <c r="E733" s="113"/>
      <c r="I733" s="113"/>
    </row>
    <row r="734" spans="1:9" s="110" customFormat="1">
      <c r="A734" s="113"/>
      <c r="B734" s="113"/>
      <c r="C734" s="113"/>
      <c r="D734" s="113"/>
      <c r="E734" s="113"/>
      <c r="I734" s="113"/>
    </row>
    <row r="735" spans="1:9" s="110" customFormat="1">
      <c r="A735" s="113"/>
      <c r="B735" s="113"/>
      <c r="C735" s="113"/>
      <c r="D735" s="113"/>
      <c r="E735" s="113"/>
      <c r="I735" s="113"/>
    </row>
    <row r="736" spans="1:9" s="110" customFormat="1">
      <c r="A736" s="113"/>
      <c r="B736" s="113"/>
      <c r="C736" s="113"/>
      <c r="D736" s="113"/>
      <c r="E736" s="113"/>
      <c r="I736" s="113"/>
    </row>
    <row r="737" spans="1:9" s="110" customFormat="1">
      <c r="A737" s="113"/>
      <c r="B737" s="113"/>
      <c r="C737" s="113"/>
      <c r="D737" s="113"/>
      <c r="E737" s="113"/>
      <c r="I737" s="113"/>
    </row>
    <row r="738" spans="1:9" s="110" customFormat="1">
      <c r="A738" s="113"/>
      <c r="B738" s="113"/>
      <c r="C738" s="113"/>
      <c r="D738" s="113"/>
      <c r="E738" s="113"/>
      <c r="I738" s="113"/>
    </row>
    <row r="739" spans="1:9" s="110" customFormat="1">
      <c r="A739" s="113"/>
      <c r="B739" s="113"/>
      <c r="C739" s="113"/>
      <c r="D739" s="113"/>
      <c r="E739" s="113"/>
      <c r="I739" s="113"/>
    </row>
    <row r="740" spans="1:9" s="110" customFormat="1">
      <c r="A740" s="113"/>
      <c r="B740" s="113"/>
      <c r="C740" s="113"/>
      <c r="D740" s="113"/>
      <c r="E740" s="113"/>
      <c r="I740" s="113"/>
    </row>
    <row r="741" spans="1:9" s="110" customFormat="1">
      <c r="A741" s="113"/>
      <c r="B741" s="113"/>
      <c r="C741" s="113"/>
      <c r="D741" s="113"/>
      <c r="E741" s="113"/>
      <c r="I741" s="113"/>
    </row>
    <row r="742" spans="1:9" s="110" customFormat="1">
      <c r="A742" s="113"/>
      <c r="B742" s="113"/>
      <c r="C742" s="113"/>
      <c r="D742" s="113"/>
      <c r="E742" s="113"/>
      <c r="I742" s="113"/>
    </row>
    <row r="743" spans="1:9" s="110" customFormat="1">
      <c r="A743" s="113"/>
      <c r="B743" s="113"/>
      <c r="C743" s="113"/>
      <c r="D743" s="113"/>
      <c r="E743" s="113"/>
      <c r="I743" s="113"/>
    </row>
    <row r="744" spans="1:9" s="110" customFormat="1">
      <c r="A744" s="113"/>
      <c r="B744" s="113"/>
      <c r="C744" s="113"/>
      <c r="D744" s="113"/>
      <c r="E744" s="113"/>
      <c r="I744" s="113"/>
    </row>
    <row r="745" spans="1:9" s="110" customFormat="1">
      <c r="A745" s="113"/>
      <c r="B745" s="113"/>
      <c r="C745" s="113"/>
      <c r="D745" s="113"/>
      <c r="E745" s="113"/>
      <c r="I745" s="113"/>
    </row>
    <row r="746" spans="1:9" s="110" customFormat="1">
      <c r="A746" s="113"/>
      <c r="B746" s="113"/>
      <c r="C746" s="113"/>
      <c r="D746" s="113"/>
      <c r="E746" s="113"/>
      <c r="I746" s="113"/>
    </row>
    <row r="747" spans="1:9" s="110" customFormat="1">
      <c r="A747" s="113"/>
      <c r="B747" s="113"/>
      <c r="C747" s="113"/>
      <c r="D747" s="113"/>
      <c r="E747" s="113"/>
      <c r="I747" s="113"/>
    </row>
  </sheetData>
  <protectedRanges>
    <protectedRange password="CC3D" sqref="B3:I317 A3:A18 A20:A23 A25:A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B3:H57 A20:A23 A25:A57 I3:I317 A58:H317 A3:A14">
    <cfRule type="cellIs" dxfId="39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baseColWidth="10" defaultColWidth="9.140625" defaultRowHeight="15"/>
  <cols>
    <col min="1" max="1" width="19.7109375" style="95" customWidth="1"/>
    <col min="2" max="2" width="15" style="148" customWidth="1"/>
    <col min="3" max="4" width="15" style="95" customWidth="1"/>
    <col min="5" max="9" width="9.140625" style="110"/>
    <col min="10" max="10" width="0" style="110" hidden="1" customWidth="1"/>
    <col min="11" max="38" width="9.140625" style="110"/>
    <col min="39" max="16384" width="9.140625" style="92"/>
  </cols>
  <sheetData>
    <row r="1" spans="1:10" s="110" customFormat="1" ht="26.25" customHeight="1">
      <c r="A1" s="196" t="s">
        <v>68</v>
      </c>
      <c r="B1" s="196" t="s">
        <v>793</v>
      </c>
      <c r="C1" s="196" t="s">
        <v>795</v>
      </c>
      <c r="D1" s="196" t="s">
        <v>799</v>
      </c>
    </row>
    <row r="2" spans="1:10" s="110" customFormat="1" ht="23.25" customHeight="1">
      <c r="A2" s="196"/>
      <c r="B2" s="196"/>
      <c r="C2" s="196"/>
      <c r="D2" s="196"/>
    </row>
    <row r="3" spans="1:10" s="110" customFormat="1">
      <c r="A3" s="134" t="s">
        <v>864</v>
      </c>
      <c r="B3" s="140">
        <v>1</v>
      </c>
      <c r="C3" s="98"/>
      <c r="D3" s="98"/>
      <c r="J3" s="110" t="s">
        <v>796</v>
      </c>
    </row>
    <row r="4" spans="1:10" s="110" customFormat="1">
      <c r="A4" s="100" t="s">
        <v>866</v>
      </c>
      <c r="B4" s="141">
        <v>1</v>
      </c>
      <c r="C4" s="100"/>
      <c r="D4" s="100"/>
      <c r="J4" s="110" t="s">
        <v>797</v>
      </c>
    </row>
    <row r="5" spans="1:10" s="110" customFormat="1">
      <c r="A5" s="101" t="s">
        <v>867</v>
      </c>
      <c r="B5" s="141">
        <v>3</v>
      </c>
      <c r="C5" s="100"/>
      <c r="D5" s="100"/>
      <c r="J5" s="110" t="s">
        <v>798</v>
      </c>
    </row>
    <row r="6" spans="1:10" s="110" customFormat="1">
      <c r="A6" s="101" t="s">
        <v>868</v>
      </c>
      <c r="B6" s="142">
        <v>4</v>
      </c>
      <c r="C6" s="101"/>
      <c r="D6" s="101"/>
      <c r="J6" s="110" t="s">
        <v>779</v>
      </c>
    </row>
    <row r="7" spans="1:10" s="110" customFormat="1">
      <c r="A7" s="100" t="s">
        <v>869</v>
      </c>
      <c r="B7" s="142">
        <v>4</v>
      </c>
      <c r="C7" s="101"/>
      <c r="D7" s="101"/>
    </row>
    <row r="8" spans="1:10" s="110" customFormat="1">
      <c r="A8" s="100" t="s">
        <v>870</v>
      </c>
      <c r="B8" s="141">
        <v>4</v>
      </c>
      <c r="C8" s="100"/>
      <c r="D8" s="100"/>
    </row>
    <row r="9" spans="1:10" s="110" customFormat="1">
      <c r="A9" s="100" t="s">
        <v>871</v>
      </c>
      <c r="B9" s="141">
        <v>5</v>
      </c>
      <c r="C9" s="100"/>
      <c r="D9" s="100"/>
    </row>
    <row r="10" spans="1:10" s="110" customFormat="1">
      <c r="A10" s="100" t="s">
        <v>872</v>
      </c>
      <c r="B10" s="141">
        <v>5</v>
      </c>
      <c r="C10" s="100"/>
      <c r="D10" s="100"/>
    </row>
    <row r="11" spans="1:10" s="110" customFormat="1">
      <c r="A11" s="100" t="s">
        <v>874</v>
      </c>
      <c r="B11" s="141">
        <v>3</v>
      </c>
      <c r="C11" s="100"/>
      <c r="D11" s="100"/>
    </row>
    <row r="12" spans="1:10" s="110" customFormat="1">
      <c r="A12" s="100" t="s">
        <v>875</v>
      </c>
      <c r="B12" s="141">
        <v>1</v>
      </c>
      <c r="C12" s="100"/>
      <c r="D12" s="100"/>
    </row>
    <row r="13" spans="1:10" s="110" customFormat="1">
      <c r="A13" s="100" t="s">
        <v>881</v>
      </c>
      <c r="B13" s="141">
        <v>8</v>
      </c>
      <c r="C13" s="100"/>
      <c r="D13" s="100"/>
    </row>
    <row r="14" spans="1:10" s="110" customFormat="1">
      <c r="A14" s="100" t="s">
        <v>882</v>
      </c>
      <c r="B14" s="141">
        <v>4</v>
      </c>
      <c r="C14" s="100"/>
      <c r="D14" s="100"/>
    </row>
    <row r="15" spans="1:10" s="110" customFormat="1">
      <c r="A15" s="100" t="s">
        <v>883</v>
      </c>
      <c r="B15" s="141">
        <v>3</v>
      </c>
      <c r="C15" s="100"/>
      <c r="D15" s="100"/>
    </row>
    <row r="16" spans="1:10" s="110" customFormat="1">
      <c r="A16" s="100" t="s">
        <v>884</v>
      </c>
      <c r="B16" s="141">
        <v>3</v>
      </c>
      <c r="C16" s="100"/>
      <c r="D16" s="100"/>
    </row>
    <row r="17" spans="1:4" s="110" customFormat="1">
      <c r="A17" s="100" t="s">
        <v>886</v>
      </c>
      <c r="B17" s="141">
        <v>6</v>
      </c>
      <c r="C17" s="100"/>
      <c r="D17" s="100"/>
    </row>
    <row r="18" spans="1:4" s="110" customFormat="1">
      <c r="A18" s="100"/>
      <c r="B18" s="141"/>
      <c r="C18" s="100"/>
      <c r="D18" s="100"/>
    </row>
    <row r="19" spans="1:4" s="110" customFormat="1">
      <c r="A19" s="100"/>
      <c r="B19" s="141"/>
      <c r="C19" s="100"/>
      <c r="D19" s="100"/>
    </row>
    <row r="20" spans="1:4" s="110" customFormat="1">
      <c r="A20" s="100"/>
      <c r="B20" s="141"/>
      <c r="C20" s="100"/>
      <c r="D20" s="100"/>
    </row>
    <row r="21" spans="1:4" s="110" customFormat="1">
      <c r="A21" s="100"/>
      <c r="B21" s="141"/>
      <c r="C21" s="100"/>
      <c r="D21" s="100"/>
    </row>
    <row r="22" spans="1:4" s="110" customFormat="1">
      <c r="A22" s="100"/>
      <c r="B22" s="141"/>
      <c r="C22" s="100"/>
      <c r="D22" s="100"/>
    </row>
    <row r="23" spans="1:4" s="110" customFormat="1">
      <c r="A23" s="100"/>
      <c r="B23" s="141"/>
      <c r="C23" s="100"/>
      <c r="D23" s="100"/>
    </row>
    <row r="24" spans="1:4" s="110" customFormat="1">
      <c r="A24" s="100"/>
      <c r="B24" s="141"/>
      <c r="C24" s="100"/>
      <c r="D24" s="100"/>
    </row>
    <row r="25" spans="1:4" s="110" customFormat="1">
      <c r="A25" s="100"/>
      <c r="B25" s="141"/>
      <c r="C25" s="100"/>
      <c r="D25" s="100"/>
    </row>
    <row r="26" spans="1:4" s="110" customFormat="1">
      <c r="A26" s="100"/>
      <c r="B26" s="141"/>
      <c r="C26" s="100"/>
      <c r="D26" s="100"/>
    </row>
    <row r="27" spans="1:4" s="110" customFormat="1">
      <c r="A27" s="104"/>
      <c r="B27" s="143"/>
      <c r="C27" s="104"/>
      <c r="D27" s="104"/>
    </row>
    <row r="28" spans="1:4" s="110" customFormat="1">
      <c r="A28" s="96"/>
      <c r="B28" s="140"/>
      <c r="C28" s="97"/>
      <c r="D28" s="97"/>
    </row>
    <row r="29" spans="1:4" s="110" customFormat="1">
      <c r="A29" s="96"/>
      <c r="B29" s="140"/>
      <c r="C29" s="97"/>
      <c r="D29" s="97"/>
    </row>
    <row r="30" spans="1:4" s="110" customFormat="1">
      <c r="A30" s="96"/>
      <c r="B30" s="140"/>
      <c r="C30" s="97"/>
      <c r="D30" s="97"/>
    </row>
    <row r="31" spans="1:4" s="110" customFormat="1">
      <c r="A31" s="96"/>
      <c r="B31" s="140"/>
      <c r="C31" s="97"/>
      <c r="D31" s="97"/>
    </row>
    <row r="32" spans="1:4" s="110" customFormat="1">
      <c r="A32" s="96"/>
      <c r="B32" s="140"/>
      <c r="C32" s="97"/>
      <c r="D32" s="97"/>
    </row>
    <row r="33" spans="1:4" s="110" customFormat="1">
      <c r="A33" s="96"/>
      <c r="B33" s="140"/>
      <c r="C33" s="97"/>
      <c r="D33" s="97"/>
    </row>
    <row r="34" spans="1:4" s="110" customFormat="1">
      <c r="A34" s="96"/>
      <c r="B34" s="140"/>
      <c r="C34" s="97"/>
      <c r="D34" s="97"/>
    </row>
    <row r="35" spans="1:4" s="110" customFormat="1">
      <c r="A35" s="96"/>
      <c r="B35" s="140"/>
      <c r="C35" s="97"/>
      <c r="D35" s="97"/>
    </row>
    <row r="36" spans="1:4" s="110" customFormat="1">
      <c r="A36" s="96"/>
      <c r="B36" s="140"/>
      <c r="C36" s="97"/>
      <c r="D36" s="97"/>
    </row>
    <row r="37" spans="1:4" s="110" customFormat="1">
      <c r="A37" s="96"/>
      <c r="B37" s="140"/>
      <c r="C37" s="97"/>
      <c r="D37" s="97"/>
    </row>
    <row r="38" spans="1:4" s="110" customFormat="1">
      <c r="A38" s="96"/>
      <c r="B38" s="140"/>
      <c r="C38" s="97"/>
      <c r="D38" s="97"/>
    </row>
    <row r="39" spans="1:4" s="110" customFormat="1">
      <c r="A39" s="96"/>
      <c r="B39" s="140"/>
      <c r="C39" s="97"/>
      <c r="D39" s="97"/>
    </row>
    <row r="40" spans="1:4" s="110" customFormat="1">
      <c r="A40" s="105"/>
      <c r="B40" s="144"/>
      <c r="C40" s="105"/>
      <c r="D40" s="105"/>
    </row>
    <row r="41" spans="1:4" s="110" customFormat="1">
      <c r="A41" s="105"/>
      <c r="B41" s="144"/>
      <c r="C41" s="105"/>
      <c r="D41" s="105"/>
    </row>
    <row r="42" spans="1:4" s="110" customFormat="1">
      <c r="A42" s="105"/>
      <c r="B42" s="144"/>
      <c r="C42" s="105"/>
      <c r="D42" s="105"/>
    </row>
    <row r="43" spans="1:4" s="110" customFormat="1">
      <c r="A43" s="105"/>
      <c r="B43" s="144"/>
      <c r="C43" s="105"/>
      <c r="D43" s="105"/>
    </row>
    <row r="44" spans="1:4" s="110" customFormat="1">
      <c r="A44" s="105"/>
      <c r="B44" s="144"/>
      <c r="C44" s="105"/>
      <c r="D44" s="105"/>
    </row>
    <row r="45" spans="1:4" s="110" customFormat="1">
      <c r="A45" s="105"/>
      <c r="B45" s="144"/>
      <c r="C45" s="105"/>
      <c r="D45" s="105"/>
    </row>
    <row r="46" spans="1:4" s="110" customFormat="1">
      <c r="A46" s="105"/>
      <c r="B46" s="144"/>
      <c r="C46" s="105"/>
      <c r="D46" s="105"/>
    </row>
    <row r="47" spans="1:4" s="110" customFormat="1">
      <c r="A47" s="105"/>
      <c r="B47" s="144"/>
      <c r="C47" s="105"/>
      <c r="D47" s="105"/>
    </row>
    <row r="48" spans="1:4" s="110" customFormat="1">
      <c r="A48" s="64"/>
      <c r="B48" s="145"/>
      <c r="C48" s="94"/>
      <c r="D48" s="94"/>
    </row>
    <row r="49" spans="1:4" s="110" customFormat="1">
      <c r="A49" s="64"/>
      <c r="B49" s="145"/>
      <c r="C49" s="94"/>
      <c r="D49" s="94"/>
    </row>
    <row r="50" spans="1:4" s="110" customFormat="1">
      <c r="A50" s="135"/>
      <c r="B50" s="146"/>
      <c r="C50" s="93"/>
      <c r="D50" s="93"/>
    </row>
    <row r="51" spans="1:4" s="110" customFormat="1">
      <c r="A51" s="135"/>
      <c r="B51" s="146"/>
      <c r="C51" s="93"/>
      <c r="D51" s="93"/>
    </row>
    <row r="52" spans="1:4" s="110" customFormat="1">
      <c r="A52" s="135"/>
      <c r="B52" s="146"/>
      <c r="C52" s="93"/>
      <c r="D52" s="93"/>
    </row>
    <row r="53" spans="1:4" s="110" customFormat="1">
      <c r="A53" s="135"/>
      <c r="B53" s="146"/>
      <c r="C53" s="93"/>
      <c r="D53" s="93"/>
    </row>
    <row r="54" spans="1:4" s="110" customFormat="1">
      <c r="A54" s="135"/>
      <c r="B54" s="146"/>
      <c r="C54" s="93"/>
      <c r="D54" s="93"/>
    </row>
    <row r="55" spans="1:4" s="110" customFormat="1">
      <c r="A55" s="88"/>
      <c r="B55" s="146"/>
      <c r="C55" s="93"/>
      <c r="D55" s="93"/>
    </row>
    <row r="56" spans="1:4" s="110" customFormat="1">
      <c r="A56" s="88"/>
      <c r="B56" s="146"/>
      <c r="C56" s="93"/>
      <c r="D56" s="93"/>
    </row>
    <row r="57" spans="1:4" s="110" customFormat="1">
      <c r="A57" s="88"/>
      <c r="B57" s="146"/>
      <c r="C57" s="93"/>
      <c r="D57" s="93"/>
    </row>
    <row r="58" spans="1:4" s="110" customFormat="1">
      <c r="A58" s="101"/>
      <c r="B58" s="142"/>
      <c r="C58" s="101"/>
      <c r="D58" s="101"/>
    </row>
    <row r="59" spans="1:4" s="110" customFormat="1">
      <c r="A59" s="100"/>
      <c r="B59" s="141"/>
      <c r="C59" s="100"/>
      <c r="D59" s="100"/>
    </row>
    <row r="60" spans="1:4" s="110" customFormat="1">
      <c r="A60" s="100"/>
      <c r="B60" s="141"/>
      <c r="C60" s="100"/>
      <c r="D60" s="100"/>
    </row>
    <row r="61" spans="1:4" s="110" customFormat="1">
      <c r="A61" s="100"/>
      <c r="B61" s="141"/>
      <c r="C61" s="100"/>
      <c r="D61" s="100"/>
    </row>
    <row r="62" spans="1:4" s="110" customFormat="1">
      <c r="A62" s="100"/>
      <c r="B62" s="141"/>
      <c r="C62" s="100"/>
      <c r="D62" s="100"/>
    </row>
    <row r="63" spans="1:4" s="110" customFormat="1">
      <c r="A63" s="100"/>
      <c r="B63" s="141"/>
      <c r="C63" s="100"/>
      <c r="D63" s="100"/>
    </row>
    <row r="64" spans="1:4" s="110" customFormat="1">
      <c r="A64" s="100"/>
      <c r="B64" s="141"/>
      <c r="C64" s="100"/>
      <c r="D64" s="100"/>
    </row>
    <row r="65" spans="1:4" s="110" customFormat="1">
      <c r="A65" s="100"/>
      <c r="B65" s="141"/>
      <c r="C65" s="100"/>
      <c r="D65" s="100"/>
    </row>
    <row r="66" spans="1:4" s="110" customFormat="1">
      <c r="A66" s="100"/>
      <c r="B66" s="141"/>
      <c r="C66" s="100"/>
      <c r="D66" s="100"/>
    </row>
    <row r="67" spans="1:4" s="110" customFormat="1">
      <c r="A67" s="100"/>
      <c r="B67" s="141"/>
      <c r="C67" s="100"/>
      <c r="D67" s="100"/>
    </row>
    <row r="68" spans="1:4" s="110" customFormat="1">
      <c r="A68" s="100"/>
      <c r="B68" s="141"/>
      <c r="C68" s="100"/>
      <c r="D68" s="100"/>
    </row>
    <row r="69" spans="1:4" s="110" customFormat="1">
      <c r="A69" s="100"/>
      <c r="B69" s="141"/>
      <c r="C69" s="100"/>
      <c r="D69" s="100"/>
    </row>
    <row r="70" spans="1:4" s="110" customFormat="1">
      <c r="A70" s="100"/>
      <c r="B70" s="141"/>
      <c r="C70" s="100"/>
      <c r="D70" s="100"/>
    </row>
    <row r="71" spans="1:4" s="110" customFormat="1">
      <c r="A71" s="100"/>
      <c r="B71" s="141"/>
      <c r="C71" s="100"/>
      <c r="D71" s="100"/>
    </row>
    <row r="72" spans="1:4" s="110" customFormat="1">
      <c r="A72" s="100"/>
      <c r="B72" s="141"/>
      <c r="C72" s="100"/>
      <c r="D72" s="100"/>
    </row>
    <row r="73" spans="1:4" s="110" customFormat="1">
      <c r="A73" s="100"/>
      <c r="B73" s="141"/>
      <c r="C73" s="100"/>
      <c r="D73" s="100"/>
    </row>
    <row r="74" spans="1:4" s="110" customFormat="1">
      <c r="A74" s="100"/>
      <c r="B74" s="141"/>
      <c r="C74" s="100"/>
      <c r="D74" s="100"/>
    </row>
    <row r="75" spans="1:4" s="110" customFormat="1">
      <c r="A75" s="100"/>
      <c r="B75" s="141"/>
      <c r="C75" s="100"/>
      <c r="D75" s="100"/>
    </row>
    <row r="76" spans="1:4" s="110" customFormat="1">
      <c r="A76" s="100"/>
      <c r="B76" s="141"/>
      <c r="C76" s="100"/>
      <c r="D76" s="100"/>
    </row>
    <row r="77" spans="1:4" s="110" customFormat="1">
      <c r="A77" s="100"/>
      <c r="B77" s="141"/>
      <c r="C77" s="100"/>
      <c r="D77" s="100"/>
    </row>
    <row r="78" spans="1:4" s="110" customFormat="1">
      <c r="A78" s="101"/>
      <c r="B78" s="142"/>
      <c r="C78" s="101"/>
      <c r="D78" s="101"/>
    </row>
    <row r="79" spans="1:4" s="110" customFormat="1">
      <c r="A79" s="100"/>
      <c r="B79" s="141"/>
      <c r="C79" s="100"/>
      <c r="D79" s="100"/>
    </row>
    <row r="80" spans="1:4" s="110" customFormat="1">
      <c r="A80" s="100"/>
      <c r="B80" s="141"/>
      <c r="C80" s="100"/>
      <c r="D80" s="100"/>
    </row>
    <row r="81" spans="1:4" s="110" customFormat="1">
      <c r="A81" s="100"/>
      <c r="B81" s="141"/>
      <c r="C81" s="100"/>
      <c r="D81" s="100"/>
    </row>
    <row r="82" spans="1:4" s="110" customFormat="1">
      <c r="A82" s="100"/>
      <c r="B82" s="141"/>
      <c r="C82" s="100"/>
      <c r="D82" s="100"/>
    </row>
    <row r="83" spans="1:4" s="110" customFormat="1">
      <c r="A83" s="100"/>
      <c r="B83" s="141"/>
      <c r="C83" s="100"/>
      <c r="D83" s="100"/>
    </row>
    <row r="84" spans="1:4" s="110" customFormat="1">
      <c r="A84" s="100"/>
      <c r="B84" s="141"/>
      <c r="C84" s="100"/>
      <c r="D84" s="100"/>
    </row>
    <row r="85" spans="1:4" s="110" customFormat="1">
      <c r="A85" s="100"/>
      <c r="B85" s="141"/>
      <c r="C85" s="100"/>
      <c r="D85" s="100"/>
    </row>
    <row r="86" spans="1:4" s="110" customFormat="1">
      <c r="A86" s="100"/>
      <c r="B86" s="141"/>
      <c r="C86" s="100"/>
      <c r="D86" s="100"/>
    </row>
    <row r="87" spans="1:4" s="110" customFormat="1">
      <c r="A87" s="100"/>
      <c r="B87" s="141"/>
      <c r="C87" s="100"/>
      <c r="D87" s="100"/>
    </row>
    <row r="88" spans="1:4" s="110" customFormat="1">
      <c r="A88" s="100"/>
      <c r="B88" s="141"/>
      <c r="C88" s="100"/>
      <c r="D88" s="100"/>
    </row>
    <row r="89" spans="1:4" s="110" customFormat="1">
      <c r="A89" s="100"/>
      <c r="B89" s="141"/>
      <c r="C89" s="100"/>
      <c r="D89" s="100"/>
    </row>
    <row r="90" spans="1:4" s="110" customFormat="1">
      <c r="A90" s="100"/>
      <c r="B90" s="141"/>
      <c r="C90" s="100"/>
      <c r="D90" s="100"/>
    </row>
    <row r="91" spans="1:4" s="110" customFormat="1">
      <c r="A91" s="100"/>
      <c r="B91" s="141"/>
      <c r="C91" s="100"/>
      <c r="D91" s="100"/>
    </row>
    <row r="92" spans="1:4" s="110" customFormat="1">
      <c r="A92" s="100"/>
      <c r="B92" s="141"/>
      <c r="C92" s="100"/>
      <c r="D92" s="100"/>
    </row>
    <row r="93" spans="1:4" s="110" customFormat="1">
      <c r="A93" s="100"/>
      <c r="B93" s="141"/>
      <c r="C93" s="100"/>
      <c r="D93" s="100"/>
    </row>
    <row r="94" spans="1:4" s="110" customFormat="1">
      <c r="A94" s="100"/>
      <c r="B94" s="141"/>
      <c r="C94" s="100"/>
      <c r="D94" s="100"/>
    </row>
    <row r="95" spans="1:4" s="110" customFormat="1">
      <c r="A95" s="100"/>
      <c r="B95" s="141"/>
      <c r="C95" s="100"/>
      <c r="D95" s="100"/>
    </row>
    <row r="96" spans="1:4" s="110" customFormat="1">
      <c r="A96" s="100"/>
      <c r="B96" s="141"/>
      <c r="C96" s="100"/>
      <c r="D96" s="100"/>
    </row>
    <row r="97" spans="1:4" s="110" customFormat="1">
      <c r="A97" s="100"/>
      <c r="B97" s="141"/>
      <c r="C97" s="100"/>
      <c r="D97" s="100"/>
    </row>
    <row r="98" spans="1:4" s="110" customFormat="1">
      <c r="A98" s="101"/>
      <c r="B98" s="142"/>
      <c r="C98" s="101"/>
      <c r="D98" s="101"/>
    </row>
    <row r="99" spans="1:4" s="110" customFormat="1">
      <c r="A99" s="100"/>
      <c r="B99" s="141"/>
      <c r="C99" s="100"/>
      <c r="D99" s="100"/>
    </row>
    <row r="100" spans="1:4" s="110" customFormat="1">
      <c r="A100" s="100"/>
      <c r="B100" s="141"/>
      <c r="C100" s="100"/>
      <c r="D100" s="100"/>
    </row>
    <row r="101" spans="1:4" s="110" customFormat="1">
      <c r="A101" s="100"/>
      <c r="B101" s="141"/>
      <c r="C101" s="100"/>
      <c r="D101" s="100"/>
    </row>
    <row r="102" spans="1:4" s="110" customFormat="1">
      <c r="A102" s="100"/>
      <c r="B102" s="141"/>
      <c r="C102" s="100"/>
      <c r="D102" s="100"/>
    </row>
    <row r="103" spans="1:4" s="110" customFormat="1">
      <c r="A103" s="100"/>
      <c r="B103" s="141"/>
      <c r="C103" s="100"/>
      <c r="D103" s="100"/>
    </row>
    <row r="104" spans="1:4" s="110" customFormat="1">
      <c r="A104" s="100"/>
      <c r="B104" s="141"/>
      <c r="C104" s="100"/>
      <c r="D104" s="100"/>
    </row>
    <row r="105" spans="1:4" s="110" customFormat="1">
      <c r="A105" s="100"/>
      <c r="B105" s="141"/>
      <c r="C105" s="100"/>
      <c r="D105" s="100"/>
    </row>
    <row r="106" spans="1:4" s="110" customFormat="1">
      <c r="A106" s="100"/>
      <c r="B106" s="141"/>
      <c r="C106" s="100"/>
      <c r="D106" s="100"/>
    </row>
    <row r="107" spans="1:4" s="110" customFormat="1">
      <c r="A107" s="100"/>
      <c r="B107" s="141"/>
      <c r="C107" s="100"/>
      <c r="D107" s="100"/>
    </row>
    <row r="108" spans="1:4" s="110" customFormat="1">
      <c r="A108" s="100"/>
      <c r="B108" s="141"/>
      <c r="C108" s="100"/>
      <c r="D108" s="100"/>
    </row>
    <row r="109" spans="1:4" s="110" customFormat="1">
      <c r="A109" s="100"/>
      <c r="B109" s="141"/>
      <c r="C109" s="100"/>
      <c r="D109" s="100"/>
    </row>
    <row r="110" spans="1:4" s="110" customFormat="1">
      <c r="A110" s="100"/>
      <c r="B110" s="141"/>
      <c r="C110" s="100"/>
      <c r="D110" s="100"/>
    </row>
    <row r="111" spans="1:4" s="110" customFormat="1">
      <c r="A111" s="100"/>
      <c r="B111" s="141"/>
      <c r="C111" s="100"/>
      <c r="D111" s="100"/>
    </row>
    <row r="112" spans="1:4" s="110" customFormat="1">
      <c r="A112" s="100"/>
      <c r="B112" s="141"/>
      <c r="C112" s="100"/>
      <c r="D112" s="100"/>
    </row>
    <row r="113" spans="1:4" s="110" customFormat="1">
      <c r="A113" s="100"/>
      <c r="B113" s="141"/>
      <c r="C113" s="100"/>
      <c r="D113" s="100"/>
    </row>
    <row r="114" spans="1:4" s="110" customFormat="1">
      <c r="A114" s="100"/>
      <c r="B114" s="141"/>
      <c r="C114" s="100"/>
      <c r="D114" s="100"/>
    </row>
    <row r="115" spans="1:4" s="110" customFormat="1">
      <c r="A115" s="100"/>
      <c r="B115" s="141"/>
      <c r="C115" s="100"/>
      <c r="D115" s="100"/>
    </row>
    <row r="116" spans="1:4" s="110" customFormat="1">
      <c r="A116" s="100"/>
      <c r="B116" s="141"/>
      <c r="C116" s="100"/>
      <c r="D116" s="100"/>
    </row>
    <row r="117" spans="1:4" s="110" customFormat="1">
      <c r="A117" s="100"/>
      <c r="B117" s="141"/>
      <c r="C117" s="100"/>
      <c r="D117" s="100"/>
    </row>
    <row r="118" spans="1:4" s="110" customFormat="1">
      <c r="A118" s="101"/>
      <c r="B118" s="142"/>
      <c r="C118" s="101"/>
      <c r="D118" s="101"/>
    </row>
    <row r="119" spans="1:4" s="110" customFormat="1">
      <c r="A119" s="100"/>
      <c r="B119" s="141"/>
      <c r="C119" s="100"/>
      <c r="D119" s="100"/>
    </row>
    <row r="120" spans="1:4" s="110" customFormat="1">
      <c r="A120" s="100"/>
      <c r="B120" s="141"/>
      <c r="C120" s="100"/>
      <c r="D120" s="100"/>
    </row>
    <row r="121" spans="1:4" s="110" customFormat="1">
      <c r="A121" s="100"/>
      <c r="B121" s="141"/>
      <c r="C121" s="100"/>
      <c r="D121" s="100"/>
    </row>
    <row r="122" spans="1:4" s="110" customFormat="1">
      <c r="A122" s="100"/>
      <c r="B122" s="141"/>
      <c r="C122" s="100"/>
      <c r="D122" s="100"/>
    </row>
    <row r="123" spans="1:4" s="110" customFormat="1">
      <c r="A123" s="100"/>
      <c r="B123" s="141"/>
      <c r="C123" s="100"/>
      <c r="D123" s="100"/>
    </row>
    <row r="124" spans="1:4" s="110" customFormat="1">
      <c r="A124" s="100"/>
      <c r="B124" s="141"/>
      <c r="C124" s="100"/>
      <c r="D124" s="100"/>
    </row>
    <row r="125" spans="1:4" s="110" customFormat="1">
      <c r="A125" s="100"/>
      <c r="B125" s="141"/>
      <c r="C125" s="100"/>
      <c r="D125" s="100"/>
    </row>
    <row r="126" spans="1:4" s="110" customFormat="1">
      <c r="A126" s="100"/>
      <c r="B126" s="141"/>
      <c r="C126" s="100"/>
      <c r="D126" s="100"/>
    </row>
    <row r="127" spans="1:4" s="110" customFormat="1">
      <c r="A127" s="100"/>
      <c r="B127" s="141"/>
      <c r="C127" s="100"/>
      <c r="D127" s="100"/>
    </row>
    <row r="128" spans="1:4" s="110" customFormat="1">
      <c r="A128" s="100"/>
      <c r="B128" s="141"/>
      <c r="C128" s="100"/>
      <c r="D128" s="100"/>
    </row>
    <row r="129" spans="1:4" s="110" customFormat="1">
      <c r="A129" s="100"/>
      <c r="B129" s="141"/>
      <c r="C129" s="100"/>
      <c r="D129" s="100"/>
    </row>
    <row r="130" spans="1:4" s="110" customFormat="1">
      <c r="A130" s="100"/>
      <c r="B130" s="141"/>
      <c r="C130" s="100"/>
      <c r="D130" s="100"/>
    </row>
    <row r="131" spans="1:4" s="110" customFormat="1">
      <c r="A131" s="100"/>
      <c r="B131" s="141"/>
      <c r="C131" s="100"/>
      <c r="D131" s="100"/>
    </row>
    <row r="132" spans="1:4" s="110" customFormat="1">
      <c r="A132" s="100"/>
      <c r="B132" s="141"/>
      <c r="C132" s="100"/>
      <c r="D132" s="100"/>
    </row>
    <row r="133" spans="1:4" s="110" customFormat="1">
      <c r="A133" s="100"/>
      <c r="B133" s="141"/>
      <c r="C133" s="100"/>
      <c r="D133" s="100"/>
    </row>
    <row r="134" spans="1:4" s="110" customFormat="1">
      <c r="A134" s="100"/>
      <c r="B134" s="141"/>
      <c r="C134" s="100"/>
      <c r="D134" s="100"/>
    </row>
    <row r="135" spans="1:4" s="110" customFormat="1">
      <c r="A135" s="100"/>
      <c r="B135" s="141"/>
      <c r="C135" s="100"/>
      <c r="D135" s="100"/>
    </row>
    <row r="136" spans="1:4" s="110" customFormat="1">
      <c r="A136" s="100"/>
      <c r="B136" s="141"/>
      <c r="C136" s="100"/>
      <c r="D136" s="100"/>
    </row>
    <row r="137" spans="1:4" s="110" customFormat="1">
      <c r="A137" s="100"/>
      <c r="B137" s="141"/>
      <c r="C137" s="100"/>
      <c r="D137" s="100"/>
    </row>
    <row r="138" spans="1:4" s="110" customFormat="1">
      <c r="A138" s="101"/>
      <c r="B138" s="142"/>
      <c r="C138" s="101"/>
      <c r="D138" s="101"/>
    </row>
    <row r="139" spans="1:4" s="110" customFormat="1">
      <c r="A139" s="100"/>
      <c r="B139" s="141"/>
      <c r="C139" s="100"/>
      <c r="D139" s="100"/>
    </row>
    <row r="140" spans="1:4" s="110" customFormat="1">
      <c r="A140" s="100"/>
      <c r="B140" s="141"/>
      <c r="C140" s="100"/>
      <c r="D140" s="100"/>
    </row>
    <row r="141" spans="1:4" s="110" customFormat="1">
      <c r="A141" s="100"/>
      <c r="B141" s="141"/>
      <c r="C141" s="100"/>
      <c r="D141" s="100"/>
    </row>
    <row r="142" spans="1:4" s="110" customFormat="1">
      <c r="A142" s="100"/>
      <c r="B142" s="141"/>
      <c r="C142" s="100"/>
      <c r="D142" s="100"/>
    </row>
    <row r="143" spans="1:4" s="110" customFormat="1">
      <c r="A143" s="100"/>
      <c r="B143" s="141"/>
      <c r="C143" s="100"/>
      <c r="D143" s="100"/>
    </row>
    <row r="144" spans="1:4" s="110" customFormat="1">
      <c r="A144" s="100"/>
      <c r="B144" s="141"/>
      <c r="C144" s="100"/>
      <c r="D144" s="100"/>
    </row>
    <row r="145" spans="1:4" s="110" customFormat="1">
      <c r="A145" s="100"/>
      <c r="B145" s="141"/>
      <c r="C145" s="100"/>
      <c r="D145" s="100"/>
    </row>
    <row r="146" spans="1:4" s="110" customFormat="1">
      <c r="A146" s="100"/>
      <c r="B146" s="141"/>
      <c r="C146" s="100"/>
      <c r="D146" s="100"/>
    </row>
    <row r="147" spans="1:4" s="110" customFormat="1">
      <c r="A147" s="100"/>
      <c r="B147" s="141"/>
      <c r="C147" s="100"/>
      <c r="D147" s="100"/>
    </row>
    <row r="148" spans="1:4" s="110" customFormat="1">
      <c r="A148" s="100"/>
      <c r="B148" s="141"/>
      <c r="C148" s="100"/>
      <c r="D148" s="100"/>
    </row>
    <row r="149" spans="1:4" s="110" customFormat="1">
      <c r="A149" s="100"/>
      <c r="B149" s="141"/>
      <c r="C149" s="100"/>
      <c r="D149" s="100"/>
    </row>
    <row r="150" spans="1:4" s="110" customFormat="1">
      <c r="A150" s="100"/>
      <c r="B150" s="141"/>
      <c r="C150" s="100"/>
      <c r="D150" s="100"/>
    </row>
    <row r="151" spans="1:4" s="110" customFormat="1">
      <c r="A151" s="100"/>
      <c r="B151" s="141"/>
      <c r="C151" s="100"/>
      <c r="D151" s="100"/>
    </row>
    <row r="152" spans="1:4" s="110" customFormat="1">
      <c r="A152" s="100"/>
      <c r="B152" s="141"/>
      <c r="C152" s="100"/>
      <c r="D152" s="100"/>
    </row>
    <row r="153" spans="1:4" s="110" customFormat="1">
      <c r="A153" s="100"/>
      <c r="B153" s="141"/>
      <c r="C153" s="100"/>
      <c r="D153" s="100"/>
    </row>
    <row r="154" spans="1:4" s="110" customFormat="1">
      <c r="A154" s="100"/>
      <c r="B154" s="141"/>
      <c r="C154" s="100"/>
      <c r="D154" s="100"/>
    </row>
    <row r="155" spans="1:4" s="110" customFormat="1">
      <c r="A155" s="100"/>
      <c r="B155" s="141"/>
      <c r="C155" s="100"/>
      <c r="D155" s="100"/>
    </row>
    <row r="156" spans="1:4" s="110" customFormat="1">
      <c r="A156" s="100"/>
      <c r="B156" s="141"/>
      <c r="C156" s="100"/>
      <c r="D156" s="100"/>
    </row>
    <row r="157" spans="1:4" s="110" customFormat="1">
      <c r="A157" s="100"/>
      <c r="B157" s="141"/>
      <c r="C157" s="100"/>
      <c r="D157" s="100"/>
    </row>
    <row r="158" spans="1:4" s="110" customFormat="1">
      <c r="A158" s="101"/>
      <c r="B158" s="142"/>
      <c r="C158" s="101"/>
      <c r="D158" s="101"/>
    </row>
    <row r="159" spans="1:4" s="110" customFormat="1">
      <c r="A159" s="100"/>
      <c r="B159" s="141"/>
      <c r="C159" s="100"/>
      <c r="D159" s="100"/>
    </row>
    <row r="160" spans="1:4" s="110" customFormat="1">
      <c r="A160" s="100"/>
      <c r="B160" s="141"/>
      <c r="C160" s="100"/>
      <c r="D160" s="100"/>
    </row>
    <row r="161" spans="1:4" s="110" customFormat="1">
      <c r="A161" s="100"/>
      <c r="B161" s="141"/>
      <c r="C161" s="100"/>
      <c r="D161" s="100"/>
    </row>
    <row r="162" spans="1:4" s="110" customFormat="1">
      <c r="A162" s="100"/>
      <c r="B162" s="141"/>
      <c r="C162" s="100"/>
      <c r="D162" s="100"/>
    </row>
    <row r="163" spans="1:4" s="110" customFormat="1">
      <c r="A163" s="100"/>
      <c r="B163" s="141"/>
      <c r="C163" s="100"/>
      <c r="D163" s="100"/>
    </row>
    <row r="164" spans="1:4" s="110" customFormat="1">
      <c r="A164" s="100"/>
      <c r="B164" s="141"/>
      <c r="C164" s="100"/>
      <c r="D164" s="100"/>
    </row>
    <row r="165" spans="1:4" s="110" customFormat="1">
      <c r="A165" s="100"/>
      <c r="B165" s="141"/>
      <c r="C165" s="100"/>
      <c r="D165" s="100"/>
    </row>
    <row r="166" spans="1:4" s="110" customFormat="1">
      <c r="A166" s="100"/>
      <c r="B166" s="141"/>
      <c r="C166" s="100"/>
      <c r="D166" s="100"/>
    </row>
    <row r="167" spans="1:4" s="110" customFormat="1">
      <c r="A167" s="100"/>
      <c r="B167" s="141"/>
      <c r="C167" s="100"/>
      <c r="D167" s="100"/>
    </row>
    <row r="168" spans="1:4" s="110" customFormat="1">
      <c r="A168" s="100"/>
      <c r="B168" s="141"/>
      <c r="C168" s="100"/>
      <c r="D168" s="100"/>
    </row>
    <row r="169" spans="1:4" s="110" customFormat="1">
      <c r="A169" s="100"/>
      <c r="B169" s="141"/>
      <c r="C169" s="100"/>
      <c r="D169" s="100"/>
    </row>
    <row r="170" spans="1:4" s="110" customFormat="1">
      <c r="A170" s="100"/>
      <c r="B170" s="141"/>
      <c r="C170" s="100"/>
      <c r="D170" s="100"/>
    </row>
    <row r="171" spans="1:4" s="110" customFormat="1">
      <c r="A171" s="100"/>
      <c r="B171" s="141"/>
      <c r="C171" s="100"/>
      <c r="D171" s="100"/>
    </row>
    <row r="172" spans="1:4" s="110" customFormat="1">
      <c r="A172" s="100"/>
      <c r="B172" s="141"/>
      <c r="C172" s="100"/>
      <c r="D172" s="100"/>
    </row>
    <row r="173" spans="1:4" s="110" customFormat="1">
      <c r="A173" s="100"/>
      <c r="B173" s="141"/>
      <c r="C173" s="100"/>
      <c r="D173" s="100"/>
    </row>
    <row r="174" spans="1:4" s="110" customFormat="1">
      <c r="A174" s="100"/>
      <c r="B174" s="141"/>
      <c r="C174" s="100"/>
      <c r="D174" s="100"/>
    </row>
    <row r="175" spans="1:4" s="110" customFormat="1">
      <c r="A175" s="100"/>
      <c r="B175" s="141"/>
      <c r="C175" s="100"/>
      <c r="D175" s="100"/>
    </row>
    <row r="176" spans="1:4" s="110" customFormat="1">
      <c r="A176" s="100"/>
      <c r="B176" s="141"/>
      <c r="C176" s="100"/>
      <c r="D176" s="100"/>
    </row>
    <row r="177" spans="1:4" s="110" customFormat="1">
      <c r="A177" s="100"/>
      <c r="B177" s="141"/>
      <c r="C177" s="100"/>
      <c r="D177" s="100"/>
    </row>
    <row r="178" spans="1:4" s="110" customFormat="1">
      <c r="A178" s="101"/>
      <c r="B178" s="142"/>
      <c r="C178" s="101"/>
      <c r="D178" s="101"/>
    </row>
    <row r="179" spans="1:4" s="110" customFormat="1">
      <c r="A179" s="100"/>
      <c r="B179" s="141"/>
      <c r="C179" s="100"/>
      <c r="D179" s="100"/>
    </row>
    <row r="180" spans="1:4" s="110" customFormat="1">
      <c r="A180" s="100"/>
      <c r="B180" s="141"/>
      <c r="C180" s="100"/>
      <c r="D180" s="100"/>
    </row>
    <row r="181" spans="1:4" s="110" customFormat="1">
      <c r="A181" s="100"/>
      <c r="B181" s="141"/>
      <c r="C181" s="100"/>
      <c r="D181" s="100"/>
    </row>
    <row r="182" spans="1:4" s="110" customFormat="1">
      <c r="A182" s="100"/>
      <c r="B182" s="141"/>
      <c r="C182" s="100"/>
      <c r="D182" s="100"/>
    </row>
    <row r="183" spans="1:4" s="110" customFormat="1">
      <c r="A183" s="100"/>
      <c r="B183" s="141"/>
      <c r="C183" s="100"/>
      <c r="D183" s="100"/>
    </row>
    <row r="184" spans="1:4" s="110" customFormat="1">
      <c r="A184" s="100"/>
      <c r="B184" s="141"/>
      <c r="C184" s="100"/>
      <c r="D184" s="100"/>
    </row>
    <row r="185" spans="1:4" s="110" customFormat="1">
      <c r="A185" s="100"/>
      <c r="B185" s="141"/>
      <c r="C185" s="100"/>
      <c r="D185" s="100"/>
    </row>
    <row r="186" spans="1:4" s="110" customFormat="1">
      <c r="A186" s="100"/>
      <c r="B186" s="141"/>
      <c r="C186" s="100"/>
      <c r="D186" s="100"/>
    </row>
    <row r="187" spans="1:4" s="110" customFormat="1">
      <c r="A187" s="100"/>
      <c r="B187" s="141"/>
      <c r="C187" s="100"/>
      <c r="D187" s="100"/>
    </row>
    <row r="188" spans="1:4" s="110" customFormat="1">
      <c r="A188" s="100"/>
      <c r="B188" s="141"/>
      <c r="C188" s="100"/>
      <c r="D188" s="100"/>
    </row>
    <row r="189" spans="1:4" s="110" customFormat="1">
      <c r="A189" s="100"/>
      <c r="B189" s="141"/>
      <c r="C189" s="100"/>
      <c r="D189" s="100"/>
    </row>
    <row r="190" spans="1:4" s="110" customFormat="1">
      <c r="A190" s="100"/>
      <c r="B190" s="141"/>
      <c r="C190" s="100"/>
      <c r="D190" s="100"/>
    </row>
    <row r="191" spans="1:4" s="110" customFormat="1">
      <c r="A191" s="100"/>
      <c r="B191" s="141"/>
      <c r="C191" s="100"/>
      <c r="D191" s="100"/>
    </row>
    <row r="192" spans="1:4" s="110" customFormat="1">
      <c r="A192" s="100"/>
      <c r="B192" s="141"/>
      <c r="C192" s="100"/>
      <c r="D192" s="100"/>
    </row>
    <row r="193" spans="1:4" s="110" customFormat="1">
      <c r="A193" s="100"/>
      <c r="B193" s="141"/>
      <c r="C193" s="100"/>
      <c r="D193" s="100"/>
    </row>
    <row r="194" spans="1:4" s="110" customFormat="1">
      <c r="A194" s="100"/>
      <c r="B194" s="141"/>
      <c r="C194" s="100"/>
      <c r="D194" s="100"/>
    </row>
    <row r="195" spans="1:4" s="110" customFormat="1">
      <c r="A195" s="100"/>
      <c r="B195" s="141"/>
      <c r="C195" s="100"/>
      <c r="D195" s="100"/>
    </row>
    <row r="196" spans="1:4" s="110" customFormat="1">
      <c r="A196" s="100"/>
      <c r="B196" s="141"/>
      <c r="C196" s="100"/>
      <c r="D196" s="100"/>
    </row>
    <row r="197" spans="1:4" s="110" customFormat="1">
      <c r="A197" s="100"/>
      <c r="B197" s="141"/>
      <c r="C197" s="100"/>
      <c r="D197" s="100"/>
    </row>
    <row r="198" spans="1:4" s="110" customFormat="1">
      <c r="A198" s="101"/>
      <c r="B198" s="142"/>
      <c r="C198" s="101"/>
      <c r="D198" s="101"/>
    </row>
    <row r="199" spans="1:4" s="110" customFormat="1">
      <c r="A199" s="100"/>
      <c r="B199" s="141"/>
      <c r="C199" s="100"/>
      <c r="D199" s="100"/>
    </row>
    <row r="200" spans="1:4" s="110" customFormat="1">
      <c r="A200" s="100"/>
      <c r="B200" s="141"/>
      <c r="C200" s="100"/>
      <c r="D200" s="100"/>
    </row>
    <row r="201" spans="1:4" s="110" customFormat="1">
      <c r="A201" s="100"/>
      <c r="B201" s="141"/>
      <c r="C201" s="100"/>
      <c r="D201" s="100"/>
    </row>
    <row r="202" spans="1:4" s="110" customFormat="1">
      <c r="A202" s="100"/>
      <c r="B202" s="141"/>
      <c r="C202" s="100"/>
      <c r="D202" s="100"/>
    </row>
    <row r="203" spans="1:4" s="110" customFormat="1">
      <c r="A203" s="100"/>
      <c r="B203" s="141"/>
      <c r="C203" s="100"/>
      <c r="D203" s="100"/>
    </row>
    <row r="204" spans="1:4" s="110" customFormat="1">
      <c r="A204" s="100"/>
      <c r="B204" s="141"/>
      <c r="C204" s="100"/>
      <c r="D204" s="100"/>
    </row>
    <row r="205" spans="1:4" s="110" customFormat="1">
      <c r="A205" s="100"/>
      <c r="B205" s="141"/>
      <c r="C205" s="100"/>
      <c r="D205" s="100"/>
    </row>
    <row r="206" spans="1:4" s="110" customFormat="1">
      <c r="A206" s="100"/>
      <c r="B206" s="141"/>
      <c r="C206" s="100"/>
      <c r="D206" s="100"/>
    </row>
    <row r="207" spans="1:4" s="110" customFormat="1">
      <c r="A207" s="100"/>
      <c r="B207" s="141"/>
      <c r="C207" s="100"/>
      <c r="D207" s="100"/>
    </row>
    <row r="208" spans="1:4" s="110" customFormat="1">
      <c r="A208" s="100"/>
      <c r="B208" s="141"/>
      <c r="C208" s="100"/>
      <c r="D208" s="100"/>
    </row>
    <row r="209" spans="1:4" s="110" customFormat="1">
      <c r="A209" s="100"/>
      <c r="B209" s="141"/>
      <c r="C209" s="100"/>
      <c r="D209" s="100"/>
    </row>
    <row r="210" spans="1:4" s="110" customFormat="1">
      <c r="A210" s="100"/>
      <c r="B210" s="141"/>
      <c r="C210" s="100"/>
      <c r="D210" s="100"/>
    </row>
    <row r="211" spans="1:4" s="110" customFormat="1">
      <c r="A211" s="100"/>
      <c r="B211" s="141"/>
      <c r="C211" s="100"/>
      <c r="D211" s="100"/>
    </row>
    <row r="212" spans="1:4" s="110" customFormat="1">
      <c r="A212" s="100"/>
      <c r="B212" s="141"/>
      <c r="C212" s="100"/>
      <c r="D212" s="100"/>
    </row>
    <row r="213" spans="1:4" s="110" customFormat="1">
      <c r="A213" s="100"/>
      <c r="B213" s="141"/>
      <c r="C213" s="100"/>
      <c r="D213" s="100"/>
    </row>
    <row r="214" spans="1:4" s="110" customFormat="1">
      <c r="A214" s="100"/>
      <c r="B214" s="141"/>
      <c r="C214" s="100"/>
      <c r="D214" s="100"/>
    </row>
    <row r="215" spans="1:4" s="110" customFormat="1">
      <c r="A215" s="100"/>
      <c r="B215" s="141"/>
      <c r="C215" s="100"/>
      <c r="D215" s="100"/>
    </row>
    <row r="216" spans="1:4" s="110" customFormat="1">
      <c r="A216" s="100"/>
      <c r="B216" s="141"/>
      <c r="C216" s="100"/>
      <c r="D216" s="100"/>
    </row>
    <row r="217" spans="1:4" s="110" customFormat="1">
      <c r="A217" s="100"/>
      <c r="B217" s="141"/>
      <c r="C217" s="100"/>
      <c r="D217" s="100"/>
    </row>
    <row r="218" spans="1:4" s="110" customFormat="1">
      <c r="A218" s="101"/>
      <c r="B218" s="142"/>
      <c r="C218" s="101"/>
      <c r="D218" s="101"/>
    </row>
    <row r="219" spans="1:4" s="110" customFormat="1">
      <c r="A219" s="100"/>
      <c r="B219" s="141"/>
      <c r="C219" s="100"/>
      <c r="D219" s="100"/>
    </row>
    <row r="220" spans="1:4" s="110" customFormat="1">
      <c r="A220" s="100"/>
      <c r="B220" s="141"/>
      <c r="C220" s="100"/>
      <c r="D220" s="100"/>
    </row>
    <row r="221" spans="1:4" s="110" customFormat="1">
      <c r="A221" s="100"/>
      <c r="B221" s="141"/>
      <c r="C221" s="100"/>
      <c r="D221" s="100"/>
    </row>
    <row r="222" spans="1:4" s="110" customFormat="1">
      <c r="A222" s="100"/>
      <c r="B222" s="141"/>
      <c r="C222" s="100"/>
      <c r="D222" s="100"/>
    </row>
    <row r="223" spans="1:4" s="110" customFormat="1">
      <c r="A223" s="100"/>
      <c r="B223" s="141"/>
      <c r="C223" s="100"/>
      <c r="D223" s="100"/>
    </row>
    <row r="224" spans="1:4" s="110" customFormat="1">
      <c r="A224" s="100"/>
      <c r="B224" s="141"/>
      <c r="C224" s="100"/>
      <c r="D224" s="100"/>
    </row>
    <row r="225" spans="1:4" s="110" customFormat="1">
      <c r="A225" s="100"/>
      <c r="B225" s="141"/>
      <c r="C225" s="100"/>
      <c r="D225" s="100"/>
    </row>
    <row r="226" spans="1:4" s="110" customFormat="1">
      <c r="A226" s="100"/>
      <c r="B226" s="141"/>
      <c r="C226" s="100"/>
      <c r="D226" s="100"/>
    </row>
    <row r="227" spans="1:4" s="110" customFormat="1">
      <c r="A227" s="100"/>
      <c r="B227" s="141"/>
      <c r="C227" s="100"/>
      <c r="D227" s="100"/>
    </row>
    <row r="228" spans="1:4" s="110" customFormat="1">
      <c r="A228" s="100"/>
      <c r="B228" s="141"/>
      <c r="C228" s="100"/>
      <c r="D228" s="100"/>
    </row>
    <row r="229" spans="1:4" s="110" customFormat="1">
      <c r="A229" s="100"/>
      <c r="B229" s="141"/>
      <c r="C229" s="100"/>
      <c r="D229" s="100"/>
    </row>
    <row r="230" spans="1:4" s="110" customFormat="1">
      <c r="A230" s="100"/>
      <c r="B230" s="141"/>
      <c r="C230" s="100"/>
      <c r="D230" s="100"/>
    </row>
    <row r="231" spans="1:4" s="110" customFormat="1">
      <c r="A231" s="100"/>
      <c r="B231" s="141"/>
      <c r="C231" s="100"/>
      <c r="D231" s="100"/>
    </row>
    <row r="232" spans="1:4" s="110" customFormat="1">
      <c r="A232" s="100"/>
      <c r="B232" s="141"/>
      <c r="C232" s="100"/>
      <c r="D232" s="100"/>
    </row>
    <row r="233" spans="1:4" s="110" customFormat="1">
      <c r="A233" s="100"/>
      <c r="B233" s="141"/>
      <c r="C233" s="100"/>
      <c r="D233" s="100"/>
    </row>
    <row r="234" spans="1:4" s="110" customFormat="1">
      <c r="A234" s="100"/>
      <c r="B234" s="141"/>
      <c r="C234" s="100"/>
      <c r="D234" s="100"/>
    </row>
    <row r="235" spans="1:4" s="110" customFormat="1">
      <c r="A235" s="100"/>
      <c r="B235" s="141"/>
      <c r="C235" s="100"/>
      <c r="D235" s="100"/>
    </row>
    <row r="236" spans="1:4" s="110" customFormat="1">
      <c r="A236" s="100"/>
      <c r="B236" s="141"/>
      <c r="C236" s="100"/>
      <c r="D236" s="100"/>
    </row>
    <row r="237" spans="1:4" s="110" customFormat="1">
      <c r="A237" s="100"/>
      <c r="B237" s="141"/>
      <c r="C237" s="100"/>
      <c r="D237" s="100"/>
    </row>
    <row r="238" spans="1:4" s="110" customFormat="1">
      <c r="A238" s="101"/>
      <c r="B238" s="142"/>
      <c r="C238" s="101"/>
      <c r="D238" s="101"/>
    </row>
    <row r="239" spans="1:4" s="110" customFormat="1">
      <c r="A239" s="100"/>
      <c r="B239" s="141"/>
      <c r="C239" s="100"/>
      <c r="D239" s="100"/>
    </row>
    <row r="240" spans="1:4" s="110" customFormat="1">
      <c r="A240" s="100"/>
      <c r="B240" s="141"/>
      <c r="C240" s="100"/>
      <c r="D240" s="100"/>
    </row>
    <row r="241" spans="1:4" s="110" customFormat="1">
      <c r="A241" s="100"/>
      <c r="B241" s="141"/>
      <c r="C241" s="100"/>
      <c r="D241" s="100"/>
    </row>
    <row r="242" spans="1:4" s="110" customFormat="1">
      <c r="A242" s="100"/>
      <c r="B242" s="141"/>
      <c r="C242" s="100"/>
      <c r="D242" s="100"/>
    </row>
    <row r="243" spans="1:4" s="110" customFormat="1">
      <c r="A243" s="100"/>
      <c r="B243" s="141"/>
      <c r="C243" s="100"/>
      <c r="D243" s="100"/>
    </row>
    <row r="244" spans="1:4" s="110" customFormat="1">
      <c r="A244" s="100"/>
      <c r="B244" s="141"/>
      <c r="C244" s="100"/>
      <c r="D244" s="100"/>
    </row>
    <row r="245" spans="1:4" s="110" customFormat="1">
      <c r="A245" s="100"/>
      <c r="B245" s="141"/>
      <c r="C245" s="100"/>
      <c r="D245" s="100"/>
    </row>
    <row r="246" spans="1:4" s="110" customFormat="1">
      <c r="A246" s="100"/>
      <c r="B246" s="141"/>
      <c r="C246" s="100"/>
      <c r="D246" s="100"/>
    </row>
    <row r="247" spans="1:4" s="110" customFormat="1">
      <c r="A247" s="100"/>
      <c r="B247" s="141"/>
      <c r="C247" s="100"/>
      <c r="D247" s="100"/>
    </row>
    <row r="248" spans="1:4" s="110" customFormat="1">
      <c r="A248" s="100"/>
      <c r="B248" s="141"/>
      <c r="C248" s="100"/>
      <c r="D248" s="100"/>
    </row>
    <row r="249" spans="1:4" s="110" customFormat="1">
      <c r="A249" s="100"/>
      <c r="B249" s="141"/>
      <c r="C249" s="100"/>
      <c r="D249" s="100"/>
    </row>
    <row r="250" spans="1:4" s="110" customFormat="1">
      <c r="A250" s="100"/>
      <c r="B250" s="141"/>
      <c r="C250" s="100"/>
      <c r="D250" s="100"/>
    </row>
    <row r="251" spans="1:4" s="110" customFormat="1">
      <c r="A251" s="100"/>
      <c r="B251" s="141"/>
      <c r="C251" s="100"/>
      <c r="D251" s="100"/>
    </row>
    <row r="252" spans="1:4" s="110" customFormat="1">
      <c r="A252" s="100"/>
      <c r="B252" s="141"/>
      <c r="C252" s="100"/>
      <c r="D252" s="100"/>
    </row>
    <row r="253" spans="1:4" s="110" customFormat="1">
      <c r="A253" s="100"/>
      <c r="B253" s="141"/>
      <c r="C253" s="100"/>
      <c r="D253" s="100"/>
    </row>
    <row r="254" spans="1:4" s="110" customFormat="1">
      <c r="A254" s="100"/>
      <c r="B254" s="141"/>
      <c r="C254" s="100"/>
      <c r="D254" s="100"/>
    </row>
    <row r="255" spans="1:4" s="110" customFormat="1">
      <c r="A255" s="100"/>
      <c r="B255" s="141"/>
      <c r="C255" s="100"/>
      <c r="D255" s="100"/>
    </row>
    <row r="256" spans="1:4" s="110" customFormat="1">
      <c r="A256" s="100"/>
      <c r="B256" s="141"/>
      <c r="C256" s="100"/>
      <c r="D256" s="100"/>
    </row>
    <row r="257" spans="1:4" s="110" customFormat="1">
      <c r="A257" s="100"/>
      <c r="B257" s="141"/>
      <c r="C257" s="100"/>
      <c r="D257" s="100"/>
    </row>
    <row r="258" spans="1:4" s="110" customFormat="1">
      <c r="A258" s="101"/>
      <c r="B258" s="142"/>
      <c r="C258" s="101"/>
      <c r="D258" s="101"/>
    </row>
    <row r="259" spans="1:4" s="110" customFormat="1">
      <c r="A259" s="100"/>
      <c r="B259" s="141"/>
      <c r="C259" s="100"/>
      <c r="D259" s="100"/>
    </row>
    <row r="260" spans="1:4" s="110" customFormat="1">
      <c r="A260" s="100"/>
      <c r="B260" s="141"/>
      <c r="C260" s="100"/>
      <c r="D260" s="100"/>
    </row>
    <row r="261" spans="1:4" s="110" customFormat="1">
      <c r="A261" s="100"/>
      <c r="B261" s="141"/>
      <c r="C261" s="100"/>
      <c r="D261" s="100"/>
    </row>
    <row r="262" spans="1:4" s="110" customFormat="1">
      <c r="A262" s="100"/>
      <c r="B262" s="141"/>
      <c r="C262" s="100"/>
      <c r="D262" s="100"/>
    </row>
    <row r="263" spans="1:4" s="110" customFormat="1">
      <c r="A263" s="100"/>
      <c r="B263" s="141"/>
      <c r="C263" s="100"/>
      <c r="D263" s="100"/>
    </row>
    <row r="264" spans="1:4" s="110" customFormat="1">
      <c r="A264" s="100"/>
      <c r="B264" s="141"/>
      <c r="C264" s="100"/>
      <c r="D264" s="100"/>
    </row>
    <row r="265" spans="1:4" s="110" customFormat="1">
      <c r="A265" s="100"/>
      <c r="B265" s="141"/>
      <c r="C265" s="100"/>
      <c r="D265" s="100"/>
    </row>
    <row r="266" spans="1:4" s="110" customFormat="1">
      <c r="A266" s="100"/>
      <c r="B266" s="141"/>
      <c r="C266" s="100"/>
      <c r="D266" s="100"/>
    </row>
    <row r="267" spans="1:4" s="110" customFormat="1">
      <c r="A267" s="100"/>
      <c r="B267" s="141"/>
      <c r="C267" s="100"/>
      <c r="D267" s="100"/>
    </row>
    <row r="268" spans="1:4" s="110" customFormat="1">
      <c r="A268" s="100"/>
      <c r="B268" s="141"/>
      <c r="C268" s="100"/>
      <c r="D268" s="100"/>
    </row>
    <row r="269" spans="1:4" s="110" customFormat="1">
      <c r="A269" s="100"/>
      <c r="B269" s="141"/>
      <c r="C269" s="100"/>
      <c r="D269" s="100"/>
    </row>
    <row r="270" spans="1:4" s="110" customFormat="1">
      <c r="A270" s="100"/>
      <c r="B270" s="141"/>
      <c r="C270" s="100"/>
      <c r="D270" s="100"/>
    </row>
    <row r="271" spans="1:4" s="110" customFormat="1">
      <c r="A271" s="100"/>
      <c r="B271" s="141"/>
      <c r="C271" s="100"/>
      <c r="D271" s="100"/>
    </row>
    <row r="272" spans="1:4" s="110" customFormat="1">
      <c r="A272" s="100"/>
      <c r="B272" s="141"/>
      <c r="C272" s="100"/>
      <c r="D272" s="100"/>
    </row>
    <row r="273" spans="1:4" s="110" customFormat="1">
      <c r="A273" s="100"/>
      <c r="B273" s="141"/>
      <c r="C273" s="100"/>
      <c r="D273" s="100"/>
    </row>
    <row r="274" spans="1:4" s="110" customFormat="1">
      <c r="A274" s="100"/>
      <c r="B274" s="141"/>
      <c r="C274" s="100"/>
      <c r="D274" s="100"/>
    </row>
    <row r="275" spans="1:4" s="110" customFormat="1">
      <c r="A275" s="100"/>
      <c r="B275" s="141"/>
      <c r="C275" s="100"/>
      <c r="D275" s="100"/>
    </row>
    <row r="276" spans="1:4" s="110" customFormat="1">
      <c r="A276" s="100"/>
      <c r="B276" s="141"/>
      <c r="C276" s="100"/>
      <c r="D276" s="100"/>
    </row>
    <row r="277" spans="1:4" s="110" customFormat="1">
      <c r="A277" s="100"/>
      <c r="B277" s="141"/>
      <c r="C277" s="100"/>
      <c r="D277" s="100"/>
    </row>
    <row r="278" spans="1:4" s="110" customFormat="1">
      <c r="A278" s="101"/>
      <c r="B278" s="142"/>
      <c r="C278" s="101"/>
      <c r="D278" s="101"/>
    </row>
    <row r="279" spans="1:4" s="110" customFormat="1">
      <c r="A279" s="100"/>
      <c r="B279" s="141"/>
      <c r="C279" s="100"/>
      <c r="D279" s="100"/>
    </row>
    <row r="280" spans="1:4" s="110" customFormat="1">
      <c r="A280" s="100"/>
      <c r="B280" s="141"/>
      <c r="C280" s="100"/>
      <c r="D280" s="100"/>
    </row>
    <row r="281" spans="1:4" s="110" customFormat="1">
      <c r="A281" s="100"/>
      <c r="B281" s="141"/>
      <c r="C281" s="100"/>
      <c r="D281" s="100"/>
    </row>
    <row r="282" spans="1:4" s="110" customFormat="1">
      <c r="A282" s="100"/>
      <c r="B282" s="141"/>
      <c r="C282" s="100"/>
      <c r="D282" s="100"/>
    </row>
    <row r="283" spans="1:4" s="110" customFormat="1">
      <c r="A283" s="100"/>
      <c r="B283" s="141"/>
      <c r="C283" s="100"/>
      <c r="D283" s="100"/>
    </row>
    <row r="284" spans="1:4" s="110" customFormat="1">
      <c r="A284" s="100"/>
      <c r="B284" s="141"/>
      <c r="C284" s="100"/>
      <c r="D284" s="100"/>
    </row>
    <row r="285" spans="1:4" s="110" customFormat="1">
      <c r="A285" s="100"/>
      <c r="B285" s="141"/>
      <c r="C285" s="100"/>
      <c r="D285" s="100"/>
    </row>
    <row r="286" spans="1:4" s="110" customFormat="1">
      <c r="A286" s="100"/>
      <c r="B286" s="141"/>
      <c r="C286" s="100"/>
      <c r="D286" s="100"/>
    </row>
    <row r="287" spans="1:4" s="110" customFormat="1">
      <c r="A287" s="100"/>
      <c r="B287" s="141"/>
      <c r="C287" s="100"/>
      <c r="D287" s="100"/>
    </row>
    <row r="288" spans="1:4" s="110" customFormat="1">
      <c r="A288" s="100"/>
      <c r="B288" s="141"/>
      <c r="C288" s="100"/>
      <c r="D288" s="100"/>
    </row>
    <row r="289" spans="1:4" s="110" customFormat="1">
      <c r="A289" s="100"/>
      <c r="B289" s="141"/>
      <c r="C289" s="100"/>
      <c r="D289" s="100"/>
    </row>
    <row r="290" spans="1:4" s="110" customFormat="1">
      <c r="A290" s="100"/>
      <c r="B290" s="141"/>
      <c r="C290" s="100"/>
      <c r="D290" s="100"/>
    </row>
    <row r="291" spans="1:4" s="110" customFormat="1">
      <c r="A291" s="100"/>
      <c r="B291" s="141"/>
      <c r="C291" s="100"/>
      <c r="D291" s="100"/>
    </row>
    <row r="292" spans="1:4" s="110" customFormat="1">
      <c r="A292" s="100"/>
      <c r="B292" s="141"/>
      <c r="C292" s="100"/>
      <c r="D292" s="100"/>
    </row>
    <row r="293" spans="1:4" s="110" customFormat="1">
      <c r="A293" s="100"/>
      <c r="B293" s="141"/>
      <c r="C293" s="100"/>
      <c r="D293" s="100"/>
    </row>
    <row r="294" spans="1:4" s="110" customFormat="1">
      <c r="A294" s="100"/>
      <c r="B294" s="141"/>
      <c r="C294" s="100"/>
      <c r="D294" s="100"/>
    </row>
    <row r="295" spans="1:4" s="110" customFormat="1">
      <c r="A295" s="100"/>
      <c r="B295" s="141"/>
      <c r="C295" s="100"/>
      <c r="D295" s="100"/>
    </row>
    <row r="296" spans="1:4" s="110" customFormat="1">
      <c r="A296" s="100"/>
      <c r="B296" s="141"/>
      <c r="C296" s="100"/>
      <c r="D296" s="100"/>
    </row>
    <row r="297" spans="1:4" s="110" customFormat="1">
      <c r="A297" s="100"/>
      <c r="B297" s="141"/>
      <c r="C297" s="100"/>
      <c r="D297" s="100"/>
    </row>
    <row r="298" spans="1:4" s="110" customFormat="1">
      <c r="A298" s="101"/>
      <c r="B298" s="142"/>
      <c r="C298" s="101"/>
      <c r="D298" s="101"/>
    </row>
    <row r="299" spans="1:4" s="110" customFormat="1">
      <c r="A299" s="100"/>
      <c r="B299" s="141"/>
      <c r="C299" s="100"/>
      <c r="D299" s="100"/>
    </row>
    <row r="300" spans="1:4" s="110" customFormat="1">
      <c r="A300" s="100"/>
      <c r="B300" s="141"/>
      <c r="C300" s="100"/>
      <c r="D300" s="100"/>
    </row>
    <row r="301" spans="1:4" s="110" customFormat="1">
      <c r="A301" s="100"/>
      <c r="B301" s="141"/>
      <c r="C301" s="100"/>
      <c r="D301" s="100"/>
    </row>
    <row r="302" spans="1:4" s="110" customFormat="1">
      <c r="A302" s="100"/>
      <c r="B302" s="141"/>
      <c r="C302" s="100"/>
      <c r="D302" s="100"/>
    </row>
    <row r="303" spans="1:4" s="110" customFormat="1">
      <c r="A303" s="100"/>
      <c r="B303" s="141"/>
      <c r="C303" s="100"/>
      <c r="D303" s="100"/>
    </row>
    <row r="304" spans="1:4" s="110" customFormat="1">
      <c r="A304" s="100"/>
      <c r="B304" s="141"/>
      <c r="C304" s="100"/>
      <c r="D304" s="100"/>
    </row>
    <row r="305" spans="1:4" s="110" customFormat="1">
      <c r="A305" s="100"/>
      <c r="B305" s="141"/>
      <c r="C305" s="100"/>
      <c r="D305" s="100"/>
    </row>
    <row r="306" spans="1:4" s="110" customFormat="1">
      <c r="A306" s="100"/>
      <c r="B306" s="141"/>
      <c r="C306" s="100"/>
      <c r="D306" s="100"/>
    </row>
    <row r="307" spans="1:4" s="110" customFormat="1">
      <c r="A307" s="100"/>
      <c r="B307" s="141"/>
      <c r="C307" s="100"/>
      <c r="D307" s="100"/>
    </row>
    <row r="308" spans="1:4" s="110" customFormat="1">
      <c r="A308" s="100"/>
      <c r="B308" s="141"/>
      <c r="C308" s="100"/>
      <c r="D308" s="100"/>
    </row>
    <row r="309" spans="1:4" s="110" customFormat="1">
      <c r="A309" s="100"/>
      <c r="B309" s="141"/>
      <c r="C309" s="100"/>
      <c r="D309" s="100"/>
    </row>
    <row r="310" spans="1:4" s="110" customFormat="1">
      <c r="A310" s="100"/>
      <c r="B310" s="141"/>
      <c r="C310" s="100"/>
      <c r="D310" s="100"/>
    </row>
    <row r="311" spans="1:4" s="110" customFormat="1">
      <c r="A311" s="100"/>
      <c r="B311" s="141"/>
      <c r="C311" s="100"/>
      <c r="D311" s="100"/>
    </row>
    <row r="312" spans="1:4" s="110" customFormat="1">
      <c r="A312" s="100"/>
      <c r="B312" s="141"/>
      <c r="C312" s="100"/>
      <c r="D312" s="100"/>
    </row>
    <row r="313" spans="1:4" s="110" customFormat="1">
      <c r="A313" s="100"/>
      <c r="B313" s="141"/>
      <c r="C313" s="100"/>
      <c r="D313" s="100"/>
    </row>
    <row r="314" spans="1:4" s="110" customFormat="1">
      <c r="A314" s="100"/>
      <c r="B314" s="141"/>
      <c r="C314" s="100"/>
      <c r="D314" s="100"/>
    </row>
    <row r="315" spans="1:4" s="110" customFormat="1">
      <c r="A315" s="100"/>
      <c r="B315" s="141"/>
      <c r="C315" s="100"/>
      <c r="D315" s="100"/>
    </row>
    <row r="316" spans="1:4" s="110" customFormat="1">
      <c r="A316" s="100"/>
      <c r="B316" s="141"/>
      <c r="C316" s="100"/>
      <c r="D316" s="100"/>
    </row>
    <row r="317" spans="1:4" s="110" customFormat="1">
      <c r="A317" s="100"/>
      <c r="B317" s="141"/>
      <c r="C317" s="100"/>
      <c r="D317" s="100"/>
    </row>
    <row r="318" spans="1:4" s="110" customFormat="1">
      <c r="A318" s="113"/>
      <c r="B318" s="147"/>
      <c r="C318" s="113"/>
      <c r="D318" s="113"/>
    </row>
    <row r="319" spans="1:4" s="110" customFormat="1">
      <c r="A319" s="113"/>
      <c r="B319" s="147"/>
      <c r="C319" s="113"/>
      <c r="D319" s="113"/>
    </row>
    <row r="320" spans="1:4" s="110" customFormat="1">
      <c r="A320" s="113"/>
      <c r="B320" s="147"/>
      <c r="C320" s="113"/>
      <c r="D320" s="113"/>
    </row>
    <row r="321" spans="1:4" s="110" customFormat="1">
      <c r="A321" s="113"/>
      <c r="B321" s="147"/>
      <c r="C321" s="113"/>
      <c r="D321" s="113"/>
    </row>
    <row r="322" spans="1:4" s="110" customFormat="1">
      <c r="A322" s="113"/>
      <c r="B322" s="147"/>
      <c r="C322" s="113"/>
      <c r="D322" s="113"/>
    </row>
    <row r="323" spans="1:4" s="110" customFormat="1">
      <c r="A323" s="113"/>
      <c r="B323" s="147"/>
      <c r="C323" s="113"/>
      <c r="D323" s="113"/>
    </row>
    <row r="324" spans="1:4" s="110" customFormat="1">
      <c r="A324" s="113"/>
      <c r="B324" s="147"/>
      <c r="C324" s="113"/>
      <c r="D324" s="113"/>
    </row>
    <row r="325" spans="1:4" s="110" customFormat="1">
      <c r="A325" s="113"/>
      <c r="B325" s="147"/>
      <c r="C325" s="113"/>
      <c r="D325" s="113"/>
    </row>
    <row r="326" spans="1:4" s="110" customFormat="1">
      <c r="A326" s="113"/>
      <c r="B326" s="147"/>
      <c r="C326" s="113"/>
      <c r="D326" s="113"/>
    </row>
    <row r="327" spans="1:4" s="110" customFormat="1">
      <c r="A327" s="113"/>
      <c r="B327" s="147"/>
      <c r="C327" s="113"/>
      <c r="D327" s="113"/>
    </row>
    <row r="328" spans="1:4" s="110" customFormat="1">
      <c r="A328" s="113"/>
      <c r="B328" s="147"/>
      <c r="C328" s="113"/>
      <c r="D328" s="113"/>
    </row>
    <row r="329" spans="1:4" s="110" customFormat="1">
      <c r="A329" s="113"/>
      <c r="B329" s="147"/>
      <c r="C329" s="113"/>
      <c r="D329" s="113"/>
    </row>
    <row r="330" spans="1:4" s="110" customFormat="1">
      <c r="A330" s="113"/>
      <c r="B330" s="147"/>
      <c r="C330" s="113"/>
      <c r="D330" s="113"/>
    </row>
    <row r="331" spans="1:4" s="110" customFormat="1">
      <c r="A331" s="113"/>
      <c r="B331" s="147"/>
      <c r="C331" s="113"/>
      <c r="D331" s="113"/>
    </row>
    <row r="332" spans="1:4" s="110" customFormat="1">
      <c r="A332" s="113"/>
      <c r="B332" s="147"/>
      <c r="C332" s="113"/>
      <c r="D332" s="113"/>
    </row>
    <row r="333" spans="1:4" s="110" customFormat="1">
      <c r="A333" s="113"/>
      <c r="B333" s="147"/>
      <c r="C333" s="113"/>
      <c r="D333" s="113"/>
    </row>
    <row r="334" spans="1:4" s="110" customFormat="1">
      <c r="A334" s="113"/>
      <c r="B334" s="147"/>
      <c r="C334" s="113"/>
      <c r="D334" s="113"/>
    </row>
    <row r="335" spans="1:4" s="110" customFormat="1">
      <c r="A335" s="113"/>
      <c r="B335" s="147"/>
      <c r="C335" s="113"/>
      <c r="D335" s="113"/>
    </row>
    <row r="336" spans="1:4" s="110" customFormat="1">
      <c r="A336" s="113"/>
      <c r="B336" s="147"/>
      <c r="C336" s="113"/>
      <c r="D336" s="113"/>
    </row>
    <row r="337" spans="1:4" s="110" customFormat="1">
      <c r="A337" s="113"/>
      <c r="B337" s="147"/>
      <c r="C337" s="113"/>
      <c r="D337" s="113"/>
    </row>
    <row r="338" spans="1:4" s="110" customFormat="1">
      <c r="A338" s="113"/>
      <c r="B338" s="147"/>
      <c r="C338" s="113"/>
      <c r="D338" s="113"/>
    </row>
    <row r="339" spans="1:4" s="110" customFormat="1">
      <c r="A339" s="113"/>
      <c r="B339" s="147"/>
      <c r="C339" s="113"/>
      <c r="D339" s="113"/>
    </row>
    <row r="340" spans="1:4" s="110" customFormat="1">
      <c r="A340" s="113"/>
      <c r="B340" s="147"/>
      <c r="C340" s="113"/>
      <c r="D340" s="113"/>
    </row>
    <row r="341" spans="1:4" s="110" customFormat="1">
      <c r="A341" s="113"/>
      <c r="B341" s="147"/>
      <c r="C341" s="113"/>
      <c r="D341" s="113"/>
    </row>
    <row r="342" spans="1:4" s="110" customFormat="1">
      <c r="A342" s="113"/>
      <c r="B342" s="147"/>
      <c r="C342" s="113"/>
      <c r="D342" s="113"/>
    </row>
    <row r="343" spans="1:4" s="110" customFormat="1">
      <c r="A343" s="113"/>
      <c r="B343" s="147"/>
      <c r="C343" s="113"/>
      <c r="D343" s="113"/>
    </row>
    <row r="344" spans="1:4" s="110" customFormat="1">
      <c r="A344" s="113"/>
      <c r="B344" s="147"/>
      <c r="C344" s="113"/>
      <c r="D344" s="113"/>
    </row>
    <row r="345" spans="1:4" s="110" customFormat="1">
      <c r="A345" s="113"/>
      <c r="B345" s="147"/>
      <c r="C345" s="113"/>
      <c r="D345" s="113"/>
    </row>
    <row r="346" spans="1:4" s="110" customFormat="1">
      <c r="A346" s="113"/>
      <c r="B346" s="147"/>
      <c r="C346" s="113"/>
      <c r="D346" s="113"/>
    </row>
    <row r="347" spans="1:4" s="110" customFormat="1">
      <c r="A347" s="113"/>
      <c r="B347" s="147"/>
      <c r="C347" s="113"/>
      <c r="D347" s="113"/>
    </row>
    <row r="348" spans="1:4" s="110" customFormat="1">
      <c r="A348" s="113"/>
      <c r="B348" s="147"/>
      <c r="C348" s="113"/>
      <c r="D348" s="113"/>
    </row>
    <row r="349" spans="1:4" s="110" customFormat="1">
      <c r="A349" s="113"/>
      <c r="B349" s="147"/>
      <c r="C349" s="113"/>
      <c r="D349" s="113"/>
    </row>
    <row r="350" spans="1:4" s="110" customFormat="1">
      <c r="A350" s="113"/>
      <c r="B350" s="147"/>
      <c r="C350" s="113"/>
      <c r="D350" s="113"/>
    </row>
    <row r="351" spans="1:4" s="110" customFormat="1">
      <c r="A351" s="113"/>
      <c r="B351" s="147"/>
      <c r="C351" s="113"/>
      <c r="D351" s="113"/>
    </row>
    <row r="352" spans="1:4" s="110" customFormat="1">
      <c r="A352" s="113"/>
      <c r="B352" s="147"/>
      <c r="C352" s="113"/>
      <c r="D352" s="113"/>
    </row>
    <row r="353" spans="1:4" s="110" customFormat="1">
      <c r="A353" s="113"/>
      <c r="B353" s="147"/>
      <c r="C353" s="113"/>
      <c r="D353" s="113"/>
    </row>
    <row r="354" spans="1:4" s="110" customFormat="1">
      <c r="A354" s="113"/>
      <c r="B354" s="147"/>
      <c r="C354" s="113"/>
      <c r="D354" s="113"/>
    </row>
    <row r="355" spans="1:4" s="110" customFormat="1">
      <c r="A355" s="113"/>
      <c r="B355" s="147"/>
      <c r="C355" s="113"/>
      <c r="D355" s="113"/>
    </row>
    <row r="356" spans="1:4" s="110" customFormat="1">
      <c r="A356" s="113"/>
      <c r="B356" s="147"/>
      <c r="C356" s="113"/>
      <c r="D356" s="113"/>
    </row>
    <row r="357" spans="1:4" s="110" customFormat="1">
      <c r="A357" s="113"/>
      <c r="B357" s="147"/>
      <c r="C357" s="113"/>
      <c r="D357" s="113"/>
    </row>
    <row r="358" spans="1:4" s="110" customFormat="1">
      <c r="A358" s="113"/>
      <c r="B358" s="147"/>
      <c r="C358" s="113"/>
      <c r="D358" s="113"/>
    </row>
    <row r="359" spans="1:4" s="110" customFormat="1">
      <c r="A359" s="113"/>
      <c r="B359" s="147"/>
      <c r="C359" s="113"/>
      <c r="D359" s="113"/>
    </row>
    <row r="360" spans="1:4" s="110" customFormat="1">
      <c r="A360" s="113"/>
      <c r="B360" s="147"/>
      <c r="C360" s="113"/>
      <c r="D360" s="113"/>
    </row>
    <row r="361" spans="1:4" s="110" customFormat="1">
      <c r="A361" s="113"/>
      <c r="B361" s="147"/>
      <c r="C361" s="113"/>
      <c r="D361" s="113"/>
    </row>
    <row r="362" spans="1:4" s="110" customFormat="1">
      <c r="A362" s="113"/>
      <c r="B362" s="147"/>
      <c r="C362" s="113"/>
      <c r="D362" s="113"/>
    </row>
    <row r="363" spans="1:4" s="110" customFormat="1">
      <c r="A363" s="113"/>
      <c r="B363" s="147"/>
      <c r="C363" s="113"/>
      <c r="D363" s="113"/>
    </row>
    <row r="364" spans="1:4" s="110" customFormat="1">
      <c r="A364" s="113"/>
      <c r="B364" s="147"/>
      <c r="C364" s="113"/>
      <c r="D364" s="113"/>
    </row>
    <row r="365" spans="1:4" s="110" customFormat="1">
      <c r="A365" s="113"/>
      <c r="B365" s="147"/>
      <c r="C365" s="113"/>
      <c r="D365" s="113"/>
    </row>
    <row r="366" spans="1:4" s="110" customFormat="1">
      <c r="A366" s="113"/>
      <c r="B366" s="147"/>
      <c r="C366" s="113"/>
      <c r="D366" s="113"/>
    </row>
    <row r="367" spans="1:4" s="110" customFormat="1">
      <c r="A367" s="113"/>
      <c r="B367" s="147"/>
      <c r="C367" s="113"/>
      <c r="D367" s="113"/>
    </row>
    <row r="368" spans="1:4" s="110" customFormat="1">
      <c r="A368" s="113"/>
      <c r="B368" s="147"/>
      <c r="C368" s="113"/>
      <c r="D368" s="113"/>
    </row>
    <row r="369" spans="1:4" s="110" customFormat="1">
      <c r="A369" s="113"/>
      <c r="B369" s="147"/>
      <c r="C369" s="113"/>
      <c r="D369" s="113"/>
    </row>
    <row r="370" spans="1:4" s="110" customFormat="1">
      <c r="A370" s="113"/>
      <c r="B370" s="147"/>
      <c r="C370" s="113"/>
      <c r="D370" s="113"/>
    </row>
    <row r="371" spans="1:4" s="110" customFormat="1">
      <c r="A371" s="113"/>
      <c r="B371" s="147"/>
      <c r="C371" s="113"/>
      <c r="D371" s="113"/>
    </row>
    <row r="372" spans="1:4" s="110" customFormat="1">
      <c r="A372" s="113"/>
      <c r="B372" s="147"/>
      <c r="C372" s="113"/>
      <c r="D372" s="113"/>
    </row>
    <row r="373" spans="1:4" s="110" customFormat="1">
      <c r="A373" s="113"/>
      <c r="B373" s="147"/>
      <c r="C373" s="113"/>
      <c r="D373" s="113"/>
    </row>
    <row r="374" spans="1:4" s="110" customFormat="1">
      <c r="A374" s="113"/>
      <c r="B374" s="147"/>
      <c r="C374" s="113"/>
      <c r="D374" s="113"/>
    </row>
    <row r="375" spans="1:4" s="110" customFormat="1">
      <c r="A375" s="113"/>
      <c r="B375" s="147"/>
      <c r="C375" s="113"/>
      <c r="D375" s="113"/>
    </row>
    <row r="376" spans="1:4" s="110" customFormat="1">
      <c r="A376" s="113"/>
      <c r="B376" s="147"/>
      <c r="C376" s="113"/>
      <c r="D376" s="113"/>
    </row>
    <row r="377" spans="1:4" s="110" customFormat="1">
      <c r="A377" s="113"/>
      <c r="B377" s="147"/>
      <c r="C377" s="113"/>
      <c r="D377" s="113"/>
    </row>
    <row r="378" spans="1:4" s="110" customFormat="1">
      <c r="A378" s="113"/>
      <c r="B378" s="147"/>
      <c r="C378" s="113"/>
      <c r="D378" s="113"/>
    </row>
    <row r="379" spans="1:4" s="110" customFormat="1">
      <c r="A379" s="113"/>
      <c r="B379" s="147"/>
      <c r="C379" s="113"/>
      <c r="D379" s="113"/>
    </row>
    <row r="380" spans="1:4" s="110" customFormat="1">
      <c r="A380" s="113"/>
      <c r="B380" s="147"/>
      <c r="C380" s="113"/>
      <c r="D380" s="113"/>
    </row>
    <row r="381" spans="1:4" s="110" customFormat="1">
      <c r="A381" s="113"/>
      <c r="B381" s="147"/>
      <c r="C381" s="113"/>
      <c r="D381" s="113"/>
    </row>
    <row r="382" spans="1:4" s="110" customFormat="1">
      <c r="A382" s="113"/>
      <c r="B382" s="147"/>
      <c r="C382" s="113"/>
      <c r="D382" s="113"/>
    </row>
    <row r="383" spans="1:4" s="110" customFormat="1">
      <c r="A383" s="113"/>
      <c r="B383" s="147"/>
      <c r="C383" s="113"/>
      <c r="D383" s="113"/>
    </row>
    <row r="384" spans="1:4" s="110" customFormat="1">
      <c r="A384" s="113"/>
      <c r="B384" s="147"/>
      <c r="C384" s="113"/>
      <c r="D384" s="113"/>
    </row>
    <row r="385" spans="1:4" s="110" customFormat="1">
      <c r="A385" s="113"/>
      <c r="B385" s="147"/>
      <c r="C385" s="113"/>
      <c r="D385" s="113"/>
    </row>
    <row r="386" spans="1:4" s="110" customFormat="1">
      <c r="A386" s="113"/>
      <c r="B386" s="147"/>
      <c r="C386" s="113"/>
      <c r="D386" s="113"/>
    </row>
    <row r="387" spans="1:4" s="110" customFormat="1">
      <c r="A387" s="113"/>
      <c r="B387" s="147"/>
      <c r="C387" s="113"/>
      <c r="D387" s="113"/>
    </row>
    <row r="388" spans="1:4" s="110" customFormat="1">
      <c r="A388" s="113"/>
      <c r="B388" s="147"/>
      <c r="C388" s="113"/>
      <c r="D388" s="113"/>
    </row>
    <row r="389" spans="1:4" s="110" customFormat="1">
      <c r="A389" s="113"/>
      <c r="B389" s="147"/>
      <c r="C389" s="113"/>
      <c r="D389" s="113"/>
    </row>
    <row r="390" spans="1:4" s="110" customFormat="1">
      <c r="A390" s="113"/>
      <c r="B390" s="147"/>
      <c r="C390" s="113"/>
      <c r="D390" s="113"/>
    </row>
    <row r="391" spans="1:4" s="110" customFormat="1">
      <c r="A391" s="113"/>
      <c r="B391" s="147"/>
      <c r="C391" s="113"/>
      <c r="D391" s="113"/>
    </row>
    <row r="392" spans="1:4" s="110" customFormat="1">
      <c r="A392" s="113"/>
      <c r="B392" s="147"/>
      <c r="C392" s="113"/>
      <c r="D392" s="113"/>
    </row>
    <row r="393" spans="1:4" s="110" customFormat="1">
      <c r="A393" s="113"/>
      <c r="B393" s="147"/>
      <c r="C393" s="113"/>
      <c r="D393" s="113"/>
    </row>
    <row r="394" spans="1:4" s="110" customFormat="1">
      <c r="A394" s="113"/>
      <c r="B394" s="147"/>
      <c r="C394" s="113"/>
      <c r="D394" s="113"/>
    </row>
    <row r="395" spans="1:4" s="110" customFormat="1">
      <c r="A395" s="113"/>
      <c r="B395" s="147"/>
      <c r="C395" s="113"/>
      <c r="D395" s="113"/>
    </row>
    <row r="396" spans="1:4" s="110" customFormat="1">
      <c r="A396" s="113"/>
      <c r="B396" s="147"/>
      <c r="C396" s="113"/>
      <c r="D396" s="113"/>
    </row>
    <row r="397" spans="1:4" s="110" customFormat="1">
      <c r="A397" s="113"/>
      <c r="B397" s="147"/>
      <c r="C397" s="113"/>
      <c r="D397" s="113"/>
    </row>
    <row r="398" spans="1:4" s="110" customFormat="1">
      <c r="A398" s="113"/>
      <c r="B398" s="147"/>
      <c r="C398" s="113"/>
      <c r="D398" s="113"/>
    </row>
    <row r="399" spans="1:4" s="110" customFormat="1">
      <c r="A399" s="113"/>
      <c r="B399" s="147"/>
      <c r="C399" s="113"/>
      <c r="D399" s="113"/>
    </row>
    <row r="400" spans="1:4" s="110" customFormat="1">
      <c r="A400" s="113"/>
      <c r="B400" s="147"/>
      <c r="C400" s="113"/>
      <c r="D400" s="113"/>
    </row>
    <row r="401" spans="1:4" s="110" customFormat="1">
      <c r="A401" s="113"/>
      <c r="B401" s="147"/>
      <c r="C401" s="113"/>
      <c r="D401" s="113"/>
    </row>
    <row r="402" spans="1:4" s="110" customFormat="1">
      <c r="A402" s="113"/>
      <c r="B402" s="147"/>
      <c r="C402" s="113"/>
      <c r="D402" s="113"/>
    </row>
    <row r="403" spans="1:4" s="110" customFormat="1">
      <c r="A403" s="113"/>
      <c r="B403" s="147"/>
      <c r="C403" s="113"/>
      <c r="D403" s="113"/>
    </row>
    <row r="404" spans="1:4" s="110" customFormat="1">
      <c r="A404" s="113"/>
      <c r="B404" s="147"/>
      <c r="C404" s="113"/>
      <c r="D404" s="113"/>
    </row>
    <row r="405" spans="1:4" s="110" customFormat="1">
      <c r="A405" s="113"/>
      <c r="B405" s="147"/>
      <c r="C405" s="113"/>
      <c r="D405" s="113"/>
    </row>
    <row r="406" spans="1:4" s="110" customFormat="1">
      <c r="A406" s="113"/>
      <c r="B406" s="147"/>
      <c r="C406" s="113"/>
      <c r="D406" s="113"/>
    </row>
    <row r="407" spans="1:4" s="110" customFormat="1">
      <c r="A407" s="113"/>
      <c r="B407" s="147"/>
      <c r="C407" s="113"/>
      <c r="D407" s="113"/>
    </row>
    <row r="408" spans="1:4" s="110" customFormat="1">
      <c r="A408" s="113"/>
      <c r="B408" s="147"/>
      <c r="C408" s="113"/>
      <c r="D408" s="113"/>
    </row>
    <row r="409" spans="1:4" s="110" customFormat="1">
      <c r="A409" s="113"/>
      <c r="B409" s="147"/>
      <c r="C409" s="113"/>
      <c r="D409" s="113"/>
    </row>
    <row r="410" spans="1:4" s="110" customFormat="1">
      <c r="A410" s="113"/>
      <c r="B410" s="147"/>
      <c r="C410" s="113"/>
      <c r="D410" s="113"/>
    </row>
    <row r="411" spans="1:4" s="110" customFormat="1">
      <c r="A411" s="113"/>
      <c r="B411" s="147"/>
      <c r="C411" s="113"/>
      <c r="D411" s="113"/>
    </row>
    <row r="412" spans="1:4" s="110" customFormat="1">
      <c r="A412" s="113"/>
      <c r="B412" s="147"/>
      <c r="C412" s="113"/>
      <c r="D412" s="113"/>
    </row>
    <row r="413" spans="1:4" s="110" customFormat="1">
      <c r="A413" s="113"/>
      <c r="B413" s="147"/>
      <c r="C413" s="113"/>
      <c r="D413" s="113"/>
    </row>
    <row r="414" spans="1:4" s="110" customFormat="1">
      <c r="A414" s="113"/>
      <c r="B414" s="147"/>
      <c r="C414" s="113"/>
      <c r="D414" s="113"/>
    </row>
    <row r="415" spans="1:4" s="110" customFormat="1">
      <c r="A415" s="113"/>
      <c r="B415" s="147"/>
      <c r="C415" s="113"/>
      <c r="D415" s="113"/>
    </row>
    <row r="416" spans="1:4" s="110" customFormat="1">
      <c r="A416" s="113"/>
      <c r="B416" s="147"/>
      <c r="C416" s="113"/>
      <c r="D416" s="113"/>
    </row>
    <row r="417" spans="1:4" s="110" customFormat="1">
      <c r="A417" s="113"/>
      <c r="B417" s="147"/>
      <c r="C417" s="113"/>
      <c r="D417" s="113"/>
    </row>
    <row r="418" spans="1:4" s="110" customFormat="1">
      <c r="A418" s="113"/>
      <c r="B418" s="147"/>
      <c r="C418" s="113"/>
      <c r="D418" s="113"/>
    </row>
    <row r="419" spans="1:4" s="110" customFormat="1">
      <c r="A419" s="113"/>
      <c r="B419" s="147"/>
      <c r="C419" s="113"/>
      <c r="D419" s="113"/>
    </row>
    <row r="420" spans="1:4" s="110" customFormat="1">
      <c r="A420" s="113"/>
      <c r="B420" s="147"/>
      <c r="C420" s="113"/>
      <c r="D420" s="113"/>
    </row>
    <row r="421" spans="1:4" s="110" customFormat="1">
      <c r="A421" s="113"/>
      <c r="B421" s="147"/>
      <c r="C421" s="113"/>
      <c r="D421" s="113"/>
    </row>
    <row r="422" spans="1:4" s="110" customFormat="1">
      <c r="A422" s="113"/>
      <c r="B422" s="147"/>
      <c r="C422" s="113"/>
      <c r="D422" s="113"/>
    </row>
    <row r="423" spans="1:4" s="110" customFormat="1">
      <c r="A423" s="113"/>
      <c r="B423" s="147"/>
      <c r="C423" s="113"/>
      <c r="D423" s="113"/>
    </row>
    <row r="424" spans="1:4" s="110" customFormat="1">
      <c r="A424" s="113"/>
      <c r="B424" s="147"/>
      <c r="C424" s="113"/>
      <c r="D424" s="113"/>
    </row>
    <row r="425" spans="1:4" s="110" customFormat="1">
      <c r="A425" s="113"/>
      <c r="B425" s="147"/>
      <c r="C425" s="113"/>
      <c r="D425" s="113"/>
    </row>
    <row r="426" spans="1:4" s="110" customFormat="1">
      <c r="A426" s="113"/>
      <c r="B426" s="147"/>
      <c r="C426" s="113"/>
      <c r="D426" s="113"/>
    </row>
    <row r="427" spans="1:4" s="110" customFormat="1">
      <c r="A427" s="113"/>
      <c r="B427" s="147"/>
      <c r="C427" s="113"/>
      <c r="D427" s="113"/>
    </row>
    <row r="428" spans="1:4" s="110" customFormat="1">
      <c r="A428" s="113"/>
      <c r="B428" s="147"/>
      <c r="C428" s="113"/>
      <c r="D428" s="113"/>
    </row>
    <row r="429" spans="1:4" s="110" customFormat="1">
      <c r="A429" s="113"/>
      <c r="B429" s="147"/>
      <c r="C429" s="113"/>
      <c r="D429" s="113"/>
    </row>
    <row r="430" spans="1:4" s="110" customFormat="1">
      <c r="A430" s="113"/>
      <c r="B430" s="147"/>
      <c r="C430" s="113"/>
      <c r="D430" s="113"/>
    </row>
    <row r="431" spans="1:4" s="110" customFormat="1">
      <c r="A431" s="113"/>
      <c r="B431" s="147"/>
      <c r="C431" s="113"/>
      <c r="D431" s="113"/>
    </row>
    <row r="432" spans="1:4" s="110" customFormat="1">
      <c r="A432" s="113"/>
      <c r="B432" s="147"/>
      <c r="C432" s="113"/>
      <c r="D432" s="113"/>
    </row>
    <row r="433" spans="1:4" s="110" customFormat="1">
      <c r="A433" s="113"/>
      <c r="B433" s="147"/>
      <c r="C433" s="113"/>
      <c r="D433" s="113"/>
    </row>
    <row r="434" spans="1:4" s="110" customFormat="1">
      <c r="A434" s="113"/>
      <c r="B434" s="147"/>
      <c r="C434" s="113"/>
      <c r="D434" s="113"/>
    </row>
    <row r="435" spans="1:4" s="110" customFormat="1">
      <c r="A435" s="113"/>
      <c r="B435" s="147"/>
      <c r="C435" s="113"/>
      <c r="D435" s="113"/>
    </row>
    <row r="436" spans="1:4" s="110" customFormat="1">
      <c r="A436" s="113"/>
      <c r="B436" s="147"/>
      <c r="C436" s="113"/>
      <c r="D436" s="113"/>
    </row>
    <row r="437" spans="1:4" s="110" customFormat="1">
      <c r="A437" s="113"/>
      <c r="B437" s="147"/>
      <c r="C437" s="113"/>
      <c r="D437" s="113"/>
    </row>
    <row r="438" spans="1:4" s="110" customFormat="1">
      <c r="A438" s="113"/>
      <c r="B438" s="147"/>
      <c r="C438" s="113"/>
      <c r="D438" s="113"/>
    </row>
    <row r="439" spans="1:4" s="110" customFormat="1">
      <c r="A439" s="113"/>
      <c r="B439" s="147"/>
      <c r="C439" s="113"/>
      <c r="D439" s="113"/>
    </row>
    <row r="440" spans="1:4" s="110" customFormat="1">
      <c r="A440" s="113"/>
      <c r="B440" s="147"/>
      <c r="C440" s="113"/>
      <c r="D440" s="113"/>
    </row>
    <row r="441" spans="1:4" s="110" customFormat="1">
      <c r="A441" s="113"/>
      <c r="B441" s="147"/>
      <c r="C441" s="113"/>
      <c r="D441" s="113"/>
    </row>
    <row r="442" spans="1:4" s="110" customFormat="1">
      <c r="A442" s="113"/>
      <c r="B442" s="147"/>
      <c r="C442" s="113"/>
      <c r="D442" s="113"/>
    </row>
    <row r="443" spans="1:4" s="110" customFormat="1">
      <c r="A443" s="113"/>
      <c r="B443" s="147"/>
      <c r="C443" s="113"/>
      <c r="D443" s="113"/>
    </row>
    <row r="444" spans="1:4" s="110" customFormat="1">
      <c r="A444" s="113"/>
      <c r="B444" s="147"/>
      <c r="C444" s="113"/>
      <c r="D444" s="113"/>
    </row>
    <row r="445" spans="1:4" s="110" customFormat="1">
      <c r="A445" s="113"/>
      <c r="B445" s="147"/>
      <c r="C445" s="113"/>
      <c r="D445" s="113"/>
    </row>
    <row r="446" spans="1:4" s="110" customFormat="1">
      <c r="A446" s="113"/>
      <c r="B446" s="147"/>
      <c r="C446" s="113"/>
      <c r="D446" s="113"/>
    </row>
    <row r="447" spans="1:4" s="110" customFormat="1">
      <c r="A447" s="113"/>
      <c r="B447" s="147"/>
      <c r="C447" s="113"/>
      <c r="D447" s="113"/>
    </row>
    <row r="448" spans="1:4" s="110" customFormat="1">
      <c r="A448" s="113"/>
      <c r="B448" s="147"/>
      <c r="C448" s="113"/>
      <c r="D448" s="113"/>
    </row>
    <row r="449" spans="1:4" s="110" customFormat="1">
      <c r="A449" s="113"/>
      <c r="B449" s="147"/>
      <c r="C449" s="113"/>
      <c r="D449" s="113"/>
    </row>
    <row r="450" spans="1:4" s="110" customFormat="1">
      <c r="A450" s="113"/>
      <c r="B450" s="147"/>
      <c r="C450" s="113"/>
      <c r="D450" s="113"/>
    </row>
    <row r="451" spans="1:4" s="110" customFormat="1">
      <c r="A451" s="113"/>
      <c r="B451" s="147"/>
      <c r="C451" s="113"/>
      <c r="D451" s="113"/>
    </row>
    <row r="452" spans="1:4" s="110" customFormat="1">
      <c r="A452" s="113"/>
      <c r="B452" s="147"/>
      <c r="C452" s="113"/>
      <c r="D452" s="113"/>
    </row>
    <row r="453" spans="1:4" s="110" customFormat="1">
      <c r="A453" s="113"/>
      <c r="B453" s="147"/>
      <c r="C453" s="113"/>
      <c r="D453" s="113"/>
    </row>
    <row r="454" spans="1:4" s="110" customFormat="1">
      <c r="A454" s="113"/>
      <c r="B454" s="147"/>
      <c r="C454" s="113"/>
      <c r="D454" s="113"/>
    </row>
    <row r="455" spans="1:4" s="110" customFormat="1">
      <c r="A455" s="113"/>
      <c r="B455" s="147"/>
      <c r="C455" s="113"/>
      <c r="D455" s="113"/>
    </row>
    <row r="456" spans="1:4" s="110" customFormat="1">
      <c r="A456" s="113"/>
      <c r="B456" s="147"/>
      <c r="C456" s="113"/>
      <c r="D456" s="113"/>
    </row>
    <row r="457" spans="1:4" s="110" customFormat="1">
      <c r="A457" s="113"/>
      <c r="B457" s="147"/>
      <c r="C457" s="113"/>
      <c r="D457" s="113"/>
    </row>
    <row r="458" spans="1:4" s="110" customFormat="1">
      <c r="A458" s="113"/>
      <c r="B458" s="147"/>
      <c r="C458" s="113"/>
      <c r="D458" s="113"/>
    </row>
    <row r="459" spans="1:4" s="110" customFormat="1">
      <c r="A459" s="113"/>
      <c r="B459" s="147"/>
      <c r="C459" s="113"/>
      <c r="D459" s="113"/>
    </row>
    <row r="460" spans="1:4" s="110" customFormat="1">
      <c r="A460" s="113"/>
      <c r="B460" s="147"/>
      <c r="C460" s="113"/>
      <c r="D460" s="113"/>
    </row>
    <row r="461" spans="1:4" s="110" customFormat="1">
      <c r="A461" s="113"/>
      <c r="B461" s="147"/>
      <c r="C461" s="113"/>
      <c r="D461" s="113"/>
    </row>
    <row r="462" spans="1:4" s="110" customFormat="1">
      <c r="A462" s="113"/>
      <c r="B462" s="147"/>
      <c r="C462" s="113"/>
      <c r="D462" s="113"/>
    </row>
    <row r="463" spans="1:4" s="110" customFormat="1">
      <c r="A463" s="113"/>
      <c r="B463" s="147"/>
      <c r="C463" s="113"/>
      <c r="D463" s="113"/>
    </row>
    <row r="464" spans="1:4" s="110" customFormat="1">
      <c r="A464" s="113"/>
      <c r="B464" s="147"/>
      <c r="C464" s="113"/>
      <c r="D464" s="113"/>
    </row>
    <row r="465" spans="1:4" s="110" customFormat="1">
      <c r="A465" s="113"/>
      <c r="B465" s="147"/>
      <c r="C465" s="113"/>
      <c r="D465" s="113"/>
    </row>
    <row r="466" spans="1:4" s="110" customFormat="1">
      <c r="A466" s="113"/>
      <c r="B466" s="147"/>
      <c r="C466" s="113"/>
      <c r="D466" s="113"/>
    </row>
    <row r="467" spans="1:4" s="110" customFormat="1">
      <c r="A467" s="113"/>
      <c r="B467" s="147"/>
      <c r="C467" s="113"/>
      <c r="D467" s="113"/>
    </row>
    <row r="468" spans="1:4" s="110" customFormat="1">
      <c r="A468" s="113"/>
      <c r="B468" s="147"/>
      <c r="C468" s="113"/>
      <c r="D468" s="113"/>
    </row>
    <row r="469" spans="1:4" s="110" customFormat="1">
      <c r="A469" s="113"/>
      <c r="B469" s="147"/>
      <c r="C469" s="113"/>
      <c r="D469" s="113"/>
    </row>
    <row r="470" spans="1:4" s="110" customFormat="1">
      <c r="A470" s="113"/>
      <c r="B470" s="147"/>
      <c r="C470" s="113"/>
      <c r="D470" s="113"/>
    </row>
    <row r="471" spans="1:4" s="110" customFormat="1">
      <c r="A471" s="113"/>
      <c r="B471" s="147"/>
      <c r="C471" s="113"/>
      <c r="D471" s="113"/>
    </row>
    <row r="472" spans="1:4" s="110" customFormat="1">
      <c r="A472" s="113"/>
      <c r="B472" s="147"/>
      <c r="C472" s="113"/>
      <c r="D472" s="113"/>
    </row>
    <row r="473" spans="1:4" s="110" customFormat="1">
      <c r="A473" s="113"/>
      <c r="B473" s="147"/>
      <c r="C473" s="113"/>
      <c r="D473" s="113"/>
    </row>
    <row r="474" spans="1:4" s="110" customFormat="1">
      <c r="A474" s="113"/>
      <c r="B474" s="147"/>
      <c r="C474" s="113"/>
      <c r="D474" s="113"/>
    </row>
    <row r="475" spans="1:4" s="110" customFormat="1">
      <c r="A475" s="113"/>
      <c r="B475" s="147"/>
      <c r="C475" s="113"/>
      <c r="D475" s="113"/>
    </row>
    <row r="476" spans="1:4" s="110" customFormat="1">
      <c r="A476" s="113"/>
      <c r="B476" s="147"/>
      <c r="C476" s="113"/>
      <c r="D476" s="113"/>
    </row>
    <row r="477" spans="1:4" s="110" customFormat="1">
      <c r="A477" s="113"/>
      <c r="B477" s="147"/>
      <c r="C477" s="113"/>
      <c r="D477" s="113"/>
    </row>
    <row r="478" spans="1:4" s="110" customFormat="1">
      <c r="A478" s="113"/>
      <c r="B478" s="147"/>
      <c r="C478" s="113"/>
      <c r="D478" s="113"/>
    </row>
    <row r="479" spans="1:4" s="110" customFormat="1">
      <c r="A479" s="113"/>
      <c r="B479" s="147"/>
      <c r="C479" s="113"/>
      <c r="D479" s="113"/>
    </row>
    <row r="480" spans="1:4" s="110" customFormat="1">
      <c r="A480" s="113"/>
      <c r="B480" s="147"/>
      <c r="C480" s="113"/>
      <c r="D480" s="113"/>
    </row>
    <row r="481" spans="1:4" s="110" customFormat="1">
      <c r="A481" s="113"/>
      <c r="B481" s="147"/>
      <c r="C481" s="113"/>
      <c r="D481" s="113"/>
    </row>
    <row r="482" spans="1:4" s="110" customFormat="1">
      <c r="A482" s="113"/>
      <c r="B482" s="147"/>
      <c r="C482" s="113"/>
      <c r="D482" s="113"/>
    </row>
    <row r="483" spans="1:4" s="110" customFormat="1">
      <c r="A483" s="113"/>
      <c r="B483" s="147"/>
      <c r="C483" s="113"/>
      <c r="D483" s="113"/>
    </row>
    <row r="484" spans="1:4" s="110" customFormat="1">
      <c r="A484" s="113"/>
      <c r="B484" s="147"/>
      <c r="C484" s="113"/>
      <c r="D484" s="113"/>
    </row>
    <row r="485" spans="1:4" s="110" customFormat="1">
      <c r="A485" s="113"/>
      <c r="B485" s="147"/>
      <c r="C485" s="113"/>
      <c r="D485" s="113"/>
    </row>
    <row r="486" spans="1:4" s="110" customFormat="1">
      <c r="A486" s="113"/>
      <c r="B486" s="147"/>
      <c r="C486" s="113"/>
      <c r="D486" s="113"/>
    </row>
    <row r="487" spans="1:4" s="110" customFormat="1">
      <c r="A487" s="113"/>
      <c r="B487" s="147"/>
      <c r="C487" s="113"/>
      <c r="D487" s="113"/>
    </row>
    <row r="488" spans="1:4" s="110" customFormat="1">
      <c r="A488" s="113"/>
      <c r="B488" s="147"/>
      <c r="C488" s="113"/>
      <c r="D488" s="113"/>
    </row>
    <row r="489" spans="1:4" s="110" customFormat="1">
      <c r="A489" s="113"/>
      <c r="B489" s="147"/>
      <c r="C489" s="113"/>
      <c r="D489" s="113"/>
    </row>
    <row r="490" spans="1:4" s="110" customFormat="1">
      <c r="A490" s="113"/>
      <c r="B490" s="147"/>
      <c r="C490" s="113"/>
      <c r="D490" s="113"/>
    </row>
    <row r="491" spans="1:4" s="110" customFormat="1">
      <c r="A491" s="113"/>
      <c r="B491" s="147"/>
      <c r="C491" s="113"/>
      <c r="D491" s="113"/>
    </row>
    <row r="492" spans="1:4" s="110" customFormat="1">
      <c r="A492" s="113"/>
      <c r="B492" s="147"/>
      <c r="C492" s="113"/>
      <c r="D492" s="113"/>
    </row>
    <row r="493" spans="1:4" s="110" customFormat="1">
      <c r="A493" s="113"/>
      <c r="B493" s="147"/>
      <c r="C493" s="113"/>
      <c r="D493" s="113"/>
    </row>
    <row r="494" spans="1:4" s="110" customFormat="1">
      <c r="A494" s="113"/>
      <c r="B494" s="147"/>
      <c r="C494" s="113"/>
      <c r="D494" s="113"/>
    </row>
    <row r="495" spans="1:4" s="110" customFormat="1">
      <c r="A495" s="113"/>
      <c r="B495" s="147"/>
      <c r="C495" s="113"/>
      <c r="D495" s="113"/>
    </row>
    <row r="496" spans="1:4" s="110" customFormat="1">
      <c r="A496" s="113"/>
      <c r="B496" s="147"/>
      <c r="C496" s="113"/>
      <c r="D496" s="113"/>
    </row>
    <row r="497" spans="1:4" s="110" customFormat="1">
      <c r="A497" s="113"/>
      <c r="B497" s="147"/>
      <c r="C497" s="113"/>
      <c r="D497" s="113"/>
    </row>
    <row r="498" spans="1:4" s="110" customFormat="1">
      <c r="A498" s="113"/>
      <c r="B498" s="147"/>
      <c r="C498" s="113"/>
      <c r="D498" s="113"/>
    </row>
    <row r="499" spans="1:4" s="110" customFormat="1">
      <c r="A499" s="113"/>
      <c r="B499" s="147"/>
      <c r="C499" s="113"/>
      <c r="D499" s="113"/>
    </row>
    <row r="500" spans="1:4" s="110" customFormat="1">
      <c r="A500" s="113"/>
      <c r="B500" s="147"/>
      <c r="C500" s="113"/>
      <c r="D500" s="113"/>
    </row>
    <row r="501" spans="1:4" s="110" customFormat="1">
      <c r="A501" s="113"/>
      <c r="B501" s="147"/>
      <c r="C501" s="113"/>
      <c r="D501" s="113"/>
    </row>
    <row r="502" spans="1:4" s="110" customFormat="1">
      <c r="A502" s="113"/>
      <c r="B502" s="147"/>
      <c r="C502" s="113"/>
      <c r="D502" s="113"/>
    </row>
    <row r="503" spans="1:4" s="110" customFormat="1">
      <c r="A503" s="113"/>
      <c r="B503" s="147"/>
      <c r="C503" s="113"/>
      <c r="D503" s="113"/>
    </row>
    <row r="504" spans="1:4" s="110" customFormat="1">
      <c r="A504" s="113"/>
      <c r="B504" s="147"/>
      <c r="C504" s="113"/>
      <c r="D504" s="113"/>
    </row>
    <row r="505" spans="1:4" s="110" customFormat="1">
      <c r="A505" s="113"/>
      <c r="B505" s="147"/>
      <c r="C505" s="113"/>
      <c r="D505" s="113"/>
    </row>
    <row r="506" spans="1:4" s="110" customFormat="1">
      <c r="A506" s="113"/>
      <c r="B506" s="147"/>
      <c r="C506" s="113"/>
      <c r="D506" s="113"/>
    </row>
    <row r="507" spans="1:4" s="110" customFormat="1">
      <c r="A507" s="113"/>
      <c r="B507" s="147"/>
      <c r="C507" s="113"/>
      <c r="D507" s="113"/>
    </row>
    <row r="508" spans="1:4" s="110" customFormat="1">
      <c r="A508" s="113"/>
      <c r="B508" s="147"/>
      <c r="C508" s="113"/>
      <c r="D508" s="113"/>
    </row>
    <row r="509" spans="1:4" s="110" customFormat="1">
      <c r="A509" s="113"/>
      <c r="B509" s="147"/>
      <c r="C509" s="113"/>
      <c r="D509" s="113"/>
    </row>
    <row r="510" spans="1:4" s="110" customFormat="1">
      <c r="A510" s="113"/>
      <c r="B510" s="147"/>
      <c r="C510" s="113"/>
      <c r="D510" s="113"/>
    </row>
    <row r="511" spans="1:4" s="110" customFormat="1">
      <c r="A511" s="113"/>
      <c r="B511" s="147"/>
      <c r="C511" s="113"/>
      <c r="D511" s="113"/>
    </row>
    <row r="512" spans="1:4" s="110" customFormat="1">
      <c r="A512" s="113"/>
      <c r="B512" s="147"/>
      <c r="C512" s="113"/>
      <c r="D512" s="113"/>
    </row>
    <row r="513" spans="1:4" s="110" customFormat="1">
      <c r="A513" s="113"/>
      <c r="B513" s="147"/>
      <c r="C513" s="113"/>
      <c r="D513" s="113"/>
    </row>
    <row r="514" spans="1:4" s="110" customFormat="1">
      <c r="A514" s="113"/>
      <c r="B514" s="147"/>
      <c r="C514" s="113"/>
      <c r="D514" s="113"/>
    </row>
    <row r="515" spans="1:4" s="110" customFormat="1">
      <c r="A515" s="113"/>
      <c r="B515" s="147"/>
      <c r="C515" s="113"/>
      <c r="D515" s="113"/>
    </row>
    <row r="516" spans="1:4" s="110" customFormat="1">
      <c r="A516" s="113"/>
      <c r="B516" s="147"/>
      <c r="C516" s="113"/>
      <c r="D516" s="113"/>
    </row>
    <row r="517" spans="1:4" s="110" customFormat="1">
      <c r="A517" s="113"/>
      <c r="B517" s="147"/>
      <c r="C517" s="113"/>
      <c r="D517" s="113"/>
    </row>
    <row r="518" spans="1:4" s="110" customFormat="1">
      <c r="A518" s="113"/>
      <c r="B518" s="147"/>
      <c r="C518" s="113"/>
      <c r="D518" s="113"/>
    </row>
    <row r="519" spans="1:4" s="110" customFormat="1">
      <c r="A519" s="113"/>
      <c r="B519" s="147"/>
      <c r="C519" s="113"/>
      <c r="D519" s="113"/>
    </row>
    <row r="520" spans="1:4" s="110" customFormat="1">
      <c r="A520" s="113"/>
      <c r="B520" s="147"/>
      <c r="C520" s="113"/>
      <c r="D520" s="113"/>
    </row>
    <row r="521" spans="1:4" s="110" customFormat="1">
      <c r="A521" s="113"/>
      <c r="B521" s="147"/>
      <c r="C521" s="113"/>
      <c r="D521" s="113"/>
    </row>
    <row r="522" spans="1:4" s="110" customFormat="1">
      <c r="A522" s="113"/>
      <c r="B522" s="147"/>
      <c r="C522" s="113"/>
      <c r="D522" s="113"/>
    </row>
    <row r="523" spans="1:4" s="110" customFormat="1">
      <c r="A523" s="113"/>
      <c r="B523" s="147"/>
      <c r="C523" s="113"/>
      <c r="D523" s="113"/>
    </row>
    <row r="524" spans="1:4" s="110" customFormat="1">
      <c r="A524" s="113"/>
      <c r="B524" s="147"/>
      <c r="C524" s="113"/>
      <c r="D524" s="113"/>
    </row>
    <row r="525" spans="1:4" s="110" customFormat="1">
      <c r="A525" s="113"/>
      <c r="B525" s="147"/>
      <c r="C525" s="113"/>
      <c r="D525" s="113"/>
    </row>
    <row r="526" spans="1:4" s="110" customFormat="1">
      <c r="A526" s="113"/>
      <c r="B526" s="147"/>
      <c r="C526" s="113"/>
      <c r="D526" s="113"/>
    </row>
    <row r="527" spans="1:4" s="110" customFormat="1">
      <c r="A527" s="113"/>
      <c r="B527" s="147"/>
      <c r="C527" s="113"/>
      <c r="D527" s="113"/>
    </row>
    <row r="528" spans="1:4" s="110" customFormat="1">
      <c r="A528" s="113"/>
      <c r="B528" s="147"/>
      <c r="C528" s="113"/>
      <c r="D528" s="113"/>
    </row>
    <row r="529" spans="1:4" s="110" customFormat="1">
      <c r="A529" s="113"/>
      <c r="B529" s="147"/>
      <c r="C529" s="113"/>
      <c r="D529" s="113"/>
    </row>
    <row r="530" spans="1:4" s="110" customFormat="1">
      <c r="A530" s="113"/>
      <c r="B530" s="147"/>
      <c r="C530" s="113"/>
      <c r="D530" s="113"/>
    </row>
    <row r="531" spans="1:4" s="110" customFormat="1">
      <c r="A531" s="113"/>
      <c r="B531" s="147"/>
      <c r="C531" s="113"/>
      <c r="D531" s="113"/>
    </row>
    <row r="532" spans="1:4" s="110" customFormat="1">
      <c r="A532" s="113"/>
      <c r="B532" s="147"/>
      <c r="C532" s="113"/>
      <c r="D532" s="113"/>
    </row>
    <row r="533" spans="1:4" s="110" customFormat="1">
      <c r="A533" s="113"/>
      <c r="B533" s="147"/>
      <c r="C533" s="113"/>
      <c r="D533" s="113"/>
    </row>
    <row r="534" spans="1:4" s="110" customFormat="1">
      <c r="A534" s="113"/>
      <c r="B534" s="147"/>
      <c r="C534" s="113"/>
      <c r="D534" s="113"/>
    </row>
    <row r="535" spans="1:4" s="110" customFormat="1">
      <c r="A535" s="113"/>
      <c r="B535" s="147"/>
      <c r="C535" s="113"/>
      <c r="D535" s="113"/>
    </row>
    <row r="536" spans="1:4" s="110" customFormat="1">
      <c r="A536" s="113"/>
      <c r="B536" s="147"/>
      <c r="C536" s="113"/>
      <c r="D536" s="113"/>
    </row>
    <row r="537" spans="1:4" s="110" customFormat="1">
      <c r="A537" s="113"/>
      <c r="B537" s="147"/>
      <c r="C537" s="113"/>
      <c r="D537" s="113"/>
    </row>
    <row r="538" spans="1:4" s="110" customFormat="1">
      <c r="A538" s="113"/>
      <c r="B538" s="147"/>
      <c r="C538" s="113"/>
      <c r="D538" s="113"/>
    </row>
    <row r="539" spans="1:4" s="110" customFormat="1">
      <c r="A539" s="113"/>
      <c r="B539" s="147"/>
      <c r="C539" s="113"/>
      <c r="D539" s="113"/>
    </row>
    <row r="540" spans="1:4" s="110" customFormat="1">
      <c r="A540" s="113"/>
      <c r="B540" s="147"/>
      <c r="C540" s="113"/>
      <c r="D540" s="113"/>
    </row>
    <row r="541" spans="1:4" s="110" customFormat="1">
      <c r="A541" s="113"/>
      <c r="B541" s="147"/>
      <c r="C541" s="113"/>
      <c r="D541" s="113"/>
    </row>
    <row r="542" spans="1:4" s="110" customFormat="1">
      <c r="A542" s="113"/>
      <c r="B542" s="147"/>
      <c r="C542" s="113"/>
      <c r="D542" s="113"/>
    </row>
    <row r="543" spans="1:4" s="110" customFormat="1">
      <c r="A543" s="113"/>
      <c r="B543" s="147"/>
      <c r="C543" s="113"/>
      <c r="D543" s="113"/>
    </row>
    <row r="544" spans="1:4" s="110" customFormat="1">
      <c r="A544" s="113"/>
      <c r="B544" s="147"/>
      <c r="C544" s="113"/>
      <c r="D544" s="113"/>
    </row>
    <row r="545" spans="1:4" s="110" customFormat="1">
      <c r="A545" s="113"/>
      <c r="B545" s="147"/>
      <c r="C545" s="113"/>
      <c r="D545" s="113"/>
    </row>
    <row r="546" spans="1:4" s="110" customFormat="1">
      <c r="A546" s="113"/>
      <c r="B546" s="147"/>
      <c r="C546" s="113"/>
      <c r="D546" s="113"/>
    </row>
    <row r="547" spans="1:4" s="110" customFormat="1">
      <c r="A547" s="113"/>
      <c r="B547" s="147"/>
      <c r="C547" s="113"/>
      <c r="D547" s="113"/>
    </row>
    <row r="548" spans="1:4" s="110" customFormat="1">
      <c r="A548" s="113"/>
      <c r="B548" s="147"/>
      <c r="C548" s="113"/>
      <c r="D548" s="113"/>
    </row>
    <row r="549" spans="1:4" s="110" customFormat="1">
      <c r="A549" s="113"/>
      <c r="B549" s="147"/>
      <c r="C549" s="113"/>
      <c r="D549" s="113"/>
    </row>
    <row r="550" spans="1:4" s="110" customFormat="1">
      <c r="A550" s="113"/>
      <c r="B550" s="147"/>
      <c r="C550" s="113"/>
      <c r="D550" s="113"/>
    </row>
    <row r="551" spans="1:4" s="110" customFormat="1">
      <c r="A551" s="113"/>
      <c r="B551" s="147"/>
      <c r="C551" s="113"/>
      <c r="D551" s="113"/>
    </row>
    <row r="552" spans="1:4" s="110" customFormat="1">
      <c r="A552" s="113"/>
      <c r="B552" s="147"/>
      <c r="C552" s="113"/>
      <c r="D552" s="113"/>
    </row>
    <row r="553" spans="1:4" s="110" customFormat="1">
      <c r="A553" s="113"/>
      <c r="B553" s="147"/>
      <c r="C553" s="113"/>
      <c r="D553" s="113"/>
    </row>
    <row r="554" spans="1:4" s="110" customFormat="1">
      <c r="A554" s="113"/>
      <c r="B554" s="147"/>
      <c r="C554" s="113"/>
      <c r="D554" s="113"/>
    </row>
    <row r="555" spans="1:4" s="110" customFormat="1">
      <c r="A555" s="113"/>
      <c r="B555" s="147"/>
      <c r="C555" s="113"/>
      <c r="D555" s="113"/>
    </row>
    <row r="556" spans="1:4" s="110" customFormat="1">
      <c r="A556" s="113"/>
      <c r="B556" s="147"/>
      <c r="C556" s="113"/>
      <c r="D556" s="113"/>
    </row>
    <row r="557" spans="1:4" s="110" customFormat="1">
      <c r="A557" s="113"/>
      <c r="B557" s="147"/>
      <c r="C557" s="113"/>
      <c r="D557" s="113"/>
    </row>
    <row r="558" spans="1:4" s="110" customFormat="1">
      <c r="A558" s="113"/>
      <c r="B558" s="147"/>
      <c r="C558" s="113"/>
      <c r="D558" s="113"/>
    </row>
    <row r="559" spans="1:4" s="110" customFormat="1">
      <c r="A559" s="113"/>
      <c r="B559" s="147"/>
      <c r="C559" s="113"/>
      <c r="D559" s="113"/>
    </row>
    <row r="560" spans="1:4" s="110" customFormat="1">
      <c r="A560" s="113"/>
      <c r="B560" s="147"/>
      <c r="C560" s="113"/>
      <c r="D560" s="113"/>
    </row>
    <row r="561" spans="1:4" s="110" customFormat="1">
      <c r="A561" s="113"/>
      <c r="B561" s="147"/>
      <c r="C561" s="113"/>
      <c r="D561" s="113"/>
    </row>
    <row r="562" spans="1:4" s="110" customFormat="1">
      <c r="A562" s="113"/>
      <c r="B562" s="147"/>
      <c r="C562" s="113"/>
      <c r="D562" s="113"/>
    </row>
    <row r="563" spans="1:4" s="110" customFormat="1">
      <c r="A563" s="113"/>
      <c r="B563" s="147"/>
      <c r="C563" s="113"/>
      <c r="D563" s="113"/>
    </row>
    <row r="564" spans="1:4" s="110" customFormat="1">
      <c r="A564" s="113"/>
      <c r="B564" s="147"/>
      <c r="C564" s="113"/>
      <c r="D564" s="113"/>
    </row>
    <row r="565" spans="1:4" s="110" customFormat="1">
      <c r="A565" s="113"/>
      <c r="B565" s="147"/>
      <c r="C565" s="113"/>
      <c r="D565" s="113"/>
    </row>
    <row r="566" spans="1:4" s="110" customFormat="1">
      <c r="A566" s="113"/>
      <c r="B566" s="147"/>
      <c r="C566" s="113"/>
      <c r="D566" s="113"/>
    </row>
    <row r="567" spans="1:4" s="110" customFormat="1">
      <c r="A567" s="113"/>
      <c r="B567" s="147"/>
      <c r="C567" s="113"/>
      <c r="D567" s="113"/>
    </row>
    <row r="568" spans="1:4" s="110" customFormat="1">
      <c r="A568" s="113"/>
      <c r="B568" s="147"/>
      <c r="C568" s="113"/>
      <c r="D568" s="113"/>
    </row>
    <row r="569" spans="1:4" s="110" customFormat="1">
      <c r="A569" s="113"/>
      <c r="B569" s="147"/>
      <c r="C569" s="113"/>
      <c r="D569" s="113"/>
    </row>
    <row r="570" spans="1:4" s="110" customFormat="1">
      <c r="A570" s="113"/>
      <c r="B570" s="147"/>
      <c r="C570" s="113"/>
      <c r="D570" s="113"/>
    </row>
    <row r="571" spans="1:4" s="110" customFormat="1">
      <c r="A571" s="113"/>
      <c r="B571" s="147"/>
      <c r="C571" s="113"/>
      <c r="D571" s="113"/>
    </row>
    <row r="572" spans="1:4" s="110" customFormat="1">
      <c r="A572" s="113"/>
      <c r="B572" s="147"/>
      <c r="C572" s="113"/>
      <c r="D572" s="113"/>
    </row>
    <row r="573" spans="1:4" s="110" customFormat="1">
      <c r="A573" s="113"/>
      <c r="B573" s="147"/>
      <c r="C573" s="113"/>
      <c r="D573" s="113"/>
    </row>
    <row r="574" spans="1:4" s="110" customFormat="1">
      <c r="A574" s="113"/>
      <c r="B574" s="147"/>
      <c r="C574" s="113"/>
      <c r="D574" s="113"/>
    </row>
    <row r="575" spans="1:4" s="110" customFormat="1">
      <c r="A575" s="113"/>
      <c r="B575" s="147"/>
      <c r="C575" s="113"/>
      <c r="D575" s="113"/>
    </row>
    <row r="576" spans="1:4" s="110" customFormat="1">
      <c r="A576" s="113"/>
      <c r="B576" s="147"/>
      <c r="C576" s="113"/>
      <c r="D576" s="113"/>
    </row>
    <row r="577" spans="1:4" s="110" customFormat="1">
      <c r="A577" s="113"/>
      <c r="B577" s="147"/>
      <c r="C577" s="113"/>
      <c r="D577" s="113"/>
    </row>
    <row r="578" spans="1:4" s="110" customFormat="1">
      <c r="A578" s="113"/>
      <c r="B578" s="147"/>
      <c r="C578" s="113"/>
      <c r="D578" s="113"/>
    </row>
    <row r="579" spans="1:4" s="110" customFormat="1">
      <c r="A579" s="113"/>
      <c r="B579" s="147"/>
      <c r="C579" s="113"/>
      <c r="D579" s="113"/>
    </row>
    <row r="580" spans="1:4" s="110" customFormat="1">
      <c r="A580" s="113"/>
      <c r="B580" s="147"/>
      <c r="C580" s="113"/>
      <c r="D580" s="113"/>
    </row>
    <row r="581" spans="1:4" s="110" customFormat="1">
      <c r="A581" s="113"/>
      <c r="B581" s="147"/>
      <c r="C581" s="113"/>
      <c r="D581" s="113"/>
    </row>
    <row r="582" spans="1:4" s="110" customFormat="1">
      <c r="A582" s="113"/>
      <c r="B582" s="147"/>
      <c r="C582" s="113"/>
      <c r="D582" s="113"/>
    </row>
    <row r="583" spans="1:4" s="110" customFormat="1">
      <c r="A583" s="113"/>
      <c r="B583" s="147"/>
      <c r="C583" s="113"/>
      <c r="D583" s="113"/>
    </row>
    <row r="584" spans="1:4" s="110" customFormat="1">
      <c r="A584" s="113"/>
      <c r="B584" s="147"/>
      <c r="C584" s="113"/>
      <c r="D584" s="113"/>
    </row>
    <row r="585" spans="1:4" s="110" customFormat="1">
      <c r="A585" s="113"/>
      <c r="B585" s="147"/>
      <c r="C585" s="113"/>
      <c r="D585" s="113"/>
    </row>
    <row r="586" spans="1:4" s="110" customFormat="1">
      <c r="A586" s="113"/>
      <c r="B586" s="147"/>
      <c r="C586" s="113"/>
      <c r="D586" s="113"/>
    </row>
    <row r="587" spans="1:4" s="110" customFormat="1">
      <c r="A587" s="113"/>
      <c r="B587" s="147"/>
      <c r="C587" s="113"/>
      <c r="D587" s="113"/>
    </row>
    <row r="588" spans="1:4" s="110" customFormat="1">
      <c r="A588" s="113"/>
      <c r="B588" s="147"/>
      <c r="C588" s="113"/>
      <c r="D588" s="113"/>
    </row>
    <row r="589" spans="1:4" s="110" customFormat="1">
      <c r="A589" s="113"/>
      <c r="B589" s="147"/>
      <c r="C589" s="113"/>
      <c r="D589" s="113"/>
    </row>
    <row r="590" spans="1:4" s="110" customFormat="1">
      <c r="A590" s="113"/>
      <c r="B590" s="147"/>
      <c r="C590" s="113"/>
      <c r="D590" s="113"/>
    </row>
    <row r="591" spans="1:4" s="110" customFormat="1">
      <c r="A591" s="113"/>
      <c r="B591" s="147"/>
      <c r="C591" s="113"/>
      <c r="D591" s="113"/>
    </row>
    <row r="592" spans="1:4" s="110" customFormat="1">
      <c r="A592" s="113"/>
      <c r="B592" s="147"/>
      <c r="C592" s="113"/>
      <c r="D592" s="113"/>
    </row>
    <row r="593" spans="1:4" s="110" customFormat="1">
      <c r="A593" s="113"/>
      <c r="B593" s="147"/>
      <c r="C593" s="113"/>
      <c r="D593" s="113"/>
    </row>
    <row r="594" spans="1:4" s="110" customFormat="1">
      <c r="A594" s="113"/>
      <c r="B594" s="147"/>
      <c r="C594" s="113"/>
      <c r="D594" s="113"/>
    </row>
    <row r="595" spans="1:4" s="110" customFormat="1">
      <c r="A595" s="113"/>
      <c r="B595" s="147"/>
      <c r="C595" s="113"/>
      <c r="D595" s="113"/>
    </row>
    <row r="596" spans="1:4" s="110" customFormat="1">
      <c r="A596" s="113"/>
      <c r="B596" s="147"/>
      <c r="C596" s="113"/>
      <c r="D596" s="113"/>
    </row>
    <row r="597" spans="1:4" s="110" customFormat="1">
      <c r="A597" s="113"/>
      <c r="B597" s="147"/>
      <c r="C597" s="113"/>
      <c r="D597" s="113"/>
    </row>
    <row r="598" spans="1:4" s="110" customFormat="1">
      <c r="A598" s="113"/>
      <c r="B598" s="147"/>
      <c r="C598" s="113"/>
      <c r="D598" s="113"/>
    </row>
    <row r="599" spans="1:4" s="110" customFormat="1">
      <c r="A599" s="113"/>
      <c r="B599" s="147"/>
      <c r="C599" s="113"/>
      <c r="D599" s="113"/>
    </row>
    <row r="600" spans="1:4" s="110" customFormat="1">
      <c r="A600" s="113"/>
      <c r="B600" s="147"/>
      <c r="C600" s="113"/>
      <c r="D600" s="113"/>
    </row>
    <row r="601" spans="1:4" s="110" customFormat="1">
      <c r="A601" s="113"/>
      <c r="B601" s="147"/>
      <c r="C601" s="113"/>
      <c r="D601" s="113"/>
    </row>
    <row r="602" spans="1:4" s="110" customFormat="1">
      <c r="A602" s="113"/>
      <c r="B602" s="147"/>
      <c r="C602" s="113"/>
      <c r="D602" s="113"/>
    </row>
    <row r="603" spans="1:4" s="110" customFormat="1">
      <c r="A603" s="113"/>
      <c r="B603" s="147"/>
      <c r="C603" s="113"/>
      <c r="D603" s="113"/>
    </row>
    <row r="604" spans="1:4" s="110" customFormat="1">
      <c r="A604" s="113"/>
      <c r="B604" s="147"/>
      <c r="C604" s="113"/>
      <c r="D604" s="113"/>
    </row>
    <row r="605" spans="1:4" s="110" customFormat="1">
      <c r="A605" s="113"/>
      <c r="B605" s="147"/>
      <c r="C605" s="113"/>
      <c r="D605" s="113"/>
    </row>
    <row r="606" spans="1:4" s="110" customFormat="1">
      <c r="A606" s="113"/>
      <c r="B606" s="147"/>
      <c r="C606" s="113"/>
      <c r="D606" s="113"/>
    </row>
    <row r="607" spans="1:4" s="110" customFormat="1">
      <c r="A607" s="113"/>
      <c r="B607" s="147"/>
      <c r="C607" s="113"/>
      <c r="D607" s="113"/>
    </row>
    <row r="608" spans="1:4" s="110" customFormat="1">
      <c r="A608" s="113"/>
      <c r="B608" s="147"/>
      <c r="C608" s="113"/>
      <c r="D608" s="113"/>
    </row>
    <row r="609" spans="1:4" s="110" customFormat="1">
      <c r="A609" s="113"/>
      <c r="B609" s="147"/>
      <c r="C609" s="113"/>
      <c r="D609" s="113"/>
    </row>
    <row r="610" spans="1:4" s="110" customFormat="1">
      <c r="A610" s="113"/>
      <c r="B610" s="147"/>
      <c r="C610" s="113"/>
      <c r="D610" s="113"/>
    </row>
    <row r="611" spans="1:4" s="110" customFormat="1">
      <c r="A611" s="113"/>
      <c r="B611" s="147"/>
      <c r="C611" s="113"/>
      <c r="D611" s="113"/>
    </row>
    <row r="612" spans="1:4" s="110" customFormat="1">
      <c r="A612" s="113"/>
      <c r="B612" s="147"/>
      <c r="C612" s="113"/>
      <c r="D612" s="113"/>
    </row>
    <row r="613" spans="1:4" s="110" customFormat="1">
      <c r="A613" s="113"/>
      <c r="B613" s="147"/>
      <c r="C613" s="113"/>
      <c r="D613" s="113"/>
    </row>
    <row r="614" spans="1:4" s="110" customFormat="1">
      <c r="A614" s="113"/>
      <c r="B614" s="147"/>
      <c r="C614" s="113"/>
      <c r="D614" s="113"/>
    </row>
    <row r="615" spans="1:4" s="110" customFormat="1">
      <c r="A615" s="113"/>
      <c r="B615" s="147"/>
      <c r="C615" s="113"/>
      <c r="D615" s="113"/>
    </row>
    <row r="616" spans="1:4" s="110" customFormat="1">
      <c r="A616" s="113"/>
      <c r="B616" s="147"/>
      <c r="C616" s="113"/>
      <c r="D616" s="113"/>
    </row>
    <row r="617" spans="1:4" s="110" customFormat="1">
      <c r="A617" s="113"/>
      <c r="B617" s="147"/>
      <c r="C617" s="113"/>
      <c r="D617" s="113"/>
    </row>
    <row r="618" spans="1:4" s="110" customFormat="1">
      <c r="A618" s="113"/>
      <c r="B618" s="147"/>
      <c r="C618" s="113"/>
      <c r="D618" s="113"/>
    </row>
    <row r="619" spans="1:4" s="110" customFormat="1">
      <c r="A619" s="113"/>
      <c r="B619" s="147"/>
      <c r="C619" s="113"/>
      <c r="D619" s="113"/>
    </row>
    <row r="620" spans="1:4" s="110" customFormat="1">
      <c r="A620" s="113"/>
      <c r="B620" s="147"/>
      <c r="C620" s="113"/>
      <c r="D620" s="113"/>
    </row>
    <row r="621" spans="1:4" s="110" customFormat="1">
      <c r="A621" s="113"/>
      <c r="B621" s="147"/>
      <c r="C621" s="113"/>
      <c r="D621" s="113"/>
    </row>
    <row r="622" spans="1:4" s="110" customFormat="1">
      <c r="A622" s="113"/>
      <c r="B622" s="147"/>
      <c r="C622" s="113"/>
      <c r="D622" s="113"/>
    </row>
    <row r="623" spans="1:4" s="110" customFormat="1">
      <c r="A623" s="113"/>
      <c r="B623" s="147"/>
      <c r="C623" s="113"/>
      <c r="D623" s="113"/>
    </row>
    <row r="624" spans="1:4" s="110" customFormat="1">
      <c r="A624" s="113"/>
      <c r="B624" s="147"/>
      <c r="C624" s="113"/>
      <c r="D624" s="113"/>
    </row>
    <row r="625" spans="1:4" s="110" customFormat="1">
      <c r="A625" s="113"/>
      <c r="B625" s="147"/>
      <c r="C625" s="113"/>
      <c r="D625" s="113"/>
    </row>
    <row r="626" spans="1:4" s="110" customFormat="1">
      <c r="A626" s="113"/>
      <c r="B626" s="147"/>
      <c r="C626" s="113"/>
      <c r="D626" s="113"/>
    </row>
    <row r="627" spans="1:4" s="110" customFormat="1">
      <c r="A627" s="113"/>
      <c r="B627" s="147"/>
      <c r="C627" s="113"/>
      <c r="D627" s="113"/>
    </row>
    <row r="628" spans="1:4" s="110" customFormat="1">
      <c r="A628" s="113"/>
      <c r="B628" s="147"/>
      <c r="C628" s="113"/>
      <c r="D628" s="113"/>
    </row>
    <row r="629" spans="1:4" s="110" customFormat="1">
      <c r="A629" s="113"/>
      <c r="B629" s="147"/>
      <c r="C629" s="113"/>
      <c r="D629" s="113"/>
    </row>
    <row r="630" spans="1:4" s="110" customFormat="1">
      <c r="A630" s="113"/>
      <c r="B630" s="147"/>
      <c r="C630" s="113"/>
      <c r="D630" s="113"/>
    </row>
    <row r="631" spans="1:4" s="110" customFormat="1">
      <c r="A631" s="113"/>
      <c r="B631" s="147"/>
      <c r="C631" s="113"/>
      <c r="D631" s="113"/>
    </row>
    <row r="632" spans="1:4" s="110" customFormat="1">
      <c r="A632" s="113"/>
      <c r="B632" s="147"/>
      <c r="C632" s="113"/>
      <c r="D632" s="113"/>
    </row>
    <row r="633" spans="1:4" s="110" customFormat="1">
      <c r="A633" s="113"/>
      <c r="B633" s="147"/>
      <c r="C633" s="113"/>
      <c r="D633" s="113"/>
    </row>
    <row r="634" spans="1:4" s="110" customFormat="1">
      <c r="A634" s="113"/>
      <c r="B634" s="147"/>
      <c r="C634" s="113"/>
      <c r="D634" s="113"/>
    </row>
    <row r="635" spans="1:4" s="110" customFormat="1">
      <c r="A635" s="113"/>
      <c r="B635" s="147"/>
      <c r="C635" s="113"/>
      <c r="D635" s="113"/>
    </row>
    <row r="636" spans="1:4" s="110" customFormat="1">
      <c r="A636" s="113"/>
      <c r="B636" s="147"/>
      <c r="C636" s="113"/>
      <c r="D636" s="113"/>
    </row>
    <row r="637" spans="1:4" s="110" customFormat="1">
      <c r="A637" s="113"/>
      <c r="B637" s="147"/>
      <c r="C637" s="113"/>
      <c r="D637" s="113"/>
    </row>
    <row r="638" spans="1:4" s="110" customFormat="1">
      <c r="A638" s="113"/>
      <c r="B638" s="147"/>
      <c r="C638" s="113"/>
      <c r="D638" s="113"/>
    </row>
    <row r="639" spans="1:4" s="110" customFormat="1">
      <c r="A639" s="113"/>
      <c r="B639" s="147"/>
      <c r="C639" s="113"/>
      <c r="D639" s="113"/>
    </row>
    <row r="640" spans="1:4" s="110" customFormat="1">
      <c r="A640" s="113"/>
      <c r="B640" s="147"/>
      <c r="C640" s="113"/>
      <c r="D640" s="113"/>
    </row>
    <row r="641" spans="1:4" s="110" customFormat="1">
      <c r="A641" s="113"/>
      <c r="B641" s="147"/>
      <c r="C641" s="113"/>
      <c r="D641" s="113"/>
    </row>
    <row r="642" spans="1:4" s="110" customFormat="1">
      <c r="A642" s="113"/>
      <c r="B642" s="147"/>
      <c r="C642" s="113"/>
      <c r="D642" s="113"/>
    </row>
    <row r="643" spans="1:4" s="110" customFormat="1">
      <c r="A643" s="113"/>
      <c r="B643" s="147"/>
      <c r="C643" s="113"/>
      <c r="D643" s="113"/>
    </row>
    <row r="644" spans="1:4" s="110" customFormat="1">
      <c r="A644" s="113"/>
      <c r="B644" s="147"/>
      <c r="C644" s="113"/>
      <c r="D644" s="113"/>
    </row>
    <row r="645" spans="1:4" s="110" customFormat="1">
      <c r="A645" s="113"/>
      <c r="B645" s="147"/>
      <c r="C645" s="113"/>
      <c r="D645" s="113"/>
    </row>
    <row r="646" spans="1:4" s="110" customFormat="1">
      <c r="A646" s="113"/>
      <c r="B646" s="147"/>
      <c r="C646" s="113"/>
      <c r="D646" s="113"/>
    </row>
    <row r="647" spans="1:4" s="110" customFormat="1">
      <c r="A647" s="113"/>
      <c r="B647" s="147"/>
      <c r="C647" s="113"/>
      <c r="D647" s="113"/>
    </row>
    <row r="648" spans="1:4" s="110" customFormat="1">
      <c r="A648" s="113"/>
      <c r="B648" s="147"/>
      <c r="C648" s="113"/>
      <c r="D648" s="113"/>
    </row>
    <row r="649" spans="1:4" s="110" customFormat="1">
      <c r="A649" s="113"/>
      <c r="B649" s="147"/>
      <c r="C649" s="113"/>
      <c r="D649" s="113"/>
    </row>
    <row r="650" spans="1:4" s="110" customFormat="1">
      <c r="A650" s="113"/>
      <c r="B650" s="147"/>
      <c r="C650" s="113"/>
      <c r="D650" s="113"/>
    </row>
    <row r="651" spans="1:4" s="110" customFormat="1">
      <c r="A651" s="113"/>
      <c r="B651" s="147"/>
      <c r="C651" s="113"/>
      <c r="D651" s="113"/>
    </row>
    <row r="652" spans="1:4" s="110" customFormat="1">
      <c r="A652" s="113"/>
      <c r="B652" s="147"/>
      <c r="C652" s="113"/>
      <c r="D652" s="113"/>
    </row>
    <row r="653" spans="1:4" s="110" customFormat="1">
      <c r="A653" s="113"/>
      <c r="B653" s="147"/>
      <c r="C653" s="113"/>
      <c r="D653" s="113"/>
    </row>
    <row r="654" spans="1:4" s="110" customFormat="1">
      <c r="A654" s="113"/>
      <c r="B654" s="147"/>
      <c r="C654" s="113"/>
      <c r="D654" s="113"/>
    </row>
    <row r="655" spans="1:4" s="110" customFormat="1">
      <c r="A655" s="113"/>
      <c r="B655" s="147"/>
      <c r="C655" s="113"/>
      <c r="D655" s="113"/>
    </row>
    <row r="656" spans="1:4" s="110" customFormat="1">
      <c r="A656" s="113"/>
      <c r="B656" s="147"/>
      <c r="C656" s="113"/>
      <c r="D656" s="113"/>
    </row>
    <row r="657" spans="1:4" s="110" customFormat="1">
      <c r="A657" s="113"/>
      <c r="B657" s="147"/>
      <c r="C657" s="113"/>
      <c r="D657" s="113"/>
    </row>
    <row r="658" spans="1:4" s="110" customFormat="1">
      <c r="A658" s="113"/>
      <c r="B658" s="147"/>
      <c r="C658" s="113"/>
      <c r="D658" s="113"/>
    </row>
    <row r="659" spans="1:4" s="110" customFormat="1">
      <c r="A659" s="113"/>
      <c r="B659" s="147"/>
      <c r="C659" s="113"/>
      <c r="D659" s="113"/>
    </row>
    <row r="660" spans="1:4" s="110" customFormat="1">
      <c r="A660" s="113"/>
      <c r="B660" s="147"/>
      <c r="C660" s="113"/>
      <c r="D660" s="113"/>
    </row>
    <row r="661" spans="1:4" s="110" customFormat="1">
      <c r="A661" s="113"/>
      <c r="B661" s="147"/>
      <c r="C661" s="113"/>
      <c r="D661" s="113"/>
    </row>
    <row r="662" spans="1:4" s="110" customFormat="1">
      <c r="A662" s="113"/>
      <c r="B662" s="147"/>
      <c r="C662" s="113"/>
      <c r="D662" s="113"/>
    </row>
    <row r="663" spans="1:4" s="110" customFormat="1">
      <c r="A663" s="113"/>
      <c r="B663" s="147"/>
      <c r="C663" s="113"/>
      <c r="D663" s="113"/>
    </row>
    <row r="664" spans="1:4" s="110" customFormat="1">
      <c r="A664" s="113"/>
      <c r="B664" s="147"/>
      <c r="C664" s="113"/>
      <c r="D664" s="113"/>
    </row>
    <row r="665" spans="1:4" s="110" customFormat="1">
      <c r="A665" s="113"/>
      <c r="B665" s="147"/>
      <c r="C665" s="113"/>
      <c r="D665" s="113"/>
    </row>
    <row r="666" spans="1:4" s="110" customFormat="1">
      <c r="A666" s="113"/>
      <c r="B666" s="147"/>
      <c r="C666" s="113"/>
      <c r="D666" s="113"/>
    </row>
    <row r="667" spans="1:4" s="110" customFormat="1">
      <c r="A667" s="113"/>
      <c r="B667" s="147"/>
      <c r="C667" s="113"/>
      <c r="D667" s="113"/>
    </row>
    <row r="668" spans="1:4" s="110" customFormat="1">
      <c r="A668" s="113"/>
      <c r="B668" s="147"/>
      <c r="C668" s="113"/>
      <c r="D668" s="113"/>
    </row>
    <row r="669" spans="1:4" s="110" customFormat="1">
      <c r="A669" s="113"/>
      <c r="B669" s="147"/>
      <c r="C669" s="113"/>
      <c r="D669" s="113"/>
    </row>
    <row r="670" spans="1:4" s="110" customFormat="1">
      <c r="A670" s="113"/>
      <c r="B670" s="147"/>
      <c r="C670" s="113"/>
      <c r="D670" s="113"/>
    </row>
    <row r="671" spans="1:4" s="110" customFormat="1">
      <c r="A671" s="113"/>
      <c r="B671" s="147"/>
      <c r="C671" s="113"/>
      <c r="D671" s="113"/>
    </row>
    <row r="672" spans="1:4" s="110" customFormat="1">
      <c r="A672" s="113"/>
      <c r="B672" s="147"/>
      <c r="C672" s="113"/>
      <c r="D672" s="113"/>
    </row>
    <row r="673" spans="1:4" s="110" customFormat="1">
      <c r="A673" s="113"/>
      <c r="B673" s="147"/>
      <c r="C673" s="113"/>
      <c r="D673" s="113"/>
    </row>
    <row r="674" spans="1:4" s="110" customFormat="1">
      <c r="A674" s="113"/>
      <c r="B674" s="147"/>
      <c r="C674" s="113"/>
      <c r="D674" s="113"/>
    </row>
    <row r="675" spans="1:4" s="110" customFormat="1">
      <c r="A675" s="113"/>
      <c r="B675" s="147"/>
      <c r="C675" s="113"/>
      <c r="D675" s="113"/>
    </row>
    <row r="676" spans="1:4" s="110" customFormat="1">
      <c r="A676" s="113"/>
      <c r="B676" s="147"/>
      <c r="C676" s="113"/>
      <c r="D676" s="113"/>
    </row>
    <row r="677" spans="1:4" s="110" customFormat="1">
      <c r="A677" s="113"/>
      <c r="B677" s="147"/>
      <c r="C677" s="113"/>
      <c r="D677" s="113"/>
    </row>
    <row r="678" spans="1:4" s="110" customFormat="1">
      <c r="A678" s="113"/>
      <c r="B678" s="147"/>
      <c r="C678" s="113"/>
      <c r="D678" s="113"/>
    </row>
    <row r="679" spans="1:4" s="110" customFormat="1">
      <c r="A679" s="113"/>
      <c r="B679" s="147"/>
      <c r="C679" s="113"/>
      <c r="D679" s="113"/>
    </row>
    <row r="680" spans="1:4" s="110" customFormat="1">
      <c r="A680" s="113"/>
      <c r="B680" s="147"/>
      <c r="C680" s="113"/>
      <c r="D680" s="113"/>
    </row>
    <row r="681" spans="1:4" s="110" customFormat="1">
      <c r="A681" s="113"/>
      <c r="B681" s="147"/>
      <c r="C681" s="113"/>
      <c r="D681" s="113"/>
    </row>
    <row r="682" spans="1:4" s="110" customFormat="1">
      <c r="A682" s="113"/>
      <c r="B682" s="147"/>
      <c r="C682" s="113"/>
      <c r="D682" s="113"/>
    </row>
    <row r="683" spans="1:4" s="110" customFormat="1">
      <c r="A683" s="113"/>
      <c r="B683" s="147"/>
      <c r="C683" s="113"/>
      <c r="D683" s="113"/>
    </row>
    <row r="684" spans="1:4" s="110" customFormat="1">
      <c r="A684" s="113"/>
      <c r="B684" s="147"/>
      <c r="C684" s="113"/>
      <c r="D684" s="113"/>
    </row>
    <row r="685" spans="1:4" s="110" customFormat="1">
      <c r="A685" s="113"/>
      <c r="B685" s="147"/>
      <c r="C685" s="113"/>
      <c r="D685" s="113"/>
    </row>
    <row r="686" spans="1:4" s="110" customFormat="1">
      <c r="A686" s="113"/>
      <c r="B686" s="147"/>
      <c r="C686" s="113"/>
      <c r="D686" s="113"/>
    </row>
    <row r="687" spans="1:4" s="110" customFormat="1">
      <c r="A687" s="113"/>
      <c r="B687" s="147"/>
      <c r="C687" s="113"/>
      <c r="D687" s="113"/>
    </row>
    <row r="688" spans="1:4" s="110" customFormat="1">
      <c r="A688" s="113"/>
      <c r="B688" s="147"/>
      <c r="C688" s="113"/>
      <c r="D688" s="113"/>
    </row>
    <row r="689" spans="1:4" s="110" customFormat="1">
      <c r="A689" s="113"/>
      <c r="B689" s="147"/>
      <c r="C689" s="113"/>
      <c r="D689" s="113"/>
    </row>
    <row r="690" spans="1:4" s="110" customFormat="1">
      <c r="A690" s="113"/>
      <c r="B690" s="147"/>
      <c r="C690" s="113"/>
      <c r="D690" s="113"/>
    </row>
    <row r="691" spans="1:4" s="110" customFormat="1">
      <c r="A691" s="113"/>
      <c r="B691" s="147"/>
      <c r="C691" s="113"/>
      <c r="D691" s="113"/>
    </row>
    <row r="692" spans="1:4" s="110" customFormat="1">
      <c r="A692" s="113"/>
      <c r="B692" s="147"/>
      <c r="C692" s="113"/>
      <c r="D692" s="113"/>
    </row>
    <row r="693" spans="1:4" s="110" customFormat="1">
      <c r="A693" s="113"/>
      <c r="B693" s="147"/>
      <c r="C693" s="113"/>
      <c r="D693" s="113"/>
    </row>
    <row r="694" spans="1:4" s="110" customFormat="1">
      <c r="A694" s="113"/>
      <c r="B694" s="147"/>
      <c r="C694" s="113"/>
      <c r="D694" s="113"/>
    </row>
    <row r="695" spans="1:4" s="110" customFormat="1">
      <c r="A695" s="113"/>
      <c r="B695" s="147"/>
      <c r="C695" s="113"/>
      <c r="D695" s="113"/>
    </row>
    <row r="696" spans="1:4" s="110" customFormat="1">
      <c r="A696" s="113"/>
      <c r="B696" s="147"/>
      <c r="C696" s="113"/>
      <c r="D696" s="113"/>
    </row>
    <row r="697" spans="1:4" s="110" customFormat="1">
      <c r="A697" s="113"/>
      <c r="B697" s="147"/>
      <c r="C697" s="113"/>
      <c r="D697" s="113"/>
    </row>
    <row r="698" spans="1:4" s="110" customFormat="1">
      <c r="A698" s="113"/>
      <c r="B698" s="147"/>
      <c r="C698" s="113"/>
      <c r="D698" s="113"/>
    </row>
    <row r="699" spans="1:4" s="110" customFormat="1">
      <c r="A699" s="113"/>
      <c r="B699" s="147"/>
      <c r="C699" s="113"/>
      <c r="D699" s="113"/>
    </row>
    <row r="700" spans="1:4" s="110" customFormat="1">
      <c r="A700" s="113"/>
      <c r="B700" s="147"/>
      <c r="C700" s="113"/>
      <c r="D700" s="113"/>
    </row>
    <row r="701" spans="1:4" s="110" customFormat="1">
      <c r="A701" s="113"/>
      <c r="B701" s="147"/>
      <c r="C701" s="113"/>
      <c r="D701" s="113"/>
    </row>
    <row r="702" spans="1:4" s="110" customFormat="1">
      <c r="A702" s="113"/>
      <c r="B702" s="147"/>
      <c r="C702" s="113"/>
      <c r="D702" s="113"/>
    </row>
    <row r="703" spans="1:4" s="110" customFormat="1">
      <c r="A703" s="113"/>
      <c r="B703" s="147"/>
      <c r="C703" s="113"/>
      <c r="D703" s="113"/>
    </row>
    <row r="704" spans="1:4" s="110" customFormat="1">
      <c r="A704" s="113"/>
      <c r="B704" s="147"/>
      <c r="C704" s="113"/>
      <c r="D704" s="113"/>
    </row>
    <row r="705" spans="1:4" s="110" customFormat="1">
      <c r="A705" s="113"/>
      <c r="B705" s="147"/>
      <c r="C705" s="113"/>
      <c r="D705" s="113"/>
    </row>
    <row r="706" spans="1:4" s="110" customFormat="1">
      <c r="A706" s="113"/>
      <c r="B706" s="147"/>
      <c r="C706" s="113"/>
      <c r="D706" s="113"/>
    </row>
    <row r="707" spans="1:4" s="110" customFormat="1">
      <c r="A707" s="113"/>
      <c r="B707" s="147"/>
      <c r="C707" s="113"/>
      <c r="D707" s="113"/>
    </row>
    <row r="708" spans="1:4" s="110" customFormat="1">
      <c r="A708" s="113"/>
      <c r="B708" s="147"/>
      <c r="C708" s="113"/>
      <c r="D708" s="113"/>
    </row>
    <row r="709" spans="1:4" s="110" customFormat="1">
      <c r="A709" s="113"/>
      <c r="B709" s="147"/>
      <c r="C709" s="113"/>
      <c r="D709" s="113"/>
    </row>
    <row r="710" spans="1:4" s="110" customFormat="1">
      <c r="A710" s="113"/>
      <c r="B710" s="147"/>
      <c r="C710" s="113"/>
      <c r="D710" s="113"/>
    </row>
    <row r="711" spans="1:4" s="110" customFormat="1">
      <c r="A711" s="113"/>
      <c r="B711" s="147"/>
      <c r="C711" s="113"/>
      <c r="D711" s="113"/>
    </row>
    <row r="712" spans="1:4" s="110" customFormat="1">
      <c r="A712" s="113"/>
      <c r="B712" s="147"/>
      <c r="C712" s="113"/>
      <c r="D712" s="113"/>
    </row>
    <row r="713" spans="1:4" s="110" customFormat="1">
      <c r="A713" s="113"/>
      <c r="B713" s="147"/>
      <c r="C713" s="113"/>
      <c r="D713" s="113"/>
    </row>
    <row r="714" spans="1:4" s="110" customFormat="1">
      <c r="A714" s="113"/>
      <c r="B714" s="147"/>
      <c r="C714" s="113"/>
      <c r="D714" s="113"/>
    </row>
    <row r="715" spans="1:4" s="110" customFormat="1">
      <c r="A715" s="113"/>
      <c r="B715" s="147"/>
      <c r="C715" s="113"/>
      <c r="D715" s="113"/>
    </row>
    <row r="716" spans="1:4" s="110" customFormat="1">
      <c r="A716" s="113"/>
      <c r="B716" s="147"/>
      <c r="C716" s="113"/>
      <c r="D716" s="113"/>
    </row>
    <row r="717" spans="1:4" s="110" customFormat="1">
      <c r="A717" s="113"/>
      <c r="B717" s="147"/>
      <c r="C717" s="113"/>
      <c r="D717" s="113"/>
    </row>
    <row r="718" spans="1:4" s="110" customFormat="1">
      <c r="A718" s="113"/>
      <c r="B718" s="147"/>
      <c r="C718" s="113"/>
      <c r="D718" s="113"/>
    </row>
    <row r="719" spans="1:4" s="110" customFormat="1">
      <c r="A719" s="113"/>
      <c r="B719" s="147"/>
      <c r="C719" s="113"/>
      <c r="D719" s="113"/>
    </row>
    <row r="720" spans="1:4" s="110" customFormat="1">
      <c r="A720" s="113"/>
      <c r="B720" s="147"/>
      <c r="C720" s="113"/>
      <c r="D720" s="113"/>
    </row>
    <row r="721" spans="1:4" s="110" customFormat="1">
      <c r="A721" s="113"/>
      <c r="B721" s="147"/>
      <c r="C721" s="113"/>
      <c r="D721" s="113"/>
    </row>
    <row r="722" spans="1:4" s="110" customFormat="1">
      <c r="A722" s="113"/>
      <c r="B722" s="147"/>
      <c r="C722" s="113"/>
      <c r="D722" s="113"/>
    </row>
    <row r="723" spans="1:4" s="110" customFormat="1">
      <c r="A723" s="113"/>
      <c r="B723" s="147"/>
      <c r="C723" s="113"/>
      <c r="D723" s="113"/>
    </row>
    <row r="724" spans="1:4" s="110" customFormat="1">
      <c r="A724" s="113"/>
      <c r="B724" s="147"/>
      <c r="C724" s="113"/>
      <c r="D724" s="113"/>
    </row>
    <row r="725" spans="1:4" s="110" customFormat="1">
      <c r="A725" s="113"/>
      <c r="B725" s="147"/>
      <c r="C725" s="113"/>
      <c r="D725" s="113"/>
    </row>
    <row r="726" spans="1:4" s="110" customFormat="1">
      <c r="A726" s="113"/>
      <c r="B726" s="147"/>
      <c r="C726" s="113"/>
      <c r="D726" s="113"/>
    </row>
    <row r="727" spans="1:4" s="110" customFormat="1">
      <c r="A727" s="113"/>
      <c r="B727" s="147"/>
      <c r="C727" s="113"/>
      <c r="D727" s="113"/>
    </row>
    <row r="728" spans="1:4" s="110" customFormat="1">
      <c r="A728" s="113"/>
      <c r="B728" s="147"/>
      <c r="C728" s="113"/>
      <c r="D728" s="113"/>
    </row>
    <row r="729" spans="1:4" s="110" customFormat="1">
      <c r="A729" s="113"/>
      <c r="B729" s="147"/>
      <c r="C729" s="113"/>
      <c r="D729" s="113"/>
    </row>
    <row r="730" spans="1:4" s="110" customFormat="1">
      <c r="A730" s="113"/>
      <c r="B730" s="147"/>
      <c r="C730" s="113"/>
      <c r="D730" s="113"/>
    </row>
    <row r="731" spans="1:4" s="110" customFormat="1">
      <c r="A731" s="113"/>
      <c r="B731" s="147"/>
      <c r="C731" s="113"/>
      <c r="D731" s="113"/>
    </row>
    <row r="732" spans="1:4" s="110" customFormat="1">
      <c r="A732" s="113"/>
      <c r="B732" s="147"/>
      <c r="C732" s="113"/>
      <c r="D732" s="113"/>
    </row>
    <row r="733" spans="1:4" s="110" customFormat="1">
      <c r="A733" s="113"/>
      <c r="B733" s="147"/>
      <c r="C733" s="113"/>
      <c r="D733" s="113"/>
    </row>
    <row r="734" spans="1:4" s="110" customFormat="1">
      <c r="A734" s="113"/>
      <c r="B734" s="147"/>
      <c r="C734" s="113"/>
      <c r="D734" s="113"/>
    </row>
    <row r="735" spans="1:4" s="110" customFormat="1">
      <c r="A735" s="113"/>
      <c r="B735" s="147"/>
      <c r="C735" s="113"/>
      <c r="D735" s="113"/>
    </row>
    <row r="736" spans="1:4" s="110" customFormat="1">
      <c r="A736" s="113"/>
      <c r="B736" s="147"/>
      <c r="C736" s="113"/>
      <c r="D736" s="113"/>
    </row>
    <row r="737" spans="1:4" s="110" customFormat="1">
      <c r="A737" s="113"/>
      <c r="B737" s="147"/>
      <c r="C737" s="113"/>
      <c r="D737" s="113"/>
    </row>
    <row r="738" spans="1:4" s="110" customFormat="1">
      <c r="A738" s="113"/>
      <c r="B738" s="147"/>
      <c r="C738" s="113"/>
      <c r="D738" s="113"/>
    </row>
    <row r="739" spans="1:4" s="110" customFormat="1">
      <c r="A739" s="113"/>
      <c r="B739" s="147"/>
      <c r="C739" s="113"/>
      <c r="D739" s="113"/>
    </row>
    <row r="740" spans="1:4" s="110" customFormat="1">
      <c r="A740" s="113"/>
      <c r="B740" s="147"/>
      <c r="C740" s="113"/>
      <c r="D740" s="113"/>
    </row>
    <row r="741" spans="1:4" s="110" customFormat="1">
      <c r="A741" s="113"/>
      <c r="B741" s="147"/>
      <c r="C741" s="113"/>
      <c r="D741" s="113"/>
    </row>
    <row r="742" spans="1:4" s="110" customFormat="1">
      <c r="A742" s="113"/>
      <c r="B742" s="147"/>
      <c r="C742" s="113"/>
      <c r="D742" s="113"/>
    </row>
    <row r="743" spans="1:4" s="110" customFormat="1">
      <c r="A743" s="113"/>
      <c r="B743" s="147"/>
      <c r="C743" s="113"/>
      <c r="D743" s="113"/>
    </row>
    <row r="744" spans="1:4" s="110" customFormat="1">
      <c r="A744" s="113"/>
      <c r="B744" s="147"/>
      <c r="C744" s="113"/>
      <c r="D744" s="113"/>
    </row>
    <row r="745" spans="1:4" s="110" customFormat="1">
      <c r="A745" s="113"/>
      <c r="B745" s="147"/>
      <c r="C745" s="113"/>
      <c r="D745" s="113"/>
    </row>
    <row r="746" spans="1:4" s="110" customFormat="1">
      <c r="A746" s="113"/>
      <c r="B746" s="147"/>
      <c r="C746" s="113"/>
      <c r="D746" s="113"/>
    </row>
    <row r="747" spans="1:4" s="110" customFormat="1">
      <c r="A747" s="113"/>
      <c r="B747" s="147"/>
      <c r="C747" s="113"/>
      <c r="D747" s="113"/>
    </row>
  </sheetData>
  <protectedRanges>
    <protectedRange password="CC3D" sqref="A18:C317 B3:C3 B4:C10 B11:C11 B12:C12 B13:C13 B14:C14 B15:C15 B16:C16 B17:C17" name="Range1"/>
    <protectedRange password="CC3D" sqref="D3:D317" name="Range1_1"/>
    <protectedRange password="CC3D" sqref="A3" name="Range1_1_1"/>
    <protectedRange password="CC3D" sqref="A4:A10" name="Range1_1_2"/>
    <protectedRange password="CC3D" sqref="A11" name="Range1_1_3"/>
    <protectedRange password="CC3D" sqref="A12" name="Range1_1_4"/>
    <protectedRange password="CC3D" sqref="A13" name="Range1_1_5"/>
    <protectedRange password="CC3D" sqref="A14" name="Range1_1_6"/>
    <protectedRange password="CC3D" sqref="A15" name="Range1_1_7"/>
    <protectedRange password="CC3D" sqref="A16" name="Range1_1_8"/>
    <protectedRange password="CC3D" sqref="A17" name="Range1_1_9"/>
  </protectedRanges>
  <mergeCells count="4">
    <mergeCell ref="A1:A2"/>
    <mergeCell ref="B1:B2"/>
    <mergeCell ref="C1:C2"/>
    <mergeCell ref="D1:D2"/>
  </mergeCells>
  <conditionalFormatting sqref="A3:C317">
    <cfRule type="cellIs" dxfId="38" priority="29" operator="equal">
      <formula>0</formula>
    </cfRule>
  </conditionalFormatting>
  <conditionalFormatting sqref="D3:D57">
    <cfRule type="cellIs" dxfId="37" priority="15" operator="equal">
      <formula>0</formula>
    </cfRule>
  </conditionalFormatting>
  <conditionalFormatting sqref="D58:D77">
    <cfRule type="cellIs" dxfId="36" priority="14" operator="equal">
      <formula>0</formula>
    </cfRule>
  </conditionalFormatting>
  <conditionalFormatting sqref="D78:D97">
    <cfRule type="cellIs" dxfId="35" priority="13" operator="equal">
      <formula>0</formula>
    </cfRule>
  </conditionalFormatting>
  <conditionalFormatting sqref="D98:D117">
    <cfRule type="cellIs" dxfId="34" priority="12" operator="equal">
      <formula>0</formula>
    </cfRule>
  </conditionalFormatting>
  <conditionalFormatting sqref="D118:D137">
    <cfRule type="cellIs" dxfId="33" priority="11" operator="equal">
      <formula>0</formula>
    </cfRule>
  </conditionalFormatting>
  <conditionalFormatting sqref="D138:D157">
    <cfRule type="cellIs" dxfId="32" priority="10" operator="equal">
      <formula>0</formula>
    </cfRule>
  </conditionalFormatting>
  <conditionalFormatting sqref="D158:D177">
    <cfRule type="cellIs" dxfId="31" priority="9" operator="equal">
      <formula>0</formula>
    </cfRule>
  </conditionalFormatting>
  <conditionalFormatting sqref="D178:D197">
    <cfRule type="cellIs" dxfId="30" priority="8" operator="equal">
      <formula>0</formula>
    </cfRule>
  </conditionalFormatting>
  <conditionalFormatting sqref="D198:D217">
    <cfRule type="cellIs" dxfId="29" priority="7" operator="equal">
      <formula>0</formula>
    </cfRule>
  </conditionalFormatting>
  <conditionalFormatting sqref="D218:D237">
    <cfRule type="cellIs" dxfId="28" priority="6" operator="equal">
      <formula>0</formula>
    </cfRule>
  </conditionalFormatting>
  <conditionalFormatting sqref="D238:D257">
    <cfRule type="cellIs" dxfId="27" priority="5" operator="equal">
      <formula>0</formula>
    </cfRule>
  </conditionalFormatting>
  <conditionalFormatting sqref="D258:D277">
    <cfRule type="cellIs" dxfId="26" priority="4" operator="equal">
      <formula>0</formula>
    </cfRule>
  </conditionalFormatting>
  <conditionalFormatting sqref="D278:D297">
    <cfRule type="cellIs" dxfId="25" priority="3" operator="equal">
      <formula>0</formula>
    </cfRule>
  </conditionalFormatting>
  <conditionalFormatting sqref="D298:D317">
    <cfRule type="cellIs" dxfId="24" priority="2" operator="equal">
      <formula>0</formula>
    </cfRule>
  </conditionalFormatting>
  <conditionalFormatting sqref="A3:A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18" sqref="C18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0"/>
    <col min="4" max="4" width="23.85546875" style="114" bestFit="1" customWidth="1"/>
    <col min="5" max="5" width="9.140625" style="114"/>
    <col min="6" max="6" width="9.140625" style="114" hidden="1" customWidth="1"/>
    <col min="7" max="27" width="9.140625" style="114"/>
  </cols>
  <sheetData>
    <row r="1" spans="1:6">
      <c r="A1" s="204" t="s">
        <v>82</v>
      </c>
      <c r="B1" s="204"/>
      <c r="C1" s="89" t="s">
        <v>748</v>
      </c>
    </row>
    <row r="2" spans="1:6">
      <c r="A2" s="10" t="s">
        <v>69</v>
      </c>
      <c r="B2" s="11"/>
      <c r="C2" s="117"/>
    </row>
    <row r="3" spans="1:6">
      <c r="A3" s="10" t="s">
        <v>70</v>
      </c>
      <c r="B3" s="11"/>
      <c r="C3" s="117"/>
    </row>
    <row r="4" spans="1:6">
      <c r="A4" s="10" t="s">
        <v>80</v>
      </c>
      <c r="B4" s="11"/>
      <c r="C4" s="117"/>
    </row>
    <row r="5" spans="1:6">
      <c r="A5" s="10" t="s">
        <v>81</v>
      </c>
      <c r="B5" s="11"/>
      <c r="C5" s="117"/>
    </row>
    <row r="6" spans="1:6">
      <c r="A6" s="205" t="s">
        <v>780</v>
      </c>
      <c r="B6" s="205"/>
      <c r="C6" s="67">
        <v>0.55000000000000004</v>
      </c>
      <c r="F6" s="114" t="s">
        <v>635</v>
      </c>
    </row>
    <row r="7" spans="1:6">
      <c r="A7" s="10" t="s">
        <v>71</v>
      </c>
      <c r="B7" s="11"/>
      <c r="C7" s="117"/>
      <c r="F7" s="114" t="s">
        <v>633</v>
      </c>
    </row>
    <row r="8" spans="1:6">
      <c r="A8" s="10" t="s">
        <v>72</v>
      </c>
      <c r="B8" s="11"/>
      <c r="C8" s="117"/>
    </row>
    <row r="9" spans="1:6">
      <c r="A9" s="202" t="s">
        <v>749</v>
      </c>
      <c r="B9" s="203"/>
      <c r="C9" s="67">
        <v>0.7</v>
      </c>
    </row>
    <row r="10" spans="1:6">
      <c r="A10" s="84" t="s">
        <v>781</v>
      </c>
      <c r="B10" s="11"/>
      <c r="C10" s="117"/>
    </row>
    <row r="11" spans="1:6">
      <c r="A11" s="84" t="s">
        <v>782</v>
      </c>
      <c r="B11" s="11"/>
      <c r="C11" s="117"/>
    </row>
    <row r="12" spans="1:6">
      <c r="A12" s="202" t="s">
        <v>73</v>
      </c>
      <c r="B12" s="203"/>
      <c r="C12" s="67">
        <v>0.9</v>
      </c>
    </row>
    <row r="13" spans="1:6">
      <c r="A13" s="10" t="s">
        <v>74</v>
      </c>
      <c r="B13" s="11"/>
      <c r="C13" s="117"/>
    </row>
    <row r="14" spans="1:6">
      <c r="A14" s="10" t="s">
        <v>75</v>
      </c>
      <c r="B14" s="11"/>
      <c r="C14" s="117"/>
    </row>
    <row r="15" spans="1:6">
      <c r="A15" s="202" t="s">
        <v>76</v>
      </c>
      <c r="B15" s="203"/>
      <c r="C15" s="67">
        <v>0.8</v>
      </c>
    </row>
    <row r="16" spans="1:6">
      <c r="A16" s="10" t="s">
        <v>77</v>
      </c>
      <c r="B16" s="11"/>
      <c r="C16" s="117"/>
    </row>
    <row r="17" spans="1:3">
      <c r="A17" s="202" t="s">
        <v>78</v>
      </c>
      <c r="B17" s="203"/>
      <c r="C17" s="67">
        <v>0.3</v>
      </c>
    </row>
    <row r="18" spans="1:3">
      <c r="A18" s="10" t="s">
        <v>79</v>
      </c>
      <c r="B18" s="11"/>
      <c r="C18" s="117"/>
    </row>
    <row r="19" spans="1:3">
      <c r="A19" s="202" t="s">
        <v>747</v>
      </c>
      <c r="B19" s="203"/>
      <c r="C19" s="67" t="e">
        <f>B20/B3</f>
        <v>#DIV/0!</v>
      </c>
    </row>
    <row r="20" spans="1:3">
      <c r="A20" s="10" t="s">
        <v>783</v>
      </c>
      <c r="B20" s="11"/>
      <c r="C20" s="117"/>
    </row>
    <row r="21" spans="1:3">
      <c r="A21" s="202" t="s">
        <v>784</v>
      </c>
      <c r="B21" s="203"/>
      <c r="C21" s="117"/>
    </row>
    <row r="22" spans="1:3">
      <c r="A22" s="10" t="s">
        <v>785</v>
      </c>
      <c r="B22" s="118"/>
      <c r="C22" s="117"/>
    </row>
    <row r="23" spans="1:3" s="114" customFormat="1">
      <c r="A23" s="86" t="s">
        <v>786</v>
      </c>
      <c r="B23" s="11"/>
      <c r="C23" s="117"/>
    </row>
    <row r="24" spans="1:3" s="114" customFormat="1">
      <c r="A24" s="86" t="s">
        <v>787</v>
      </c>
      <c r="B24" s="11"/>
      <c r="C24" s="117"/>
    </row>
    <row r="25" spans="1:3" s="114" customFormat="1">
      <c r="B25" s="115"/>
      <c r="C25" s="116"/>
    </row>
    <row r="26" spans="1:3" s="114" customFormat="1">
      <c r="B26" s="115"/>
      <c r="C26" s="116"/>
    </row>
    <row r="27" spans="1:3" s="114" customFormat="1">
      <c r="B27" s="115"/>
      <c r="C27" s="116"/>
    </row>
    <row r="28" spans="1:3" s="114" customFormat="1">
      <c r="B28" s="115"/>
      <c r="C28" s="116"/>
    </row>
    <row r="29" spans="1:3" s="114" customFormat="1">
      <c r="B29" s="115"/>
      <c r="C29" s="116"/>
    </row>
    <row r="30" spans="1:3" s="114" customFormat="1">
      <c r="B30" s="115"/>
      <c r="C30" s="116"/>
    </row>
    <row r="31" spans="1:3" s="114" customFormat="1">
      <c r="B31" s="115"/>
      <c r="C31" s="116"/>
    </row>
    <row r="32" spans="1:3" s="114" customFormat="1">
      <c r="B32" s="115"/>
      <c r="C32" s="116"/>
    </row>
    <row r="33" spans="2:3" s="114" customFormat="1">
      <c r="B33" s="115"/>
      <c r="C33" s="116"/>
    </row>
    <row r="34" spans="2:3" s="114" customFormat="1">
      <c r="B34" s="115"/>
      <c r="C34" s="116"/>
    </row>
    <row r="35" spans="2:3" s="114" customFormat="1">
      <c r="B35" s="115"/>
      <c r="C35" s="116"/>
    </row>
    <row r="36" spans="2:3" s="114" customFormat="1">
      <c r="B36" s="115"/>
      <c r="C36" s="116"/>
    </row>
    <row r="37" spans="2:3" s="114" customFormat="1">
      <c r="B37" s="115"/>
      <c r="C37" s="116"/>
    </row>
    <row r="38" spans="2:3" s="114" customFormat="1">
      <c r="B38" s="115"/>
      <c r="C38" s="116"/>
    </row>
    <row r="39" spans="2:3" s="114" customFormat="1">
      <c r="B39" s="115"/>
      <c r="C39" s="116"/>
    </row>
    <row r="40" spans="2:3" s="114" customFormat="1">
      <c r="B40" s="115"/>
      <c r="C40" s="116"/>
    </row>
    <row r="41" spans="2:3" s="114" customFormat="1">
      <c r="B41" s="115"/>
      <c r="C41" s="116"/>
    </row>
    <row r="42" spans="2:3" s="114" customFormat="1">
      <c r="B42" s="115"/>
      <c r="C42" s="116"/>
    </row>
    <row r="43" spans="2:3" s="114" customFormat="1">
      <c r="B43" s="115"/>
      <c r="C43" s="116"/>
    </row>
    <row r="44" spans="2:3" s="114" customFormat="1">
      <c r="B44" s="115"/>
      <c r="C44" s="116"/>
    </row>
    <row r="45" spans="2:3" s="114" customFormat="1">
      <c r="B45" s="115"/>
      <c r="C45" s="116"/>
    </row>
    <row r="46" spans="2:3" s="114" customFormat="1">
      <c r="B46" s="115"/>
      <c r="C46" s="116"/>
    </row>
    <row r="47" spans="2:3" s="114" customFormat="1">
      <c r="B47" s="115"/>
      <c r="C47" s="116"/>
    </row>
    <row r="48" spans="2:3" s="114" customFormat="1">
      <c r="B48" s="115"/>
      <c r="C48" s="116"/>
    </row>
    <row r="49" spans="2:3" s="114" customFormat="1">
      <c r="B49" s="115"/>
      <c r="C49" s="116"/>
    </row>
    <row r="50" spans="2:3" s="114" customFormat="1">
      <c r="B50" s="115"/>
      <c r="C50" s="116"/>
    </row>
    <row r="51" spans="2:3" s="114" customFormat="1">
      <c r="B51" s="115"/>
      <c r="C51" s="116"/>
    </row>
    <row r="52" spans="2:3" s="114" customFormat="1">
      <c r="B52" s="115"/>
      <c r="C52" s="116"/>
    </row>
    <row r="53" spans="2:3" s="114" customFormat="1">
      <c r="B53" s="115"/>
      <c r="C53" s="116"/>
    </row>
    <row r="54" spans="2:3" s="114" customFormat="1">
      <c r="B54" s="115"/>
      <c r="C54" s="116"/>
    </row>
    <row r="55" spans="2:3" s="114" customFormat="1">
      <c r="B55" s="115"/>
      <c r="C55" s="116"/>
    </row>
    <row r="56" spans="2:3" s="114" customFormat="1">
      <c r="B56" s="115"/>
      <c r="C56" s="116"/>
    </row>
    <row r="57" spans="2:3" s="114" customFormat="1">
      <c r="B57" s="115"/>
      <c r="C57" s="116"/>
    </row>
    <row r="58" spans="2:3" s="114" customFormat="1">
      <c r="B58" s="115"/>
      <c r="C58" s="116"/>
    </row>
    <row r="59" spans="2:3" s="114" customFormat="1">
      <c r="B59" s="115"/>
      <c r="C59" s="116"/>
    </row>
    <row r="60" spans="2:3" s="114" customFormat="1">
      <c r="B60" s="115"/>
      <c r="C60" s="116"/>
    </row>
    <row r="61" spans="2:3" s="114" customFormat="1">
      <c r="B61" s="115"/>
      <c r="C61" s="116"/>
    </row>
    <row r="62" spans="2:3" s="114" customFormat="1">
      <c r="B62" s="115"/>
      <c r="C62" s="116"/>
    </row>
    <row r="63" spans="2:3" s="114" customFormat="1">
      <c r="B63" s="115"/>
      <c r="C63" s="116"/>
    </row>
    <row r="64" spans="2:3" s="114" customFormat="1">
      <c r="B64" s="115"/>
      <c r="C64" s="116"/>
    </row>
    <row r="65" spans="2:3" s="114" customFormat="1">
      <c r="B65" s="115"/>
      <c r="C65" s="116"/>
    </row>
    <row r="66" spans="2:3" s="114" customFormat="1">
      <c r="B66" s="115"/>
      <c r="C66" s="116"/>
    </row>
    <row r="67" spans="2:3" s="114" customFormat="1">
      <c r="B67" s="115"/>
      <c r="C67" s="116"/>
    </row>
    <row r="68" spans="2:3" s="114" customFormat="1">
      <c r="B68" s="115"/>
      <c r="C68" s="116"/>
    </row>
    <row r="69" spans="2:3" s="114" customFormat="1">
      <c r="B69" s="115"/>
      <c r="C69" s="116"/>
    </row>
    <row r="70" spans="2:3" s="114" customFormat="1">
      <c r="B70" s="115"/>
      <c r="C70" s="116"/>
    </row>
    <row r="71" spans="2:3" s="114" customFormat="1">
      <c r="B71" s="115"/>
      <c r="C71" s="116"/>
    </row>
    <row r="72" spans="2:3" s="114" customFormat="1">
      <c r="B72" s="115"/>
      <c r="C72" s="116"/>
    </row>
    <row r="73" spans="2:3" s="114" customFormat="1">
      <c r="B73" s="115"/>
      <c r="C73" s="116"/>
    </row>
    <row r="74" spans="2:3" s="114" customFormat="1">
      <c r="B74" s="115"/>
      <c r="C74" s="116"/>
    </row>
    <row r="75" spans="2:3" s="114" customFormat="1">
      <c r="B75" s="115"/>
      <c r="C75" s="116"/>
    </row>
    <row r="76" spans="2:3" s="114" customFormat="1">
      <c r="B76" s="115"/>
      <c r="C76" s="116"/>
    </row>
    <row r="77" spans="2:3" s="114" customFormat="1">
      <c r="B77" s="115"/>
      <c r="C77" s="116"/>
    </row>
    <row r="78" spans="2:3" s="114" customFormat="1">
      <c r="B78" s="115"/>
      <c r="C78" s="116"/>
    </row>
    <row r="79" spans="2:3" s="114" customFormat="1">
      <c r="B79" s="115"/>
      <c r="C79" s="116"/>
    </row>
    <row r="80" spans="2:3" s="114" customFormat="1">
      <c r="B80" s="115"/>
      <c r="C80" s="116"/>
    </row>
    <row r="81" spans="2:3" s="114" customFormat="1">
      <c r="B81" s="115"/>
      <c r="C81" s="116"/>
    </row>
    <row r="82" spans="2:3" s="114" customFormat="1">
      <c r="B82" s="115"/>
      <c r="C82" s="116"/>
    </row>
    <row r="83" spans="2:3" s="114" customFormat="1">
      <c r="B83" s="115"/>
      <c r="C83" s="116"/>
    </row>
    <row r="84" spans="2:3" s="114" customFormat="1">
      <c r="B84" s="115"/>
      <c r="C84" s="116"/>
    </row>
    <row r="85" spans="2:3" s="114" customFormat="1">
      <c r="B85" s="115"/>
      <c r="C85" s="116"/>
    </row>
    <row r="86" spans="2:3" s="114" customFormat="1">
      <c r="B86" s="115"/>
      <c r="C86" s="116"/>
    </row>
    <row r="87" spans="2:3" s="114" customFormat="1">
      <c r="B87" s="115"/>
      <c r="C87" s="116"/>
    </row>
    <row r="88" spans="2:3" s="114" customFormat="1">
      <c r="B88" s="115"/>
      <c r="C88" s="116"/>
    </row>
    <row r="89" spans="2:3" s="114" customFormat="1">
      <c r="B89" s="115"/>
      <c r="C89" s="116"/>
    </row>
    <row r="90" spans="2:3" s="114" customFormat="1">
      <c r="B90" s="115"/>
      <c r="C90" s="116"/>
    </row>
    <row r="91" spans="2:3" s="114" customFormat="1">
      <c r="B91" s="115"/>
      <c r="C91" s="116"/>
    </row>
    <row r="92" spans="2:3" s="114" customFormat="1">
      <c r="B92" s="115"/>
      <c r="C92" s="116"/>
    </row>
    <row r="93" spans="2:3" s="114" customFormat="1">
      <c r="B93" s="115"/>
      <c r="C93" s="116"/>
    </row>
    <row r="94" spans="2:3" s="114" customFormat="1">
      <c r="B94" s="115"/>
      <c r="C94" s="116"/>
    </row>
    <row r="95" spans="2:3" s="114" customFormat="1">
      <c r="B95" s="115"/>
      <c r="C95" s="116"/>
    </row>
    <row r="96" spans="2:3" s="114" customFormat="1">
      <c r="B96" s="115"/>
      <c r="C96" s="116"/>
    </row>
    <row r="97" spans="2:3" s="114" customFormat="1">
      <c r="B97" s="115"/>
      <c r="C97" s="116"/>
    </row>
    <row r="98" spans="2:3" s="114" customFormat="1">
      <c r="B98" s="115"/>
      <c r="C98" s="116"/>
    </row>
    <row r="99" spans="2:3" s="114" customFormat="1">
      <c r="B99" s="115"/>
      <c r="C99" s="116"/>
    </row>
    <row r="100" spans="2:3" s="114" customFormat="1">
      <c r="B100" s="115"/>
      <c r="C100" s="116"/>
    </row>
    <row r="101" spans="2:3" s="114" customFormat="1">
      <c r="B101" s="115"/>
      <c r="C101" s="116"/>
    </row>
    <row r="102" spans="2:3" s="114" customFormat="1">
      <c r="B102" s="115"/>
      <c r="C102" s="116"/>
    </row>
    <row r="103" spans="2:3" s="114" customFormat="1">
      <c r="B103" s="115"/>
      <c r="C103" s="116"/>
    </row>
    <row r="104" spans="2:3" s="114" customFormat="1">
      <c r="B104" s="115"/>
      <c r="C104" s="116"/>
    </row>
    <row r="105" spans="2:3" s="114" customFormat="1">
      <c r="B105" s="115"/>
      <c r="C105" s="116"/>
    </row>
    <row r="106" spans="2:3" s="114" customFormat="1">
      <c r="B106" s="115"/>
      <c r="C106" s="116"/>
    </row>
    <row r="107" spans="2:3" s="114" customFormat="1">
      <c r="B107" s="115"/>
      <c r="C107" s="116"/>
    </row>
    <row r="108" spans="2:3" s="114" customFormat="1">
      <c r="B108" s="115"/>
      <c r="C108" s="116"/>
    </row>
    <row r="109" spans="2:3" s="114" customFormat="1">
      <c r="B109" s="115"/>
      <c r="C109" s="116"/>
    </row>
    <row r="110" spans="2:3" s="114" customFormat="1">
      <c r="B110" s="115"/>
      <c r="C110" s="116"/>
    </row>
    <row r="111" spans="2:3" s="114" customFormat="1">
      <c r="B111" s="115"/>
      <c r="C111" s="116"/>
    </row>
    <row r="112" spans="2:3" s="114" customFormat="1">
      <c r="B112" s="115"/>
      <c r="C112" s="116"/>
    </row>
    <row r="113" spans="2:3" s="114" customFormat="1">
      <c r="B113" s="115"/>
      <c r="C113" s="116"/>
    </row>
    <row r="114" spans="2:3" s="114" customFormat="1">
      <c r="B114" s="115"/>
      <c r="C114" s="116"/>
    </row>
    <row r="115" spans="2:3" s="114" customFormat="1">
      <c r="B115" s="115"/>
      <c r="C115" s="116"/>
    </row>
    <row r="116" spans="2:3" s="114" customFormat="1">
      <c r="B116" s="115"/>
      <c r="C116" s="116"/>
    </row>
    <row r="117" spans="2:3" s="114" customFormat="1">
      <c r="B117" s="115"/>
      <c r="C117" s="116"/>
    </row>
    <row r="118" spans="2:3" s="114" customFormat="1">
      <c r="B118" s="115"/>
      <c r="C118" s="116"/>
    </row>
    <row r="119" spans="2:3" s="114" customFormat="1">
      <c r="B119" s="115"/>
      <c r="C119" s="116"/>
    </row>
    <row r="120" spans="2:3" s="114" customFormat="1">
      <c r="B120" s="115"/>
      <c r="C120" s="116"/>
    </row>
    <row r="121" spans="2:3" s="114" customFormat="1">
      <c r="B121" s="115"/>
      <c r="C121" s="116"/>
    </row>
    <row r="122" spans="2:3" s="114" customFormat="1">
      <c r="B122" s="115"/>
      <c r="C122" s="116"/>
    </row>
    <row r="123" spans="2:3" s="114" customFormat="1">
      <c r="B123" s="115"/>
      <c r="C123" s="116"/>
    </row>
    <row r="124" spans="2:3" s="114" customFormat="1">
      <c r="B124" s="115"/>
      <c r="C124" s="116"/>
    </row>
    <row r="125" spans="2:3" s="114" customFormat="1">
      <c r="B125" s="115"/>
      <c r="C125" s="116"/>
    </row>
    <row r="126" spans="2:3" s="114" customFormat="1">
      <c r="B126" s="115"/>
      <c r="C126" s="116"/>
    </row>
    <row r="127" spans="2:3" s="114" customFormat="1">
      <c r="B127" s="115"/>
      <c r="C127" s="116"/>
    </row>
    <row r="128" spans="2:3" s="114" customFormat="1">
      <c r="B128" s="115"/>
      <c r="C128" s="116"/>
    </row>
    <row r="129" spans="2:3" s="114" customFormat="1">
      <c r="B129" s="115"/>
      <c r="C129" s="116"/>
    </row>
    <row r="130" spans="2:3" s="114" customFormat="1">
      <c r="B130" s="115"/>
      <c r="C130" s="116"/>
    </row>
    <row r="131" spans="2:3" s="114" customFormat="1">
      <c r="B131" s="115"/>
      <c r="C131" s="116"/>
    </row>
    <row r="132" spans="2:3" s="114" customFormat="1">
      <c r="B132" s="115"/>
      <c r="C132" s="116"/>
    </row>
    <row r="133" spans="2:3" s="114" customFormat="1">
      <c r="B133" s="115"/>
      <c r="C133" s="116"/>
    </row>
    <row r="134" spans="2:3" s="114" customFormat="1">
      <c r="B134" s="115"/>
      <c r="C134" s="116"/>
    </row>
    <row r="135" spans="2:3" s="114" customFormat="1">
      <c r="B135" s="115"/>
      <c r="C135" s="116"/>
    </row>
    <row r="136" spans="2:3" s="114" customFormat="1">
      <c r="B136" s="115"/>
      <c r="C136" s="116"/>
    </row>
    <row r="137" spans="2:3" s="114" customFormat="1">
      <c r="B137" s="115"/>
      <c r="C137" s="116"/>
    </row>
    <row r="138" spans="2:3" s="114" customFormat="1">
      <c r="B138" s="115"/>
      <c r="C138" s="116"/>
    </row>
    <row r="139" spans="2:3" s="114" customFormat="1">
      <c r="B139" s="115"/>
      <c r="C139" s="116"/>
    </row>
    <row r="140" spans="2:3" s="114" customFormat="1">
      <c r="B140" s="115"/>
      <c r="C140" s="116"/>
    </row>
    <row r="141" spans="2:3" s="114" customFormat="1">
      <c r="B141" s="115"/>
      <c r="C141" s="116"/>
    </row>
    <row r="142" spans="2:3" s="114" customFormat="1">
      <c r="B142" s="115"/>
      <c r="C142" s="116"/>
    </row>
    <row r="143" spans="2:3" s="114" customFormat="1">
      <c r="B143" s="115"/>
      <c r="C143" s="116"/>
    </row>
    <row r="144" spans="2:3" s="114" customFormat="1">
      <c r="B144" s="115"/>
      <c r="C144" s="116"/>
    </row>
    <row r="145" spans="2:3" s="114" customFormat="1">
      <c r="B145" s="115"/>
      <c r="C145" s="116"/>
    </row>
    <row r="146" spans="2:3" s="114" customFormat="1">
      <c r="B146" s="115"/>
      <c r="C146" s="116"/>
    </row>
    <row r="147" spans="2:3" s="114" customFormat="1">
      <c r="B147" s="115"/>
      <c r="C147" s="116"/>
    </row>
    <row r="148" spans="2:3" s="114" customFormat="1">
      <c r="B148" s="115"/>
      <c r="C148" s="116"/>
    </row>
    <row r="149" spans="2:3" s="114" customFormat="1">
      <c r="B149" s="115"/>
      <c r="C149" s="116"/>
    </row>
    <row r="150" spans="2:3" s="114" customFormat="1">
      <c r="B150" s="115"/>
      <c r="C150" s="116"/>
    </row>
    <row r="151" spans="2:3" s="114" customFormat="1">
      <c r="B151" s="115"/>
      <c r="C151" s="116"/>
    </row>
    <row r="152" spans="2:3" s="114" customFormat="1">
      <c r="B152" s="115"/>
      <c r="C152" s="116"/>
    </row>
    <row r="153" spans="2:3" s="114" customFormat="1">
      <c r="B153" s="115"/>
      <c r="C153" s="116"/>
    </row>
    <row r="154" spans="2:3" s="114" customFormat="1">
      <c r="B154" s="115"/>
      <c r="C154" s="116"/>
    </row>
    <row r="155" spans="2:3" s="114" customFormat="1">
      <c r="B155" s="115"/>
      <c r="C155" s="116"/>
    </row>
    <row r="156" spans="2:3" s="114" customFormat="1">
      <c r="B156" s="115"/>
      <c r="C156" s="116"/>
    </row>
    <row r="157" spans="2:3" s="114" customFormat="1">
      <c r="B157" s="115"/>
      <c r="C157" s="116"/>
    </row>
    <row r="158" spans="2:3" s="114" customFormat="1">
      <c r="B158" s="115"/>
      <c r="C158" s="116"/>
    </row>
    <row r="159" spans="2:3" s="114" customFormat="1">
      <c r="B159" s="115"/>
      <c r="C159" s="116"/>
    </row>
    <row r="160" spans="2:3" s="114" customFormat="1">
      <c r="B160" s="115"/>
      <c r="C160" s="116"/>
    </row>
    <row r="161" spans="2:3" s="114" customFormat="1">
      <c r="B161" s="115"/>
      <c r="C161" s="116"/>
    </row>
    <row r="162" spans="2:3" s="114" customFormat="1">
      <c r="B162" s="115"/>
      <c r="C162" s="116"/>
    </row>
    <row r="163" spans="2:3" s="114" customFormat="1">
      <c r="B163" s="115"/>
      <c r="C163" s="116"/>
    </row>
    <row r="164" spans="2:3" s="114" customFormat="1">
      <c r="B164" s="115"/>
      <c r="C164" s="116"/>
    </row>
    <row r="165" spans="2:3" s="114" customFormat="1">
      <c r="B165" s="115"/>
      <c r="C165" s="116"/>
    </row>
    <row r="166" spans="2:3" s="114" customFormat="1">
      <c r="B166" s="115"/>
      <c r="C166" s="116"/>
    </row>
    <row r="167" spans="2:3" s="114" customFormat="1">
      <c r="B167" s="115"/>
      <c r="C167" s="116"/>
    </row>
    <row r="168" spans="2:3" s="114" customFormat="1">
      <c r="B168" s="115"/>
      <c r="C168" s="116"/>
    </row>
    <row r="169" spans="2:3" s="114" customFormat="1">
      <c r="B169" s="115"/>
      <c r="C169" s="116"/>
    </row>
    <row r="170" spans="2:3" s="114" customFormat="1">
      <c r="B170" s="115"/>
      <c r="C170" s="116"/>
    </row>
    <row r="171" spans="2:3" s="114" customFormat="1">
      <c r="B171" s="115"/>
      <c r="C171" s="116"/>
    </row>
    <row r="172" spans="2:3" s="114" customFormat="1">
      <c r="B172" s="115"/>
      <c r="C172" s="116"/>
    </row>
    <row r="173" spans="2:3" s="114" customFormat="1">
      <c r="B173" s="115"/>
      <c r="C173" s="116"/>
    </row>
    <row r="174" spans="2:3" s="114" customFormat="1">
      <c r="B174" s="115"/>
      <c r="C174" s="116"/>
    </row>
    <row r="175" spans="2:3" s="114" customFormat="1">
      <c r="B175" s="115"/>
      <c r="C175" s="116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6" workbookViewId="0">
      <selection activeCell="B58" sqref="B58"/>
    </sheetView>
  </sheetViews>
  <sheetFormatPr baseColWidth="10" defaultColWidth="9.140625" defaultRowHeight="15"/>
  <cols>
    <col min="1" max="1" width="27.5703125" customWidth="1"/>
    <col min="2" max="2" width="40" customWidth="1"/>
    <col min="3" max="6" width="9.140625" style="114"/>
    <col min="7" max="7" width="0" style="114" hidden="1" customWidth="1"/>
    <col min="8" max="28" width="9.140625" style="114"/>
  </cols>
  <sheetData>
    <row r="1" spans="1:7">
      <c r="A1" s="206" t="s">
        <v>83</v>
      </c>
      <c r="B1" s="206"/>
    </row>
    <row r="2" spans="1:7">
      <c r="A2" s="10" t="s">
        <v>84</v>
      </c>
      <c r="B2" s="12">
        <v>41061</v>
      </c>
    </row>
    <row r="3" spans="1:7">
      <c r="A3" s="10" t="s">
        <v>750</v>
      </c>
      <c r="B3" s="12" t="s">
        <v>949</v>
      </c>
    </row>
    <row r="4" spans="1:7">
      <c r="A4" s="10" t="s">
        <v>751</v>
      </c>
      <c r="B4" s="12"/>
    </row>
    <row r="5" spans="1:7">
      <c r="A5" s="204" t="s">
        <v>85</v>
      </c>
      <c r="B5" s="207"/>
      <c r="G5" s="114" t="s">
        <v>800</v>
      </c>
    </row>
    <row r="6" spans="1:7">
      <c r="A6" s="85" t="s">
        <v>95</v>
      </c>
      <c r="B6" s="10" t="s">
        <v>950</v>
      </c>
      <c r="G6" s="114" t="s">
        <v>801</v>
      </c>
    </row>
    <row r="7" spans="1:7">
      <c r="A7" s="85" t="s">
        <v>741</v>
      </c>
      <c r="B7" s="10" t="s">
        <v>951</v>
      </c>
      <c r="G7" s="114" t="s">
        <v>802</v>
      </c>
    </row>
    <row r="8" spans="1:7">
      <c r="A8" s="85" t="s">
        <v>86</v>
      </c>
      <c r="B8" s="10" t="s">
        <v>952</v>
      </c>
      <c r="G8" s="114" t="s">
        <v>803</v>
      </c>
    </row>
    <row r="9" spans="1:7">
      <c r="A9" s="85" t="s">
        <v>86</v>
      </c>
      <c r="B9" s="10" t="s">
        <v>953</v>
      </c>
    </row>
    <row r="10" spans="1:7">
      <c r="A10" s="85" t="s">
        <v>86</v>
      </c>
      <c r="B10" s="10" t="s">
        <v>954</v>
      </c>
    </row>
    <row r="11" spans="1:7">
      <c r="A11" s="85" t="s">
        <v>86</v>
      </c>
      <c r="B11" s="10" t="s">
        <v>955</v>
      </c>
    </row>
    <row r="12" spans="1:7">
      <c r="A12" s="85" t="s">
        <v>86</v>
      </c>
      <c r="B12" s="10" t="s">
        <v>956</v>
      </c>
    </row>
    <row r="13" spans="1:7">
      <c r="A13" s="85" t="s">
        <v>86</v>
      </c>
      <c r="B13" s="10" t="s">
        <v>957</v>
      </c>
    </row>
    <row r="14" spans="1:7">
      <c r="A14" s="85" t="s">
        <v>86</v>
      </c>
      <c r="B14" s="10"/>
    </row>
    <row r="15" spans="1:7">
      <c r="A15" s="85" t="s">
        <v>86</v>
      </c>
      <c r="B15" s="10"/>
    </row>
    <row r="16" spans="1:7">
      <c r="A16" s="85" t="s">
        <v>86</v>
      </c>
      <c r="B16" s="10"/>
    </row>
    <row r="17" spans="1:7">
      <c r="A17" s="85" t="s">
        <v>86</v>
      </c>
      <c r="B17" s="10"/>
    </row>
    <row r="18" spans="1:7">
      <c r="A18" s="85" t="s">
        <v>86</v>
      </c>
      <c r="B18" s="10"/>
    </row>
    <row r="19" spans="1:7">
      <c r="A19" s="85" t="s">
        <v>86</v>
      </c>
      <c r="B19" s="10"/>
    </row>
    <row r="20" spans="1:7">
      <c r="A20" s="85" t="s">
        <v>86</v>
      </c>
      <c r="B20" s="10"/>
    </row>
    <row r="21" spans="1:7">
      <c r="A21" s="85" t="s">
        <v>86</v>
      </c>
      <c r="B21" s="10"/>
      <c r="G21" s="114" t="s">
        <v>803</v>
      </c>
    </row>
    <row r="22" spans="1:7">
      <c r="A22" s="85" t="s">
        <v>86</v>
      </c>
      <c r="B22" s="10"/>
    </row>
    <row r="23" spans="1:7">
      <c r="A23" s="85" t="s">
        <v>86</v>
      </c>
      <c r="B23" s="10"/>
    </row>
    <row r="24" spans="1:7">
      <c r="A24" s="85" t="s">
        <v>86</v>
      </c>
      <c r="B24" s="10"/>
    </row>
    <row r="25" spans="1:7">
      <c r="A25" s="85" t="s">
        <v>86</v>
      </c>
      <c r="B25" s="10"/>
    </row>
    <row r="26" spans="1:7">
      <c r="A26" s="85" t="s">
        <v>86</v>
      </c>
      <c r="B26" s="10"/>
    </row>
    <row r="27" spans="1:7">
      <c r="A27" s="85" t="s">
        <v>86</v>
      </c>
      <c r="B27" s="10"/>
    </row>
    <row r="28" spans="1:7">
      <c r="A28" s="85" t="s">
        <v>86</v>
      </c>
      <c r="B28" s="10"/>
    </row>
    <row r="29" spans="1:7">
      <c r="A29" s="85" t="s">
        <v>86</v>
      </c>
      <c r="B29" s="10"/>
    </row>
    <row r="30" spans="1:7">
      <c r="A30" s="85" t="s">
        <v>86</v>
      </c>
      <c r="B30" s="10"/>
    </row>
    <row r="31" spans="1:7">
      <c r="A31" s="85" t="s">
        <v>86</v>
      </c>
      <c r="B31" s="10"/>
    </row>
    <row r="32" spans="1:7">
      <c r="A32" s="85" t="s">
        <v>86</v>
      </c>
      <c r="B32" s="10"/>
    </row>
    <row r="33" spans="1:7">
      <c r="A33" s="85" t="s">
        <v>86</v>
      </c>
      <c r="B33" s="10"/>
    </row>
    <row r="34" spans="1:7">
      <c r="A34" s="85" t="s">
        <v>86</v>
      </c>
      <c r="B34" s="10"/>
    </row>
    <row r="35" spans="1:7">
      <c r="A35" s="85" t="s">
        <v>86</v>
      </c>
      <c r="B35" s="10"/>
      <c r="G35" s="114" t="s">
        <v>803</v>
      </c>
    </row>
    <row r="36" spans="1:7">
      <c r="A36" s="85" t="s">
        <v>86</v>
      </c>
      <c r="B36" s="10"/>
    </row>
    <row r="37" spans="1:7">
      <c r="A37" s="85" t="s">
        <v>86</v>
      </c>
      <c r="B37" s="10"/>
    </row>
    <row r="38" spans="1:7">
      <c r="A38" s="85" t="s">
        <v>86</v>
      </c>
      <c r="B38" s="10"/>
    </row>
    <row r="39" spans="1:7">
      <c r="A39" s="85" t="s">
        <v>86</v>
      </c>
      <c r="B39" s="10"/>
    </row>
    <row r="40" spans="1:7">
      <c r="A40" s="85" t="s">
        <v>86</v>
      </c>
      <c r="B40" s="10"/>
    </row>
    <row r="41" spans="1:7">
      <c r="A41" s="85" t="s">
        <v>86</v>
      </c>
      <c r="B41" s="10"/>
    </row>
    <row r="42" spans="1:7">
      <c r="A42" s="85" t="s">
        <v>86</v>
      </c>
      <c r="B42" s="10"/>
    </row>
    <row r="43" spans="1:7">
      <c r="A43" s="85" t="s">
        <v>86</v>
      </c>
      <c r="B43" s="10"/>
    </row>
    <row r="44" spans="1:7">
      <c r="A44" s="85" t="s">
        <v>86</v>
      </c>
      <c r="B44" s="10"/>
    </row>
    <row r="45" spans="1:7">
      <c r="A45" s="85" t="s">
        <v>86</v>
      </c>
      <c r="B45" s="10"/>
    </row>
    <row r="46" spans="1:7">
      <c r="A46" s="85" t="s">
        <v>86</v>
      </c>
      <c r="B46" s="10"/>
    </row>
    <row r="47" spans="1:7">
      <c r="A47" s="85" t="s">
        <v>86</v>
      </c>
      <c r="B47" s="10"/>
    </row>
    <row r="48" spans="1:7">
      <c r="A48" s="108" t="s">
        <v>805</v>
      </c>
      <c r="B48" s="112" t="s">
        <v>804</v>
      </c>
    </row>
    <row r="49" spans="1:2">
      <c r="A49" s="10" t="s">
        <v>91</v>
      </c>
      <c r="B49" s="10" t="s">
        <v>952</v>
      </c>
    </row>
    <row r="50" spans="1:2">
      <c r="A50" s="10" t="s">
        <v>87</v>
      </c>
      <c r="B50" s="10" t="s">
        <v>956</v>
      </c>
    </row>
    <row r="51" spans="1:2">
      <c r="A51" s="10" t="s">
        <v>88</v>
      </c>
      <c r="B51" s="10" t="s">
        <v>955</v>
      </c>
    </row>
    <row r="52" spans="1:2">
      <c r="A52" s="10" t="s">
        <v>89</v>
      </c>
      <c r="B52" s="10" t="s">
        <v>953</v>
      </c>
    </row>
    <row r="53" spans="1:2">
      <c r="A53" s="10" t="s">
        <v>90</v>
      </c>
      <c r="B53" s="10" t="s">
        <v>954</v>
      </c>
    </row>
    <row r="54" spans="1:2">
      <c r="A54" s="10" t="s">
        <v>92</v>
      </c>
      <c r="B54" s="10" t="s">
        <v>950</v>
      </c>
    </row>
    <row r="55" spans="1:2">
      <c r="A55" s="10" t="s">
        <v>93</v>
      </c>
      <c r="B55" s="10" t="s">
        <v>951</v>
      </c>
    </row>
    <row r="56" spans="1:2">
      <c r="A56" s="10" t="s">
        <v>94</v>
      </c>
      <c r="B56" s="10" t="s">
        <v>957</v>
      </c>
    </row>
    <row r="57" spans="1:2">
      <c r="A57" s="108" t="s">
        <v>806</v>
      </c>
      <c r="B57" s="112" t="s">
        <v>804</v>
      </c>
    </row>
    <row r="58" spans="1:2">
      <c r="A58" s="10" t="s">
        <v>958</v>
      </c>
      <c r="B58" s="10" t="s">
        <v>950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4" customFormat="1"/>
    <row r="65" s="114" customFormat="1"/>
    <row r="66" s="114" customFormat="1"/>
    <row r="67" s="114" customFormat="1"/>
    <row r="68" s="114" customFormat="1"/>
    <row r="69" s="114" customFormat="1"/>
    <row r="70" s="114" customFormat="1"/>
    <row r="71" s="114" customFormat="1"/>
    <row r="72" s="114" customFormat="1"/>
    <row r="73" s="114" customFormat="1"/>
    <row r="74" s="114" customFormat="1"/>
    <row r="75" s="114" customFormat="1"/>
    <row r="76" s="114" customFormat="1"/>
    <row r="77" s="114" customFormat="1"/>
    <row r="78" s="114" customFormat="1"/>
    <row r="79" s="114" customFormat="1"/>
    <row r="80" s="114" customFormat="1"/>
    <row r="81" s="114" customFormat="1"/>
    <row r="82" s="114" customFormat="1"/>
    <row r="83" s="114" customFormat="1"/>
    <row r="84" s="114" customFormat="1"/>
    <row r="85" s="114" customFormat="1"/>
    <row r="86" s="114" customFormat="1"/>
    <row r="87" s="114" customFormat="1"/>
    <row r="88" s="114" customFormat="1"/>
    <row r="89" s="114" customFormat="1"/>
    <row r="90" s="114" customFormat="1"/>
    <row r="91" s="114" customFormat="1"/>
    <row r="92" s="114" customFormat="1"/>
    <row r="93" s="114" customFormat="1"/>
    <row r="94" s="114" customFormat="1"/>
    <row r="95" s="114" customFormat="1"/>
    <row r="96" s="114" customFormat="1"/>
    <row r="97" s="114" customFormat="1"/>
    <row r="98" s="114" customFormat="1"/>
    <row r="99" s="114" customFormat="1"/>
    <row r="100" s="114" customFormat="1"/>
    <row r="101" s="114" customFormat="1"/>
    <row r="102" s="114" customFormat="1"/>
    <row r="103" s="114" customFormat="1"/>
    <row r="104" s="114" customFormat="1"/>
    <row r="105" s="114" customFormat="1"/>
    <row r="106" s="114" customFormat="1"/>
    <row r="107" s="114" customFormat="1"/>
    <row r="108" s="114" customFormat="1"/>
    <row r="109" s="114" customFormat="1"/>
    <row r="110" s="114" customFormat="1"/>
    <row r="111" s="114" customFormat="1"/>
    <row r="112" s="114" customFormat="1"/>
    <row r="113" s="114" customFormat="1"/>
    <row r="114" s="114" customFormat="1"/>
    <row r="115" s="114" customFormat="1"/>
    <row r="116" s="114" customFormat="1"/>
    <row r="117" s="114" customFormat="1"/>
    <row r="118" s="114" customFormat="1"/>
    <row r="119" s="114" customFormat="1"/>
    <row r="120" s="114" customFormat="1"/>
    <row r="121" s="114" customFormat="1"/>
    <row r="122" s="114" customFormat="1"/>
    <row r="123" s="114" customFormat="1"/>
    <row r="124" s="114" customFormat="1"/>
    <row r="125" s="114" customFormat="1"/>
    <row r="126" s="114" customFormat="1"/>
    <row r="127" s="114" customFormat="1"/>
    <row r="128" s="114" customFormat="1"/>
    <row r="129" s="114" customFormat="1"/>
    <row r="130" s="114" customFormat="1"/>
    <row r="131" s="114" customFormat="1"/>
    <row r="132" s="114" customFormat="1"/>
    <row r="133" s="114" customFormat="1"/>
    <row r="134" s="114" customFormat="1"/>
    <row r="135" s="114" customFormat="1"/>
    <row r="136" s="114" customFormat="1"/>
    <row r="137" s="114" customFormat="1"/>
    <row r="138" s="114" customFormat="1"/>
    <row r="139" s="114" customFormat="1"/>
    <row r="140" s="114" customFormat="1"/>
    <row r="141" s="114" customFormat="1"/>
    <row r="142" s="114" customFormat="1"/>
    <row r="143" s="114" customFormat="1"/>
    <row r="144" s="114" customFormat="1"/>
    <row r="145" s="114" customFormat="1"/>
    <row r="146" s="114" customFormat="1"/>
    <row r="147" s="114" customFormat="1"/>
    <row r="148" s="114" customFormat="1"/>
    <row r="149" s="114" customFormat="1"/>
    <row r="150" s="114" customFormat="1"/>
    <row r="151" s="114" customFormat="1"/>
    <row r="152" s="114" customFormat="1"/>
    <row r="153" s="114" customFormat="1"/>
    <row r="154" s="114" customFormat="1"/>
    <row r="155" s="114" customFormat="1"/>
    <row r="156" s="114" customFormat="1"/>
    <row r="157" s="114" customFormat="1"/>
    <row r="158" s="114" customFormat="1"/>
    <row r="159" s="114" customFormat="1"/>
    <row r="160" s="114" customFormat="1"/>
    <row r="161" s="114" customFormat="1"/>
    <row r="162" s="114" customFormat="1"/>
    <row r="163" s="114" customFormat="1"/>
    <row r="164" s="114" customFormat="1"/>
    <row r="165" s="114" customFormat="1"/>
    <row r="166" s="114" customFormat="1"/>
    <row r="167" s="114" customFormat="1"/>
    <row r="168" s="114" customFormat="1"/>
    <row r="169" s="114" customFormat="1"/>
    <row r="170" s="114" customFormat="1"/>
    <row r="171" s="114" customFormat="1"/>
    <row r="172" s="114" customFormat="1"/>
    <row r="173" s="114" customFormat="1"/>
    <row r="174" s="114" customFormat="1"/>
    <row r="175" s="114" customFormat="1"/>
    <row r="176" s="114" customFormat="1"/>
    <row r="177" s="114" customFormat="1"/>
    <row r="178" s="114" customFormat="1"/>
    <row r="179" s="114" customFormat="1"/>
    <row r="180" s="114" customFormat="1"/>
    <row r="181" s="114" customFormat="1"/>
    <row r="182" s="114" customFormat="1"/>
    <row r="183" s="114" customFormat="1"/>
    <row r="184" s="114" customFormat="1"/>
    <row r="185" s="114" customFormat="1"/>
    <row r="186" s="114" customFormat="1"/>
    <row r="187" s="114" customFormat="1"/>
    <row r="188" s="114" customFormat="1"/>
    <row r="189" s="114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8" t="s">
        <v>96</v>
      </c>
      <c r="B1" s="109" t="s">
        <v>763</v>
      </c>
    </row>
    <row r="2" spans="1:11">
      <c r="A2" s="10" t="s">
        <v>97</v>
      </c>
      <c r="B2" s="12">
        <v>41717</v>
      </c>
    </row>
    <row r="3" spans="1:11">
      <c r="A3" s="10" t="s">
        <v>98</v>
      </c>
      <c r="B3" s="12">
        <v>41784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8" t="s">
        <v>101</v>
      </c>
      <c r="B6" s="91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8" t="s">
        <v>103</v>
      </c>
      <c r="B11" s="91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sqref="A1:B1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8" t="s">
        <v>96</v>
      </c>
      <c r="B1" s="109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8" t="s">
        <v>101</v>
      </c>
      <c r="B6" s="136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8" t="s">
        <v>103</v>
      </c>
      <c r="B11" s="136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RowHeight="15"/>
  <cols>
    <col min="1" max="1" width="25.42578125" customWidth="1"/>
    <col min="2" max="2" width="39.140625" customWidth="1"/>
  </cols>
  <sheetData>
    <row r="1" spans="1:2">
      <c r="A1" s="108" t="s">
        <v>96</v>
      </c>
      <c r="B1" s="109" t="s">
        <v>763</v>
      </c>
    </row>
    <row r="2" spans="1:2">
      <c r="A2" s="10" t="s">
        <v>97</v>
      </c>
      <c r="B2" s="12">
        <v>42441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8" t="s">
        <v>101</v>
      </c>
      <c r="B6" s="170" t="s">
        <v>763</v>
      </c>
    </row>
    <row r="7" spans="1:2">
      <c r="A7" s="10" t="s">
        <v>97</v>
      </c>
      <c r="B7" s="12">
        <v>42409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8" t="s">
        <v>103</v>
      </c>
      <c r="B11" s="17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I22" sqref="I22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50" workbookViewId="0">
      <selection activeCell="H719" sqref="H719"/>
    </sheetView>
  </sheetViews>
  <sheetFormatPr baseColWidth="10" defaultColWidth="9.140625" defaultRowHeight="15" outlineLevelRow="3"/>
  <cols>
    <col min="1" max="1" width="7" bestFit="1" customWidth="1"/>
    <col min="2" max="2" width="41.7109375" customWidth="1"/>
    <col min="3" max="3" width="21.85546875" customWidth="1"/>
    <col min="4" max="4" width="17.28515625" customWidth="1"/>
    <col min="5" max="5" width="17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7" t="s">
        <v>30</v>
      </c>
      <c r="B1" s="187"/>
      <c r="C1" s="187"/>
      <c r="D1" s="138" t="s">
        <v>853</v>
      </c>
      <c r="E1" s="138" t="s">
        <v>852</v>
      </c>
      <c r="G1" s="43" t="s">
        <v>31</v>
      </c>
      <c r="H1" s="44">
        <f>C2+C114</f>
        <v>570695.30499999993</v>
      </c>
      <c r="I1" s="45"/>
      <c r="J1" s="46" t="b">
        <f>AND(H1=I1)</f>
        <v>0</v>
      </c>
    </row>
    <row r="2" spans="1:14">
      <c r="A2" s="195" t="s">
        <v>60</v>
      </c>
      <c r="B2" s="195"/>
      <c r="C2" s="26">
        <f>C3+C67</f>
        <v>460000</v>
      </c>
      <c r="D2" s="26">
        <f>D3+D67</f>
        <v>460000</v>
      </c>
      <c r="E2" s="26">
        <f>E3+E67</f>
        <v>460000</v>
      </c>
      <c r="G2" s="39" t="s">
        <v>60</v>
      </c>
      <c r="H2" s="41">
        <f>C2</f>
        <v>460000</v>
      </c>
      <c r="I2" s="42"/>
      <c r="J2" s="40" t="b">
        <f>AND(H2=I2)</f>
        <v>0</v>
      </c>
    </row>
    <row r="3" spans="1:14">
      <c r="A3" s="192" t="s">
        <v>578</v>
      </c>
      <c r="B3" s="192"/>
      <c r="C3" s="23">
        <f>C4+C11+C38+C61</f>
        <v>266500</v>
      </c>
      <c r="D3" s="23">
        <f>D4+D11+D38+D61</f>
        <v>266500</v>
      </c>
      <c r="E3" s="23">
        <f>E4+E11+E38+E61</f>
        <v>266500</v>
      </c>
      <c r="G3" s="39" t="s">
        <v>57</v>
      </c>
      <c r="H3" s="41">
        <f t="shared" ref="H3:H66" si="0">C3</f>
        <v>266500</v>
      </c>
      <c r="I3" s="42"/>
      <c r="J3" s="40" t="b">
        <f>AND(H3=I3)</f>
        <v>0</v>
      </c>
    </row>
    <row r="4" spans="1:14" ht="15" customHeight="1">
      <c r="A4" s="188" t="s">
        <v>124</v>
      </c>
      <c r="B4" s="189"/>
      <c r="C4" s="21">
        <f>SUM(C5:C10)</f>
        <v>47200</v>
      </c>
      <c r="D4" s="21">
        <f>SUM(D5:D10)</f>
        <v>47200</v>
      </c>
      <c r="E4" s="21">
        <f>SUM(E5:E10)</f>
        <v>47200</v>
      </c>
      <c r="F4" s="17"/>
      <c r="G4" s="39" t="s">
        <v>53</v>
      </c>
      <c r="H4" s="41">
        <f t="shared" si="0"/>
        <v>47200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190300</v>
      </c>
      <c r="D11" s="21">
        <f>SUM(D12:D37)</f>
        <v>190300</v>
      </c>
      <c r="E11" s="21">
        <f>SUM(E12:E37)</f>
        <v>190300</v>
      </c>
      <c r="F11" s="17"/>
      <c r="G11" s="39" t="s">
        <v>54</v>
      </c>
      <c r="H11" s="41">
        <f t="shared" si="0"/>
        <v>190300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188000</v>
      </c>
      <c r="D12" s="2">
        <f>C12</f>
        <v>188000</v>
      </c>
      <c r="E12" s="2">
        <f>D12</f>
        <v>188000</v>
      </c>
      <c r="H12" s="41">
        <f t="shared" si="0"/>
        <v>188000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</v>
      </c>
      <c r="D32" s="2">
        <f t="shared" si="3"/>
        <v>300</v>
      </c>
      <c r="E32" s="2">
        <f t="shared" si="3"/>
        <v>300</v>
      </c>
      <c r="H32" s="41">
        <f t="shared" si="0"/>
        <v>300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8" t="s">
        <v>145</v>
      </c>
      <c r="B38" s="189"/>
      <c r="C38" s="21">
        <f>SUM(C39:C60)</f>
        <v>29000</v>
      </c>
      <c r="D38" s="21">
        <f>SUM(D39:D60)</f>
        <v>29000</v>
      </c>
      <c r="E38" s="21">
        <f>SUM(E39:E60)</f>
        <v>29000</v>
      </c>
      <c r="G38" s="39" t="s">
        <v>55</v>
      </c>
      <c r="H38" s="41">
        <f t="shared" si="0"/>
        <v>29000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1">
        <f t="shared" si="0"/>
        <v>4500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1">
        <f t="shared" si="0"/>
        <v>300</v>
      </c>
    </row>
    <row r="45" spans="1:10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1500</v>
      </c>
      <c r="D52" s="2">
        <f t="shared" si="4"/>
        <v>1500</v>
      </c>
      <c r="E52" s="2">
        <f t="shared" si="4"/>
        <v>1500</v>
      </c>
      <c r="H52" s="41">
        <f t="shared" si="0"/>
        <v>1500</v>
      </c>
    </row>
    <row r="53" spans="1:10" outlineLevel="1">
      <c r="A53" s="20">
        <v>3301</v>
      </c>
      <c r="B53" s="20" t="s">
        <v>18</v>
      </c>
      <c r="C53" s="2">
        <v>4500</v>
      </c>
      <c r="D53" s="2">
        <f t="shared" si="4"/>
        <v>4500</v>
      </c>
      <c r="E53" s="2">
        <f t="shared" si="4"/>
        <v>4500</v>
      </c>
      <c r="H53" s="41">
        <f t="shared" si="0"/>
        <v>4500</v>
      </c>
    </row>
    <row r="54" spans="1:10" outlineLevel="1">
      <c r="A54" s="20">
        <v>3302</v>
      </c>
      <c r="B54" s="20" t="s">
        <v>19</v>
      </c>
      <c r="C54" s="2">
        <v>300</v>
      </c>
      <c r="D54" s="2">
        <f t="shared" si="4"/>
        <v>300</v>
      </c>
      <c r="E54" s="2">
        <f t="shared" si="4"/>
        <v>300</v>
      </c>
      <c r="H54" s="41">
        <f t="shared" si="0"/>
        <v>300</v>
      </c>
    </row>
    <row r="55" spans="1:10" outlineLevel="1">
      <c r="A55" s="20">
        <v>3303</v>
      </c>
      <c r="B55" s="20" t="s">
        <v>153</v>
      </c>
      <c r="C55" s="2">
        <v>6800</v>
      </c>
      <c r="D55" s="2">
        <f t="shared" si="4"/>
        <v>6800</v>
      </c>
      <c r="E55" s="2">
        <f t="shared" si="4"/>
        <v>6800</v>
      </c>
      <c r="H55" s="41">
        <f t="shared" si="0"/>
        <v>6800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2" t="s">
        <v>579</v>
      </c>
      <c r="B67" s="192"/>
      <c r="C67" s="25">
        <f>C97+C68</f>
        <v>193500</v>
      </c>
      <c r="D67" s="25">
        <f>D97+D68</f>
        <v>193500</v>
      </c>
      <c r="E67" s="25">
        <f>E97+E68</f>
        <v>193500</v>
      </c>
      <c r="G67" s="39" t="s">
        <v>59</v>
      </c>
      <c r="H67" s="41">
        <f t="shared" ref="H67:H130" si="7">C67</f>
        <v>193500</v>
      </c>
      <c r="I67" s="42"/>
      <c r="J67" s="40" t="b">
        <f>AND(H67=I67)</f>
        <v>0</v>
      </c>
    </row>
    <row r="68" spans="1:10">
      <c r="A68" s="188" t="s">
        <v>163</v>
      </c>
      <c r="B68" s="189"/>
      <c r="C68" s="21">
        <f>SUM(C69:C96)</f>
        <v>26200</v>
      </c>
      <c r="D68" s="21">
        <f>SUM(D69:D96)</f>
        <v>26200</v>
      </c>
      <c r="E68" s="21">
        <f>SUM(E69:E96)</f>
        <v>26200</v>
      </c>
      <c r="G68" s="39" t="s">
        <v>56</v>
      </c>
      <c r="H68" s="41">
        <f t="shared" si="7"/>
        <v>26200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8"/>
        <v>6000</v>
      </c>
      <c r="E80" s="2">
        <f t="shared" si="8"/>
        <v>6000</v>
      </c>
      <c r="H80" s="41">
        <f t="shared" si="7"/>
        <v>6000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</v>
      </c>
      <c r="D91" s="2">
        <f t="shared" si="9"/>
        <v>200</v>
      </c>
      <c r="E91" s="2">
        <f t="shared" si="9"/>
        <v>200</v>
      </c>
      <c r="H91" s="41">
        <f t="shared" si="7"/>
        <v>200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167300</v>
      </c>
      <c r="D97" s="21">
        <f>SUM(D98:D113)</f>
        <v>167300</v>
      </c>
      <c r="E97" s="21">
        <f>SUM(E98:E113)</f>
        <v>167300</v>
      </c>
      <c r="G97" s="39" t="s">
        <v>58</v>
      </c>
      <c r="H97" s="41">
        <f t="shared" si="7"/>
        <v>167300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148000</v>
      </c>
      <c r="D98" s="2">
        <f>C98</f>
        <v>148000</v>
      </c>
      <c r="E98" s="2">
        <f>D98</f>
        <v>148000</v>
      </c>
      <c r="H98" s="41">
        <f t="shared" si="7"/>
        <v>148000</v>
      </c>
    </row>
    <row r="99" spans="1:10" ht="15" customHeight="1" outlineLevel="1">
      <c r="A99" s="3">
        <v>6002</v>
      </c>
      <c r="B99" s="1" t="s">
        <v>185</v>
      </c>
      <c r="C99" s="2">
        <v>17000</v>
      </c>
      <c r="D99" s="2">
        <f t="shared" ref="D99:E113" si="10">C99</f>
        <v>17000</v>
      </c>
      <c r="E99" s="2">
        <f t="shared" si="10"/>
        <v>17000</v>
      </c>
      <c r="H99" s="41">
        <f t="shared" si="7"/>
        <v>17000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>
      <c r="A114" s="193" t="s">
        <v>62</v>
      </c>
      <c r="B114" s="194"/>
      <c r="C114" s="26">
        <f>C115+C152+C177</f>
        <v>110695.30499999999</v>
      </c>
      <c r="D114" s="26">
        <f>D115+D152+D177</f>
        <v>110695.30499999999</v>
      </c>
      <c r="E114" s="26">
        <f>E115+E152+E177</f>
        <v>110695.30499999999</v>
      </c>
      <c r="G114" s="39" t="s">
        <v>62</v>
      </c>
      <c r="H114" s="41">
        <f t="shared" si="7"/>
        <v>110695.30499999999</v>
      </c>
      <c r="I114" s="42"/>
      <c r="J114" s="40" t="b">
        <f>AND(H114=I114)</f>
        <v>0</v>
      </c>
    </row>
    <row r="115" spans="1:10">
      <c r="A115" s="190" t="s">
        <v>580</v>
      </c>
      <c r="B115" s="191"/>
      <c r="C115" s="23">
        <f>C116+C135</f>
        <v>98945.304999999993</v>
      </c>
      <c r="D115" s="23">
        <f>D116+D135</f>
        <v>98945.304999999993</v>
      </c>
      <c r="E115" s="23">
        <f>E116+E135</f>
        <v>98945.304999999993</v>
      </c>
      <c r="G115" s="39" t="s">
        <v>61</v>
      </c>
      <c r="H115" s="41">
        <f t="shared" si="7"/>
        <v>98945.304999999993</v>
      </c>
      <c r="I115" s="42"/>
      <c r="J115" s="40" t="b">
        <f>AND(H115=I115)</f>
        <v>0</v>
      </c>
    </row>
    <row r="116" spans="1:10" ht="15" customHeight="1">
      <c r="A116" s="188" t="s">
        <v>195</v>
      </c>
      <c r="B116" s="189"/>
      <c r="C116" s="21">
        <f>C117+C120+C123+C126+C129+C132</f>
        <v>39443.228000000003</v>
      </c>
      <c r="D116" s="21">
        <f>D117+D120+D123+D126+D129+D132</f>
        <v>39443.228000000003</v>
      </c>
      <c r="E116" s="21">
        <f>E117+E120+E123+E126+E129+E132</f>
        <v>39443.228000000003</v>
      </c>
      <c r="G116" s="39" t="s">
        <v>583</v>
      </c>
      <c r="H116" s="41">
        <f t="shared" si="7"/>
        <v>39443.228000000003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39443.228000000003</v>
      </c>
      <c r="D117" s="2">
        <f>D118+D119</f>
        <v>39443.228000000003</v>
      </c>
      <c r="E117" s="2">
        <f>E118+E119</f>
        <v>39443.228000000003</v>
      </c>
      <c r="H117" s="41">
        <f t="shared" si="7"/>
        <v>39443.228000000003</v>
      </c>
    </row>
    <row r="118" spans="1:10" ht="15" customHeight="1" outlineLevel="2">
      <c r="A118" s="127"/>
      <c r="B118" s="126" t="s">
        <v>855</v>
      </c>
      <c r="C118" s="125">
        <v>4443.2280000000001</v>
      </c>
      <c r="D118" s="125">
        <f>C118</f>
        <v>4443.2280000000001</v>
      </c>
      <c r="E118" s="125">
        <f>D118</f>
        <v>4443.2280000000001</v>
      </c>
      <c r="H118" s="41">
        <f t="shared" si="7"/>
        <v>4443.2280000000001</v>
      </c>
    </row>
    <row r="119" spans="1:10" ht="15" customHeight="1" outlineLevel="2">
      <c r="A119" s="127"/>
      <c r="B119" s="126" t="s">
        <v>860</v>
      </c>
      <c r="C119" s="125">
        <v>35000</v>
      </c>
      <c r="D119" s="125">
        <f>C119</f>
        <v>35000</v>
      </c>
      <c r="E119" s="125">
        <f>D119</f>
        <v>35000</v>
      </c>
      <c r="H119" s="41">
        <f t="shared" si="7"/>
        <v>35000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8" t="s">
        <v>202</v>
      </c>
      <c r="B135" s="189"/>
      <c r="C135" s="21">
        <f>C136+C140+C143+C146+C149</f>
        <v>59502.076999999997</v>
      </c>
      <c r="D135" s="21">
        <f>D136+D140+D143+D146+D149</f>
        <v>59502.076999999997</v>
      </c>
      <c r="E135" s="21">
        <f>E136+E140+E143+E146+E149</f>
        <v>59502.076999999997</v>
      </c>
      <c r="G135" s="39" t="s">
        <v>584</v>
      </c>
      <c r="H135" s="41">
        <f t="shared" si="11"/>
        <v>59502.076999999997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45905.57</v>
      </c>
      <c r="D136" s="2">
        <f>D137+D138+D139</f>
        <v>45905.57</v>
      </c>
      <c r="E136" s="2">
        <f>E137+E138+E139</f>
        <v>45905.57</v>
      </c>
      <c r="H136" s="41">
        <f t="shared" si="11"/>
        <v>45905.57</v>
      </c>
    </row>
    <row r="137" spans="1:10" ht="15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862</v>
      </c>
      <c r="C138" s="125">
        <v>34825.934999999998</v>
      </c>
      <c r="D138" s="125">
        <f t="shared" ref="D138:E139" si="12">C138</f>
        <v>34825.934999999998</v>
      </c>
      <c r="E138" s="125">
        <f t="shared" si="12"/>
        <v>34825.934999999998</v>
      </c>
      <c r="H138" s="41">
        <f t="shared" si="11"/>
        <v>34825.934999999998</v>
      </c>
    </row>
    <row r="139" spans="1:10" ht="15" customHeight="1" outlineLevel="2">
      <c r="A139" s="127"/>
      <c r="B139" s="126" t="s">
        <v>861</v>
      </c>
      <c r="C139" s="125">
        <v>11079.635</v>
      </c>
      <c r="D139" s="125">
        <f t="shared" si="12"/>
        <v>11079.635</v>
      </c>
      <c r="E139" s="125">
        <f t="shared" si="12"/>
        <v>11079.635</v>
      </c>
      <c r="H139" s="41">
        <f t="shared" si="11"/>
        <v>11079.635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13596.507</v>
      </c>
      <c r="D149" s="2">
        <f>D150+D151</f>
        <v>13596.507</v>
      </c>
      <c r="E149" s="2">
        <f>E150+E151</f>
        <v>13596.507</v>
      </c>
      <c r="H149" s="41">
        <f t="shared" si="11"/>
        <v>13596.507</v>
      </c>
    </row>
    <row r="150" spans="1:10" ht="15" customHeight="1" outlineLevel="2">
      <c r="A150" s="127"/>
      <c r="B150" s="126" t="s">
        <v>855</v>
      </c>
      <c r="C150" s="125">
        <v>13596.507</v>
      </c>
      <c r="D150" s="125">
        <f>C150</f>
        <v>13596.507</v>
      </c>
      <c r="E150" s="125">
        <f>D150</f>
        <v>13596.507</v>
      </c>
      <c r="H150" s="41">
        <f t="shared" si="11"/>
        <v>13596.507</v>
      </c>
    </row>
    <row r="151" spans="1:10" ht="15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0" t="s">
        <v>581</v>
      </c>
      <c r="B152" s="191"/>
      <c r="C152" s="23">
        <f>C153+C163+C170</f>
        <v>11750</v>
      </c>
      <c r="D152" s="23">
        <f>D153+D163+D170</f>
        <v>11750</v>
      </c>
      <c r="E152" s="23">
        <f>E153+E163+E170</f>
        <v>11750</v>
      </c>
      <c r="G152" s="39" t="s">
        <v>66</v>
      </c>
      <c r="H152" s="41">
        <f t="shared" si="11"/>
        <v>11750</v>
      </c>
      <c r="I152" s="42"/>
      <c r="J152" s="40" t="b">
        <f>AND(H152=I152)</f>
        <v>0</v>
      </c>
    </row>
    <row r="153" spans="1:10">
      <c r="A153" s="188" t="s">
        <v>208</v>
      </c>
      <c r="B153" s="189"/>
      <c r="C153" s="21">
        <f>C154+C157+C160</f>
        <v>11750</v>
      </c>
      <c r="D153" s="21">
        <f>D154+D157+D160</f>
        <v>11750</v>
      </c>
      <c r="E153" s="21">
        <f>E154+E157+E160</f>
        <v>11750</v>
      </c>
      <c r="G153" s="39" t="s">
        <v>585</v>
      </c>
      <c r="H153" s="41">
        <f t="shared" si="11"/>
        <v>11750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11750</v>
      </c>
      <c r="D154" s="2">
        <f>D155+D156</f>
        <v>11750</v>
      </c>
      <c r="E154" s="2">
        <f>E155+E156</f>
        <v>11750</v>
      </c>
      <c r="H154" s="41">
        <f t="shared" si="11"/>
        <v>11750</v>
      </c>
    </row>
    <row r="155" spans="1:10" ht="15" customHeight="1" outlineLevel="2">
      <c r="A155" s="127"/>
      <c r="B155" s="126" t="s">
        <v>855</v>
      </c>
      <c r="C155" s="125">
        <v>3190</v>
      </c>
      <c r="D155" s="125">
        <f>C155</f>
        <v>3190</v>
      </c>
      <c r="E155" s="125">
        <f>D155</f>
        <v>3190</v>
      </c>
      <c r="H155" s="41">
        <f t="shared" si="11"/>
        <v>3190</v>
      </c>
    </row>
    <row r="156" spans="1:10" ht="15" customHeight="1" outlineLevel="2">
      <c r="A156" s="127"/>
      <c r="B156" s="126" t="s">
        <v>860</v>
      </c>
      <c r="C156" s="125">
        <v>8560</v>
      </c>
      <c r="D156" s="125">
        <f>C156</f>
        <v>8560</v>
      </c>
      <c r="E156" s="125">
        <f>D156</f>
        <v>8560</v>
      </c>
      <c r="H156" s="41">
        <f t="shared" si="11"/>
        <v>8560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7"/>
      <c r="B181" s="86" t="s">
        <v>855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7"/>
      <c r="B183" s="86" t="s">
        <v>855</v>
      </c>
      <c r="C183" s="124"/>
      <c r="D183" s="124">
        <f>C183</f>
        <v>0</v>
      </c>
      <c r="E183" s="124">
        <f>D183</f>
        <v>0</v>
      </c>
    </row>
    <row r="184" spans="1:10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7"/>
      <c r="B186" s="86" t="s">
        <v>855</v>
      </c>
      <c r="C186" s="124"/>
      <c r="D186" s="124">
        <f>C186</f>
        <v>0</v>
      </c>
      <c r="E186" s="124">
        <f>D186</f>
        <v>0</v>
      </c>
    </row>
    <row r="187" spans="1:10" outlineLevel="3">
      <c r="A187" s="87"/>
      <c r="B187" s="86" t="s">
        <v>847</v>
      </c>
      <c r="C187" s="124"/>
      <c r="D187" s="124">
        <f>C187</f>
        <v>0</v>
      </c>
      <c r="E187" s="124">
        <f>D187</f>
        <v>0</v>
      </c>
    </row>
    <row r="188" spans="1:10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7"/>
      <c r="B190" s="86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7"/>
      <c r="B191" s="86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7"/>
      <c r="B192" s="86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7"/>
      <c r="B194" s="86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7"/>
      <c r="B196" s="86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5" t="s">
        <v>843</v>
      </c>
      <c r="B197" s="18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7"/>
      <c r="B199" s="86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7"/>
      <c r="B202" s="86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7"/>
      <c r="B205" s="86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7"/>
      <c r="B206" s="86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7"/>
      <c r="B208" s="86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7"/>
      <c r="B209" s="86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7"/>
      <c r="B210" s="86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7"/>
      <c r="B212" s="86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7"/>
      <c r="B214" s="86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7"/>
      <c r="B217" s="86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7"/>
      <c r="B221" s="86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7"/>
      <c r="B224" s="86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7"/>
      <c r="B225" s="86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7"/>
      <c r="B226" s="86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7"/>
      <c r="B227" s="86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7"/>
      <c r="B230" s="86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7"/>
      <c r="B231" s="86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7"/>
      <c r="B232" s="86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7"/>
      <c r="B234" s="86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7"/>
      <c r="B237" s="86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7"/>
      <c r="B240" s="86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7"/>
      <c r="B241" s="86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7"/>
      <c r="B242" s="86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7"/>
      <c r="B245" s="86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7"/>
      <c r="B246" s="86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7"/>
      <c r="B247" s="86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7"/>
      <c r="B248" s="86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7"/>
      <c r="B249" s="86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7"/>
      <c r="B251" s="86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7"/>
      <c r="B252" s="86" t="s">
        <v>854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7" t="s">
        <v>67</v>
      </c>
      <c r="B256" s="187"/>
      <c r="C256" s="187"/>
      <c r="D256" s="138" t="s">
        <v>853</v>
      </c>
      <c r="E256" s="138" t="s">
        <v>852</v>
      </c>
      <c r="G256" s="47" t="s">
        <v>589</v>
      </c>
      <c r="H256" s="48">
        <f>C257+C559</f>
        <v>570695.30500000005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443000</v>
      </c>
      <c r="D257" s="37">
        <f>D258+D550</f>
        <v>443000</v>
      </c>
      <c r="E257" s="37">
        <f>E258+E550</f>
        <v>443000</v>
      </c>
      <c r="G257" s="39" t="s">
        <v>60</v>
      </c>
      <c r="H257" s="41">
        <f>C257</f>
        <v>443000</v>
      </c>
      <c r="I257" s="42"/>
      <c r="J257" s="40" t="b">
        <f>AND(H257=I257)</f>
        <v>0</v>
      </c>
    </row>
    <row r="258" spans="1:10">
      <c r="A258" s="175" t="s">
        <v>266</v>
      </c>
      <c r="B258" s="176"/>
      <c r="C258" s="36">
        <f>C259+C339+C483+C547</f>
        <v>404134</v>
      </c>
      <c r="D258" s="36">
        <f>D259+D339+D483+D547</f>
        <v>404134</v>
      </c>
      <c r="E258" s="36">
        <f>E259+E339+E483+E547</f>
        <v>404134</v>
      </c>
      <c r="G258" s="39" t="s">
        <v>57</v>
      </c>
      <c r="H258" s="41">
        <f t="shared" ref="H258:H321" si="21">C258</f>
        <v>404134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265000</v>
      </c>
      <c r="D259" s="33">
        <f>D260+D263+D314</f>
        <v>265000</v>
      </c>
      <c r="E259" s="33">
        <f>E260+E263+E314</f>
        <v>265000</v>
      </c>
      <c r="G259" s="39" t="s">
        <v>590</v>
      </c>
      <c r="H259" s="41">
        <f t="shared" si="21"/>
        <v>265000</v>
      </c>
      <c r="I259" s="42"/>
      <c r="J259" s="40" t="b">
        <f>AND(H259=I259)</f>
        <v>0</v>
      </c>
    </row>
    <row r="260" spans="1:10" outlineLevel="1">
      <c r="A260" s="177" t="s">
        <v>268</v>
      </c>
      <c r="B260" s="178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77" t="s">
        <v>269</v>
      </c>
      <c r="B263" s="178"/>
      <c r="C263" s="32">
        <f>C264+C265+C289+C296+C298+C302+C305+C308+C313</f>
        <v>262408</v>
      </c>
      <c r="D263" s="32">
        <f>D264+D265+D289+D296+D298+D302+D305+D308+D313</f>
        <v>262408</v>
      </c>
      <c r="E263" s="32">
        <f>E264+E265+E289+E296+E298+E302+E305+E308+E313</f>
        <v>262408</v>
      </c>
      <c r="H263" s="41">
        <f t="shared" si="21"/>
        <v>262408</v>
      </c>
    </row>
    <row r="264" spans="1:10" outlineLevel="2">
      <c r="A264" s="6">
        <v>1101</v>
      </c>
      <c r="B264" s="4" t="s">
        <v>34</v>
      </c>
      <c r="C264" s="5">
        <v>115000</v>
      </c>
      <c r="D264" s="5">
        <f>C264</f>
        <v>115000</v>
      </c>
      <c r="E264" s="5">
        <f>D264</f>
        <v>115000</v>
      </c>
      <c r="H264" s="41">
        <f t="shared" si="21"/>
        <v>115000</v>
      </c>
    </row>
    <row r="265" spans="1:10" outlineLevel="2">
      <c r="A265" s="6">
        <v>1101</v>
      </c>
      <c r="B265" s="4" t="s">
        <v>35</v>
      </c>
      <c r="C265" s="5">
        <v>99386</v>
      </c>
      <c r="D265" s="5">
        <v>99386</v>
      </c>
      <c r="E265" s="5">
        <v>99386</v>
      </c>
      <c r="H265" s="41">
        <f t="shared" si="21"/>
        <v>99386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v>300</v>
      </c>
      <c r="E289" s="5">
        <v>300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7800</v>
      </c>
      <c r="D298" s="5">
        <v>7800</v>
      </c>
      <c r="E298" s="5">
        <v>7800</v>
      </c>
      <c r="H298" s="41">
        <f t="shared" si="21"/>
        <v>7800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4810</v>
      </c>
      <c r="D305" s="5">
        <v>4810</v>
      </c>
      <c r="E305" s="5">
        <v>4810</v>
      </c>
      <c r="H305" s="41">
        <f t="shared" si="21"/>
        <v>4810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33900</v>
      </c>
      <c r="D308" s="5">
        <v>33900</v>
      </c>
      <c r="E308" s="5">
        <v>33900</v>
      </c>
      <c r="H308" s="41">
        <f t="shared" si="21"/>
        <v>33900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912</v>
      </c>
      <c r="D313" s="5">
        <f>C313</f>
        <v>912</v>
      </c>
      <c r="E313" s="5">
        <f>D313</f>
        <v>912</v>
      </c>
      <c r="H313" s="41">
        <f t="shared" si="21"/>
        <v>912</v>
      </c>
    </row>
    <row r="314" spans="1:8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133400</v>
      </c>
      <c r="D339" s="33">
        <f>D340+D444+D482</f>
        <v>133400</v>
      </c>
      <c r="E339" s="33">
        <f>E340+E444+E482</f>
        <v>133400</v>
      </c>
      <c r="G339" s="39" t="s">
        <v>591</v>
      </c>
      <c r="H339" s="41">
        <f t="shared" si="28"/>
        <v>133400</v>
      </c>
      <c r="I339" s="42"/>
      <c r="J339" s="40" t="b">
        <f>AND(H339=I339)</f>
        <v>0</v>
      </c>
    </row>
    <row r="340" spans="1:10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131100</v>
      </c>
      <c r="D340" s="32">
        <f>D341+D342+D343+D344+D347+D348+D353+D356+D357+D362+D367+BH290668+D371+D372+D373+D376+D377+D378+D382+D388+D391+D392+D395+D398+D399+D404+D407+D408+D409+D412+D415+D416+D419+D420+D421+D422+D429+D443</f>
        <v>131100</v>
      </c>
      <c r="E340" s="32">
        <f>E341+E342+E343+E344+E347+E348+E353+E356+E357+E362+E367+BI290668+E371+E372+E373+E376+E377+E378+E382+E388+E391+E392+E395+E398+E399+E404+E407+E408+E409+E412+E415+E416+E419+E420+E421+E422+E429+E443</f>
        <v>131100</v>
      </c>
      <c r="H340" s="41">
        <f t="shared" si="28"/>
        <v>131100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5500</v>
      </c>
      <c r="D342" s="5">
        <f t="shared" ref="D342:E343" si="31">C342</f>
        <v>5500</v>
      </c>
      <c r="E342" s="5">
        <f t="shared" si="31"/>
        <v>5500</v>
      </c>
      <c r="H342" s="41">
        <f t="shared" si="28"/>
        <v>5500</v>
      </c>
    </row>
    <row r="343" spans="1:10" outlineLevel="2">
      <c r="A343" s="6">
        <v>2201</v>
      </c>
      <c r="B343" s="4" t="s">
        <v>41</v>
      </c>
      <c r="C343" s="5">
        <v>48000</v>
      </c>
      <c r="D343" s="5">
        <f t="shared" si="31"/>
        <v>48000</v>
      </c>
      <c r="E343" s="5">
        <f t="shared" si="31"/>
        <v>48000</v>
      </c>
      <c r="H343" s="41">
        <f t="shared" si="28"/>
        <v>48000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  <c r="H348" s="41">
        <f t="shared" si="28"/>
        <v>27000</v>
      </c>
    </row>
    <row r="349" spans="1:10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2700</v>
      </c>
      <c r="D357" s="5">
        <f>SUM(D358:D361)</f>
        <v>2700</v>
      </c>
      <c r="E357" s="5">
        <f>SUM(E358:E361)</f>
        <v>2700</v>
      </c>
      <c r="H357" s="41">
        <f t="shared" si="28"/>
        <v>2700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</v>
      </c>
      <c r="D360" s="30">
        <f t="shared" si="35"/>
        <v>200</v>
      </c>
      <c r="E360" s="30">
        <f t="shared" si="35"/>
        <v>200</v>
      </c>
      <c r="H360" s="41">
        <f t="shared" si="28"/>
        <v>200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7500</v>
      </c>
      <c r="D362" s="5">
        <f>SUM(D363:D366)</f>
        <v>7500</v>
      </c>
      <c r="E362" s="5">
        <f>SUM(E363:E366)</f>
        <v>7500</v>
      </c>
      <c r="H362" s="41">
        <f t="shared" si="28"/>
        <v>7500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1"/>
        <v>100</v>
      </c>
    </row>
    <row r="389" spans="1:8" outlineLevel="3">
      <c r="A389" s="29"/>
      <c r="B389" s="28" t="s">
        <v>48</v>
      </c>
      <c r="C389" s="30">
        <v>100</v>
      </c>
      <c r="D389" s="30">
        <f t="shared" ref="D389:E391" si="42">C389</f>
        <v>100</v>
      </c>
      <c r="E389" s="30">
        <f t="shared" si="42"/>
        <v>100</v>
      </c>
      <c r="H389" s="41">
        <f t="shared" si="41"/>
        <v>100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  <c r="H393" s="41">
        <f t="shared" si="41"/>
        <v>700</v>
      </c>
    </row>
    <row r="394" spans="1:8" outlineLevel="3">
      <c r="A394" s="29"/>
      <c r="B394" s="28" t="s">
        <v>314</v>
      </c>
      <c r="C394" s="30">
        <v>2300</v>
      </c>
      <c r="D394" s="30">
        <f>C394</f>
        <v>2300</v>
      </c>
      <c r="E394" s="30">
        <f>D394</f>
        <v>2300</v>
      </c>
      <c r="H394" s="41">
        <f t="shared" si="41"/>
        <v>2300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6040</v>
      </c>
      <c r="D412" s="5">
        <f>SUM(D413:D414)</f>
        <v>6040</v>
      </c>
      <c r="E412" s="5">
        <f>SUM(E413:E414)</f>
        <v>6040</v>
      </c>
      <c r="H412" s="41">
        <f t="shared" si="41"/>
        <v>6040</v>
      </c>
    </row>
    <row r="413" spans="1:8" outlineLevel="3" collapsed="1">
      <c r="A413" s="29"/>
      <c r="B413" s="28" t="s">
        <v>328</v>
      </c>
      <c r="C413" s="30">
        <v>6040</v>
      </c>
      <c r="D413" s="30">
        <f t="shared" ref="D413:E415" si="46">C413</f>
        <v>6040</v>
      </c>
      <c r="E413" s="30">
        <f t="shared" si="46"/>
        <v>6040</v>
      </c>
      <c r="H413" s="41">
        <f t="shared" si="41"/>
        <v>6040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360</v>
      </c>
      <c r="D416" s="5">
        <f>SUM(D417:D418)</f>
        <v>360</v>
      </c>
      <c r="E416" s="5">
        <f>SUM(E417:E418)</f>
        <v>360</v>
      </c>
      <c r="H416" s="41">
        <f t="shared" si="41"/>
        <v>360</v>
      </c>
    </row>
    <row r="417" spans="1:8" outlineLevel="3" collapsed="1">
      <c r="A417" s="29"/>
      <c r="B417" s="28" t="s">
        <v>330</v>
      </c>
      <c r="C417" s="30">
        <v>360</v>
      </c>
      <c r="D417" s="30">
        <f t="shared" ref="D417:E421" si="47">C417</f>
        <v>360</v>
      </c>
      <c r="E417" s="30">
        <f t="shared" si="47"/>
        <v>360</v>
      </c>
      <c r="H417" s="41">
        <f t="shared" si="41"/>
        <v>360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15700</v>
      </c>
      <c r="D429" s="5">
        <f>SUM(D430:D442)</f>
        <v>15700</v>
      </c>
      <c r="E429" s="5">
        <f>SUM(E430:E442)</f>
        <v>15700</v>
      </c>
      <c r="H429" s="41">
        <f t="shared" si="41"/>
        <v>15700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1700</v>
      </c>
      <c r="D433" s="30">
        <f t="shared" si="49"/>
        <v>1700</v>
      </c>
      <c r="E433" s="30">
        <f t="shared" si="49"/>
        <v>1700</v>
      </c>
      <c r="H433" s="41">
        <f t="shared" si="41"/>
        <v>1700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14000</v>
      </c>
      <c r="D442" s="30">
        <f t="shared" si="49"/>
        <v>14000</v>
      </c>
      <c r="E442" s="30">
        <f t="shared" si="49"/>
        <v>14000</v>
      </c>
      <c r="H442" s="41">
        <f t="shared" si="41"/>
        <v>14000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7" t="s">
        <v>357</v>
      </c>
      <c r="B444" s="178"/>
      <c r="C444" s="32">
        <f>C445+C454+C455+C459+C462+C463+C468+C474+C477+C480+C481+C450</f>
        <v>2300</v>
      </c>
      <c r="D444" s="32">
        <f>D445+D454+D455+D459+D462+D463+D468+D474+D477+D480+D481+D450</f>
        <v>2300</v>
      </c>
      <c r="E444" s="32">
        <f>E445+E454+E455+E459+E462+E463+E468+E474+E477+E480+E481+E450</f>
        <v>2300</v>
      </c>
      <c r="H444" s="41">
        <f t="shared" si="41"/>
        <v>2300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</v>
      </c>
      <c r="D445" s="5">
        <f>SUM(D446:D449)</f>
        <v>300</v>
      </c>
      <c r="E445" s="5">
        <f>SUM(E446:E449)</f>
        <v>300</v>
      </c>
      <c r="H445" s="41">
        <f t="shared" si="41"/>
        <v>300</v>
      </c>
    </row>
    <row r="446" spans="1:8" ht="15" customHeight="1" outlineLevel="3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  <c r="H446" s="41">
        <f t="shared" si="41"/>
        <v>100</v>
      </c>
    </row>
    <row r="447" spans="1:8" ht="15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3" t="s">
        <v>389</v>
      </c>
      <c r="B483" s="184"/>
      <c r="C483" s="35">
        <f>C484+C504+C509+C522+C528+C538</f>
        <v>5351</v>
      </c>
      <c r="D483" s="35">
        <f>D484+D504+D509+D522+D528+D538</f>
        <v>5351</v>
      </c>
      <c r="E483" s="35">
        <f>E484+E504+E509+E522+E528+E538</f>
        <v>5351</v>
      </c>
      <c r="G483" s="39" t="s">
        <v>592</v>
      </c>
      <c r="H483" s="41">
        <f t="shared" si="51"/>
        <v>5351</v>
      </c>
      <c r="I483" s="42"/>
      <c r="J483" s="40" t="b">
        <f>AND(H483=I483)</f>
        <v>0</v>
      </c>
    </row>
    <row r="484" spans="1:10" outlineLevel="1">
      <c r="A484" s="177" t="s">
        <v>390</v>
      </c>
      <c r="B484" s="178"/>
      <c r="C484" s="32">
        <f>C485+C486+C490+C491+C494+C497+C500+C501+C502+C503</f>
        <v>961</v>
      </c>
      <c r="D484" s="32">
        <f>D485+D486+D490+D491+D494+D497+D500+D501+D502+D503</f>
        <v>961</v>
      </c>
      <c r="E484" s="32">
        <f>E485+E486+E490+E491+E494+E497+E500+E501+E502+E503</f>
        <v>961</v>
      </c>
      <c r="H484" s="41">
        <f t="shared" si="51"/>
        <v>961</v>
      </c>
    </row>
    <row r="485" spans="1:10" outlineLevel="2">
      <c r="A485" s="6">
        <v>3302</v>
      </c>
      <c r="B485" s="4" t="s">
        <v>391</v>
      </c>
      <c r="C485" s="5">
        <v>200</v>
      </c>
      <c r="D485" s="5">
        <f>C485</f>
        <v>200</v>
      </c>
      <c r="E485" s="5">
        <f>D485</f>
        <v>200</v>
      </c>
      <c r="H485" s="41">
        <f t="shared" si="51"/>
        <v>200</v>
      </c>
    </row>
    <row r="486" spans="1:10" outlineLevel="2">
      <c r="A486" s="6">
        <v>3302</v>
      </c>
      <c r="B486" s="4" t="s">
        <v>392</v>
      </c>
      <c r="C486" s="5">
        <f>SUM(C487:C489)</f>
        <v>411</v>
      </c>
      <c r="D486" s="5">
        <f>SUM(D487:D489)</f>
        <v>411</v>
      </c>
      <c r="E486" s="5">
        <f>SUM(E487:E489)</f>
        <v>411</v>
      </c>
      <c r="H486" s="41">
        <f t="shared" si="51"/>
        <v>411</v>
      </c>
    </row>
    <row r="487" spans="1:10" ht="15" customHeight="1" outlineLevel="3">
      <c r="A487" s="28"/>
      <c r="B487" s="28" t="s">
        <v>393</v>
      </c>
      <c r="C487" s="30">
        <v>411</v>
      </c>
      <c r="D487" s="30">
        <f>C487</f>
        <v>411</v>
      </c>
      <c r="E487" s="30">
        <f>D487</f>
        <v>411</v>
      </c>
      <c r="H487" s="41">
        <f t="shared" si="51"/>
        <v>411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</v>
      </c>
      <c r="D494" s="5">
        <f>SUM(D495:D496)</f>
        <v>250</v>
      </c>
      <c r="E494" s="5">
        <f>SUM(E495:E496)</f>
        <v>250</v>
      </c>
      <c r="H494" s="41">
        <f t="shared" si="51"/>
        <v>250</v>
      </c>
    </row>
    <row r="495" spans="1:10" ht="15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1"/>
        <v>250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  <c r="H497" s="41">
        <f t="shared" si="51"/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7" t="s">
        <v>410</v>
      </c>
      <c r="B504" s="178"/>
      <c r="C504" s="32">
        <f>SUM(C505:C508)</f>
        <v>1330</v>
      </c>
      <c r="D504" s="32">
        <f>SUM(D505:D508)</f>
        <v>1330</v>
      </c>
      <c r="E504" s="32">
        <f>SUM(E505:E508)</f>
        <v>1330</v>
      </c>
      <c r="H504" s="41">
        <f t="shared" si="51"/>
        <v>1330</v>
      </c>
    </row>
    <row r="505" spans="1:12" outlineLevel="2" collapsed="1">
      <c r="A505" s="6">
        <v>3303</v>
      </c>
      <c r="B505" s="4" t="s">
        <v>411</v>
      </c>
      <c r="C505" s="5">
        <v>1330</v>
      </c>
      <c r="D505" s="5">
        <f>C505</f>
        <v>1330</v>
      </c>
      <c r="E505" s="5">
        <f>D505</f>
        <v>1330</v>
      </c>
      <c r="H505" s="41">
        <f t="shared" si="51"/>
        <v>1330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7" t="s">
        <v>414</v>
      </c>
      <c r="B509" s="178"/>
      <c r="C509" s="32">
        <f>C510+C511+C512+C513+C517+C518+C519+C520+C521</f>
        <v>2600</v>
      </c>
      <c r="D509" s="32">
        <f>D510+D511+D512+D513+D517+D518+D519+D520+D521</f>
        <v>2600</v>
      </c>
      <c r="E509" s="32">
        <f>E510+E511+E512+E513+E517+E518+E519+E520+E521</f>
        <v>2600</v>
      </c>
      <c r="F509" s="51"/>
      <c r="H509" s="41">
        <f t="shared" si="51"/>
        <v>2600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1500</v>
      </c>
      <c r="D520" s="5">
        <f t="shared" si="62"/>
        <v>1500</v>
      </c>
      <c r="E520" s="5">
        <f t="shared" si="62"/>
        <v>1500</v>
      </c>
      <c r="H520" s="41">
        <f t="shared" si="63"/>
        <v>1500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7" t="s">
        <v>441</v>
      </c>
      <c r="B538" s="178"/>
      <c r="C538" s="32">
        <f>SUM(C539:C544)</f>
        <v>460</v>
      </c>
      <c r="D538" s="32">
        <f>SUM(D539:D544)</f>
        <v>460</v>
      </c>
      <c r="E538" s="32">
        <f>SUM(E539:E544)</f>
        <v>460</v>
      </c>
      <c r="H538" s="41">
        <f t="shared" si="63"/>
        <v>460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460</v>
      </c>
      <c r="D540" s="5">
        <f t="shared" ref="D540:E543" si="66">C540</f>
        <v>460</v>
      </c>
      <c r="E540" s="5">
        <f t="shared" si="66"/>
        <v>460</v>
      </c>
      <c r="H540" s="41">
        <f t="shared" si="63"/>
        <v>460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1" t="s">
        <v>449</v>
      </c>
      <c r="B547" s="182"/>
      <c r="C547" s="35">
        <f>C548+C549</f>
        <v>383</v>
      </c>
      <c r="D547" s="35">
        <f>D548+D549</f>
        <v>383</v>
      </c>
      <c r="E547" s="35">
        <f>E548+E549</f>
        <v>383</v>
      </c>
      <c r="G547" s="39" t="s">
        <v>593</v>
      </c>
      <c r="H547" s="41">
        <f t="shared" si="63"/>
        <v>383</v>
      </c>
      <c r="I547" s="42"/>
      <c r="J547" s="40" t="b">
        <f>AND(H547=I547)</f>
        <v>0</v>
      </c>
    </row>
    <row r="548" spans="1:10" outlineLevel="1">
      <c r="A548" s="177" t="s">
        <v>450</v>
      </c>
      <c r="B548" s="178"/>
      <c r="C548" s="32">
        <v>383</v>
      </c>
      <c r="D548" s="32">
        <f>C548</f>
        <v>383</v>
      </c>
      <c r="E548" s="32">
        <f>D548</f>
        <v>383</v>
      </c>
      <c r="H548" s="41">
        <f t="shared" si="63"/>
        <v>383</v>
      </c>
    </row>
    <row r="549" spans="1:10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5" t="s">
        <v>455</v>
      </c>
      <c r="B550" s="176"/>
      <c r="C550" s="36">
        <f>C551</f>
        <v>38866</v>
      </c>
      <c r="D550" s="36">
        <f>D551</f>
        <v>38866</v>
      </c>
      <c r="E550" s="36">
        <f>E551</f>
        <v>38866</v>
      </c>
      <c r="G550" s="39" t="s">
        <v>59</v>
      </c>
      <c r="H550" s="41">
        <f t="shared" si="63"/>
        <v>38866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38866</v>
      </c>
      <c r="D551" s="33">
        <f>D552+D556</f>
        <v>38866</v>
      </c>
      <c r="E551" s="33">
        <f>E552+E556</f>
        <v>38866</v>
      </c>
      <c r="G551" s="39" t="s">
        <v>594</v>
      </c>
      <c r="H551" s="41">
        <f t="shared" si="63"/>
        <v>38866</v>
      </c>
      <c r="I551" s="42"/>
      <c r="J551" s="40" t="b">
        <f>AND(H551=I551)</f>
        <v>0</v>
      </c>
    </row>
    <row r="552" spans="1:10" outlineLevel="1">
      <c r="A552" s="177" t="s">
        <v>457</v>
      </c>
      <c r="B552" s="178"/>
      <c r="C552" s="32">
        <f>SUM(C553:C555)</f>
        <v>38866</v>
      </c>
      <c r="D552" s="32">
        <f>SUM(D553:D555)</f>
        <v>38866</v>
      </c>
      <c r="E552" s="32">
        <f>SUM(E553:E555)</f>
        <v>38866</v>
      </c>
      <c r="H552" s="41">
        <f t="shared" si="63"/>
        <v>38866</v>
      </c>
    </row>
    <row r="553" spans="1:10" outlineLevel="2" collapsed="1">
      <c r="A553" s="6">
        <v>5500</v>
      </c>
      <c r="B553" s="4" t="s">
        <v>458</v>
      </c>
      <c r="C553" s="5">
        <v>38866</v>
      </c>
      <c r="D553" s="5">
        <f t="shared" ref="D553:E555" si="67">C553</f>
        <v>38866</v>
      </c>
      <c r="E553" s="5">
        <f t="shared" si="67"/>
        <v>38866</v>
      </c>
      <c r="H553" s="41">
        <f t="shared" si="63"/>
        <v>38866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127695.30500000001</v>
      </c>
      <c r="D559" s="37">
        <f>D560+D716+D725</f>
        <v>127695.30500000001</v>
      </c>
      <c r="E559" s="37">
        <f>E560+E716+E725</f>
        <v>127695.30500000001</v>
      </c>
      <c r="G559" s="39" t="s">
        <v>62</v>
      </c>
      <c r="H559" s="41">
        <f t="shared" si="63"/>
        <v>127695.30500000001</v>
      </c>
      <c r="I559" s="42"/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78297.305000000008</v>
      </c>
      <c r="D560" s="36">
        <f>D561+D638+D642+D645</f>
        <v>78297.305000000008</v>
      </c>
      <c r="E560" s="36">
        <f>E561+E638+E642+E645</f>
        <v>78297.305000000008</v>
      </c>
      <c r="G560" s="39" t="s">
        <v>61</v>
      </c>
      <c r="H560" s="41">
        <f t="shared" si="63"/>
        <v>78297.305000000008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78297.305000000008</v>
      </c>
      <c r="D561" s="38">
        <f>D562+D567+D568+D569+D576+D577+D581+D584+D585+D586+D587+D592+D595+D599+D603+D610+D616+D628</f>
        <v>78297.305000000008</v>
      </c>
      <c r="E561" s="38">
        <f>E562+E567+E568+E569+E576+E577+E581+E584+E585+E586+E587+E592+E595+E599+E603+E610+E616+E628</f>
        <v>78297.305000000008</v>
      </c>
      <c r="G561" s="39" t="s">
        <v>595</v>
      </c>
      <c r="H561" s="41">
        <f t="shared" si="63"/>
        <v>78297.305000000008</v>
      </c>
      <c r="I561" s="42"/>
      <c r="J561" s="40" t="b">
        <f>AND(H561=I561)</f>
        <v>0</v>
      </c>
    </row>
    <row r="562" spans="1:10" outlineLevel="1">
      <c r="A562" s="177" t="s">
        <v>466</v>
      </c>
      <c r="B562" s="178"/>
      <c r="C562" s="32">
        <f>SUM(C563:C566)</f>
        <v>3591.6770000000001</v>
      </c>
      <c r="D562" s="32">
        <f>SUM(D563:D566)</f>
        <v>3591.6770000000001</v>
      </c>
      <c r="E562" s="32">
        <f>SUM(E563:E566)</f>
        <v>3591.6770000000001</v>
      </c>
      <c r="H562" s="41">
        <f t="shared" si="63"/>
        <v>3591.6770000000001</v>
      </c>
    </row>
    <row r="563" spans="1:10" outlineLevel="2">
      <c r="A563" s="7">
        <v>6600</v>
      </c>
      <c r="B563" s="4" t="s">
        <v>468</v>
      </c>
      <c r="C563" s="5">
        <v>3591.6770000000001</v>
      </c>
      <c r="D563" s="5">
        <f>C563</f>
        <v>3591.6770000000001</v>
      </c>
      <c r="E563" s="5">
        <f>D563</f>
        <v>3591.6770000000001</v>
      </c>
      <c r="H563" s="41">
        <f t="shared" si="63"/>
        <v>3591.6770000000001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7" t="s">
        <v>473</v>
      </c>
      <c r="B569" s="17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7" t="s">
        <v>481</v>
      </c>
      <c r="B577" s="17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7" t="s">
        <v>485</v>
      </c>
      <c r="B581" s="178"/>
      <c r="C581" s="32">
        <f>SUM(C582:C583)</f>
        <v>35000</v>
      </c>
      <c r="D581" s="32">
        <f>SUM(D582:D583)</f>
        <v>35000</v>
      </c>
      <c r="E581" s="32">
        <f>SUM(E582:E583)</f>
        <v>35000</v>
      </c>
      <c r="H581" s="41">
        <f t="shared" si="71"/>
        <v>35000</v>
      </c>
    </row>
    <row r="582" spans="1:8" outlineLevel="2">
      <c r="A582" s="7">
        <v>6606</v>
      </c>
      <c r="B582" s="4" t="s">
        <v>486</v>
      </c>
      <c r="C582" s="5">
        <v>35000</v>
      </c>
      <c r="D582" s="5">
        <f t="shared" ref="D582:E586" si="72">C582</f>
        <v>35000</v>
      </c>
      <c r="E582" s="5">
        <f t="shared" si="72"/>
        <v>35000</v>
      </c>
      <c r="H582" s="41">
        <f t="shared" si="71"/>
        <v>35000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7" t="s">
        <v>489</v>
      </c>
      <c r="B585" s="17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7" t="s">
        <v>491</v>
      </c>
      <c r="B587" s="17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7" t="s">
        <v>503</v>
      </c>
      <c r="B599" s="178"/>
      <c r="C599" s="32">
        <f>SUM(C600:C602)</f>
        <v>19500</v>
      </c>
      <c r="D599" s="32">
        <f>SUM(D600:D602)</f>
        <v>19500</v>
      </c>
      <c r="E599" s="32">
        <f>SUM(E600:E602)</f>
        <v>19500</v>
      </c>
      <c r="H599" s="41">
        <f t="shared" si="71"/>
        <v>19500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19500</v>
      </c>
      <c r="D601" s="5">
        <f t="shared" si="75"/>
        <v>19500</v>
      </c>
      <c r="E601" s="5">
        <f t="shared" si="75"/>
        <v>19500</v>
      </c>
      <c r="H601" s="41">
        <f t="shared" si="71"/>
        <v>19500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7" t="s">
        <v>506</v>
      </c>
      <c r="B603" s="178"/>
      <c r="C603" s="32">
        <f>SUM(C604:C609)</f>
        <v>1470</v>
      </c>
      <c r="D603" s="32">
        <f>SUM(D604:D609)</f>
        <v>1470</v>
      </c>
      <c r="E603" s="32">
        <f>SUM(E604:E609)</f>
        <v>1470</v>
      </c>
      <c r="H603" s="41">
        <f t="shared" si="71"/>
        <v>1470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1470</v>
      </c>
      <c r="D609" s="5">
        <f t="shared" si="76"/>
        <v>1470</v>
      </c>
      <c r="E609" s="5">
        <f t="shared" si="76"/>
        <v>1470</v>
      </c>
      <c r="H609" s="41">
        <f t="shared" si="71"/>
        <v>1470</v>
      </c>
    </row>
    <row r="610" spans="1:8" outlineLevel="1">
      <c r="A610" s="177" t="s">
        <v>513</v>
      </c>
      <c r="B610" s="17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7" t="s">
        <v>519</v>
      </c>
      <c r="B616" s="178"/>
      <c r="C616" s="32">
        <f>SUM(C617:C627)</f>
        <v>2542.4</v>
      </c>
      <c r="D616" s="32">
        <f>SUM(D617:D627)</f>
        <v>2542.4</v>
      </c>
      <c r="E616" s="32">
        <f>SUM(E617:E627)</f>
        <v>2542.4</v>
      </c>
      <c r="H616" s="41">
        <f t="shared" si="71"/>
        <v>2542.4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2542.4</v>
      </c>
      <c r="D619" s="5">
        <f t="shared" si="78"/>
        <v>2542.4</v>
      </c>
      <c r="E619" s="5">
        <f t="shared" si="78"/>
        <v>2542.4</v>
      </c>
      <c r="H619" s="41">
        <f t="shared" si="71"/>
        <v>2542.4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7" t="s">
        <v>531</v>
      </c>
      <c r="B628" s="178"/>
      <c r="C628" s="32">
        <f>SUM(C629:C637)</f>
        <v>16193.227999999999</v>
      </c>
      <c r="D628" s="32">
        <f>SUM(D629:D637)</f>
        <v>16193.227999999999</v>
      </c>
      <c r="E628" s="32">
        <f>SUM(E629:E637)</f>
        <v>16193.227999999999</v>
      </c>
      <c r="H628" s="41">
        <f t="shared" si="71"/>
        <v>16193.227999999999</v>
      </c>
    </row>
    <row r="629" spans="1:10" outlineLevel="2">
      <c r="A629" s="7">
        <v>6617</v>
      </c>
      <c r="B629" s="4" t="s">
        <v>532</v>
      </c>
      <c r="C629" s="5">
        <v>16193.227999999999</v>
      </c>
      <c r="D629" s="5">
        <f>C629</f>
        <v>16193.227999999999</v>
      </c>
      <c r="E629" s="5">
        <f>D629</f>
        <v>16193.227999999999</v>
      </c>
      <c r="H629" s="41">
        <f t="shared" si="71"/>
        <v>16193.227999999999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5" t="s">
        <v>570</v>
      </c>
      <c r="B716" s="176"/>
      <c r="C716" s="36">
        <f>C717</f>
        <v>49398</v>
      </c>
      <c r="D716" s="36">
        <f>D717</f>
        <v>49398</v>
      </c>
      <c r="E716" s="36">
        <f>E717</f>
        <v>49398</v>
      </c>
      <c r="G716" s="39" t="s">
        <v>66</v>
      </c>
      <c r="H716" s="41">
        <f t="shared" si="92"/>
        <v>49398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49398</v>
      </c>
      <c r="D717" s="33">
        <f>D718+D722</f>
        <v>49398</v>
      </c>
      <c r="E717" s="33">
        <f>E718+E722</f>
        <v>49398</v>
      </c>
      <c r="G717" s="39" t="s">
        <v>599</v>
      </c>
      <c r="H717" s="41">
        <f t="shared" si="92"/>
        <v>49398</v>
      </c>
      <c r="I717" s="42"/>
      <c r="J717" s="40" t="b">
        <f>AND(H717=I717)</f>
        <v>0</v>
      </c>
    </row>
    <row r="718" spans="1:10" outlineLevel="1" collapsed="1">
      <c r="A718" s="171" t="s">
        <v>851</v>
      </c>
      <c r="B718" s="172"/>
      <c r="C718" s="31">
        <f>SUM(C719:C721)</f>
        <v>49398</v>
      </c>
      <c r="D718" s="31">
        <f>SUM(D719:D721)</f>
        <v>49398</v>
      </c>
      <c r="E718" s="31">
        <f>SUM(E719:E721)</f>
        <v>49398</v>
      </c>
      <c r="H718" s="41">
        <f t="shared" si="92"/>
        <v>49398</v>
      </c>
    </row>
    <row r="719" spans="1:10" ht="15" customHeight="1" outlineLevel="2">
      <c r="A719" s="6">
        <v>10950</v>
      </c>
      <c r="B719" s="4" t="s">
        <v>572</v>
      </c>
      <c r="C719" s="5">
        <v>49398</v>
      </c>
      <c r="D719" s="5">
        <f>C719</f>
        <v>49398</v>
      </c>
      <c r="E719" s="5">
        <f>D719</f>
        <v>49398</v>
      </c>
      <c r="H719" s="41">
        <f t="shared" si="92"/>
        <v>49398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Q154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9.140625" defaultRowHeight="15"/>
  <cols>
    <col min="1" max="1" width="33.5703125" style="10" customWidth="1"/>
    <col min="2" max="2" width="10.28515625" style="10" customWidth="1"/>
    <col min="3" max="3" width="10.5703125" style="10" customWidth="1"/>
    <col min="4" max="4" width="39.42578125" style="107" customWidth="1"/>
    <col min="5" max="10" width="9.140625" style="114"/>
    <col min="11" max="12" width="0" style="114" hidden="1" customWidth="1"/>
    <col min="13" max="43" width="9.140625" style="114"/>
  </cols>
  <sheetData>
    <row r="1" spans="1:12">
      <c r="A1" s="91" t="s">
        <v>752</v>
      </c>
      <c r="B1" s="91" t="s">
        <v>753</v>
      </c>
      <c r="C1" s="91" t="s">
        <v>754</v>
      </c>
      <c r="D1" s="106" t="s">
        <v>755</v>
      </c>
    </row>
    <row r="2" spans="1:12" ht="15.75">
      <c r="A2" s="13" t="s">
        <v>959</v>
      </c>
    </row>
    <row r="3" spans="1:12" ht="15.75">
      <c r="A3" s="13" t="s">
        <v>960</v>
      </c>
      <c r="K3" s="114" t="s">
        <v>756</v>
      </c>
      <c r="L3" s="114" t="s">
        <v>758</v>
      </c>
    </row>
    <row r="4" spans="1:12" ht="15.75">
      <c r="A4" s="13" t="s">
        <v>961</v>
      </c>
      <c r="K4" s="114" t="s">
        <v>757</v>
      </c>
      <c r="L4" s="114" t="s">
        <v>759</v>
      </c>
    </row>
    <row r="5" spans="1:12" ht="15.75">
      <c r="A5" s="13" t="s">
        <v>962</v>
      </c>
      <c r="L5" s="114" t="s">
        <v>760</v>
      </c>
    </row>
    <row r="6" spans="1:12" ht="15.75">
      <c r="A6" s="13" t="s">
        <v>963</v>
      </c>
      <c r="L6" s="114" t="s">
        <v>761</v>
      </c>
    </row>
    <row r="7" spans="1:12" ht="15.75">
      <c r="A7" s="13" t="s">
        <v>964</v>
      </c>
    </row>
    <row r="8" spans="1:12" ht="15.75">
      <c r="A8" s="13" t="s">
        <v>965</v>
      </c>
    </row>
    <row r="9" spans="1:12" ht="15.75">
      <c r="A9" s="13" t="s">
        <v>966</v>
      </c>
    </row>
    <row r="10" spans="1:12" ht="15.75">
      <c r="A10" s="13" t="s">
        <v>966</v>
      </c>
    </row>
    <row r="11" spans="1:12" ht="15.75">
      <c r="A11" s="13" t="s">
        <v>966</v>
      </c>
    </row>
    <row r="12" spans="1:12" ht="15.75">
      <c r="A12" s="13" t="s">
        <v>966</v>
      </c>
    </row>
    <row r="13" spans="1:12" ht="15.75">
      <c r="A13" s="13" t="s">
        <v>966</v>
      </c>
    </row>
    <row r="14" spans="1:12" ht="15.75">
      <c r="A14" s="13" t="s">
        <v>966</v>
      </c>
    </row>
    <row r="15" spans="1:12" ht="15.75">
      <c r="A15" s="13" t="s">
        <v>966</v>
      </c>
    </row>
    <row r="16" spans="1:12" ht="15.75">
      <c r="A16" s="13" t="s">
        <v>966</v>
      </c>
    </row>
    <row r="17" spans="1:1" ht="15.75">
      <c r="A17" s="13" t="s">
        <v>966</v>
      </c>
    </row>
    <row r="18" spans="1:1" ht="15.75">
      <c r="A18" s="13" t="s">
        <v>966</v>
      </c>
    </row>
    <row r="19" spans="1:1" ht="15.75">
      <c r="A19" s="13" t="s">
        <v>966</v>
      </c>
    </row>
    <row r="20" spans="1:1" ht="15.75">
      <c r="A20" s="13" t="s">
        <v>966</v>
      </c>
    </row>
    <row r="21" spans="1:1" ht="15.75">
      <c r="A21" s="13" t="s">
        <v>966</v>
      </c>
    </row>
    <row r="22" spans="1:1" ht="15.75">
      <c r="A22" s="13" t="s">
        <v>966</v>
      </c>
    </row>
    <row r="23" spans="1:1" ht="15.75">
      <c r="A23" s="13" t="s">
        <v>966</v>
      </c>
    </row>
    <row r="24" spans="1:1" ht="15.75">
      <c r="A24" s="13" t="s">
        <v>966</v>
      </c>
    </row>
    <row r="25" spans="1:1" ht="15.75">
      <c r="A25" s="13" t="s">
        <v>966</v>
      </c>
    </row>
    <row r="26" spans="1:1" ht="15.75">
      <c r="A26" s="13" t="s">
        <v>966</v>
      </c>
    </row>
    <row r="27" spans="1:1" ht="15.75">
      <c r="A27" s="13" t="s">
        <v>966</v>
      </c>
    </row>
    <row r="28" spans="1:1" ht="15.75">
      <c r="A28" s="13" t="s">
        <v>966</v>
      </c>
    </row>
    <row r="29" spans="1:1" ht="15.75">
      <c r="A29" s="13" t="s">
        <v>966</v>
      </c>
    </row>
    <row r="30" spans="1:1" ht="15.75">
      <c r="A30" s="13" t="s">
        <v>966</v>
      </c>
    </row>
    <row r="31" spans="1:1" ht="15.75">
      <c r="A31" s="13" t="s">
        <v>966</v>
      </c>
    </row>
    <row r="32" spans="1:1" ht="15.75">
      <c r="A32" s="13" t="s">
        <v>966</v>
      </c>
    </row>
    <row r="33" spans="1:1" ht="15.75">
      <c r="A33" s="13" t="s">
        <v>966</v>
      </c>
    </row>
    <row r="34" spans="1:1" ht="15.75">
      <c r="A34" s="13" t="s">
        <v>966</v>
      </c>
    </row>
    <row r="35" spans="1:1" ht="15.75">
      <c r="A35" s="13" t="s">
        <v>966</v>
      </c>
    </row>
    <row r="36" spans="1:1" ht="15.75">
      <c r="A36" s="13" t="s">
        <v>966</v>
      </c>
    </row>
    <row r="37" spans="1:1" ht="15.75">
      <c r="A37" s="13" t="s">
        <v>966</v>
      </c>
    </row>
    <row r="38" spans="1:1" ht="15.75">
      <c r="A38" s="13" t="s">
        <v>966</v>
      </c>
    </row>
    <row r="39" spans="1:1" ht="15.75">
      <c r="A39" s="13" t="s">
        <v>966</v>
      </c>
    </row>
    <row r="40" spans="1:1" ht="15.75">
      <c r="A40" s="13" t="s">
        <v>966</v>
      </c>
    </row>
    <row r="41" spans="1:1" ht="15.75">
      <c r="A41" s="13" t="s">
        <v>966</v>
      </c>
    </row>
    <row r="42" spans="1:1" ht="15.75">
      <c r="A42" s="13" t="s">
        <v>966</v>
      </c>
    </row>
    <row r="43" spans="1:1" ht="15.75">
      <c r="A43" s="13" t="s">
        <v>966</v>
      </c>
    </row>
    <row r="44" spans="1:1" ht="15.75">
      <c r="A44" s="13" t="s">
        <v>966</v>
      </c>
    </row>
    <row r="45" spans="1:1" ht="15.75">
      <c r="A45" s="13" t="s">
        <v>966</v>
      </c>
    </row>
    <row r="46" spans="1:1" ht="15.75">
      <c r="A46" s="13" t="s">
        <v>966</v>
      </c>
    </row>
    <row r="47" spans="1:1" ht="15.75">
      <c r="A47" s="13" t="s">
        <v>966</v>
      </c>
    </row>
    <row r="48" spans="1:1" ht="15.75">
      <c r="A48" s="13" t="s">
        <v>966</v>
      </c>
    </row>
    <row r="49" spans="1:1" ht="15.75">
      <c r="A49" s="13" t="s">
        <v>966</v>
      </c>
    </row>
    <row r="50" spans="1:1" ht="15.75">
      <c r="A50" s="13" t="s">
        <v>966</v>
      </c>
    </row>
    <row r="51" spans="1:1" ht="15.75">
      <c r="A51" s="13" t="s">
        <v>966</v>
      </c>
    </row>
    <row r="52" spans="1:1" ht="15.75">
      <c r="A52" s="13" t="s">
        <v>966</v>
      </c>
    </row>
    <row r="53" spans="1:1" ht="15.75">
      <c r="A53" s="13" t="s">
        <v>966</v>
      </c>
    </row>
    <row r="54" spans="1:1" ht="15.75">
      <c r="A54" s="13" t="s">
        <v>966</v>
      </c>
    </row>
    <row r="55" spans="1:1" ht="15.75">
      <c r="A55" s="13" t="s">
        <v>966</v>
      </c>
    </row>
    <row r="56" spans="1:1" ht="15.75">
      <c r="A56" s="13" t="s">
        <v>966</v>
      </c>
    </row>
    <row r="57" spans="1:1" ht="15.75">
      <c r="A57" s="13" t="s">
        <v>966</v>
      </c>
    </row>
    <row r="58" spans="1:1" ht="15.75">
      <c r="A58" s="13" t="s">
        <v>966</v>
      </c>
    </row>
    <row r="59" spans="1:1" ht="15.75">
      <c r="A59" s="13" t="s">
        <v>966</v>
      </c>
    </row>
    <row r="60" spans="1:1" ht="15.75">
      <c r="A60" s="13" t="s">
        <v>966</v>
      </c>
    </row>
    <row r="61" spans="1:1" ht="15.75">
      <c r="A61" s="13" t="s">
        <v>966</v>
      </c>
    </row>
    <row r="62" spans="1:1" ht="15.75">
      <c r="A62" s="13" t="s">
        <v>966</v>
      </c>
    </row>
    <row r="63" spans="1:1" ht="15.75">
      <c r="A63" s="13" t="s">
        <v>966</v>
      </c>
    </row>
    <row r="64" spans="1:1" ht="15.75">
      <c r="A64" s="13" t="s">
        <v>966</v>
      </c>
    </row>
    <row r="65" spans="1:1" ht="15.75">
      <c r="A65" s="13" t="s">
        <v>966</v>
      </c>
    </row>
    <row r="66" spans="1:1" ht="15.75">
      <c r="A66" s="13" t="s">
        <v>966</v>
      </c>
    </row>
    <row r="67" spans="1:1" ht="15.75">
      <c r="A67" s="13" t="s">
        <v>966</v>
      </c>
    </row>
    <row r="68" spans="1:1" ht="15.75">
      <c r="A68" s="13" t="s">
        <v>966</v>
      </c>
    </row>
    <row r="69" spans="1:1" ht="15.75">
      <c r="A69" s="13" t="s">
        <v>966</v>
      </c>
    </row>
    <row r="70" spans="1:1" ht="15.75">
      <c r="A70" s="13" t="s">
        <v>966</v>
      </c>
    </row>
    <row r="71" spans="1:1" ht="15.75">
      <c r="A71" s="13" t="s">
        <v>966</v>
      </c>
    </row>
    <row r="72" spans="1:1" ht="15.75">
      <c r="A72" s="13" t="s">
        <v>966</v>
      </c>
    </row>
    <row r="73" spans="1:1" ht="15.75">
      <c r="A73" s="13" t="s">
        <v>966</v>
      </c>
    </row>
    <row r="74" spans="1:1" ht="15.75">
      <c r="A74" s="13" t="s">
        <v>966</v>
      </c>
    </row>
    <row r="75" spans="1:1" ht="15.75">
      <c r="A75" s="13" t="s">
        <v>966</v>
      </c>
    </row>
    <row r="76" spans="1:1" ht="15.75">
      <c r="A76" s="13" t="s">
        <v>966</v>
      </c>
    </row>
    <row r="77" spans="1:1" ht="15.75">
      <c r="A77" s="13" t="s">
        <v>966</v>
      </c>
    </row>
    <row r="78" spans="1:1" ht="15.75">
      <c r="A78" s="13" t="s">
        <v>966</v>
      </c>
    </row>
    <row r="79" spans="1:1" ht="15.75">
      <c r="A79" s="13" t="s">
        <v>966</v>
      </c>
    </row>
    <row r="80" spans="1:1" ht="15.75">
      <c r="A80" s="13" t="s">
        <v>966</v>
      </c>
    </row>
    <row r="81" spans="1:1" ht="15.75">
      <c r="A81" s="13" t="s">
        <v>966</v>
      </c>
    </row>
    <row r="82" spans="1:1" ht="15.75">
      <c r="A82" s="13" t="s">
        <v>966</v>
      </c>
    </row>
    <row r="83" spans="1:1" ht="15.75">
      <c r="A83" s="13" t="s">
        <v>966</v>
      </c>
    </row>
    <row r="84" spans="1:1" ht="15.75">
      <c r="A84" s="13" t="s">
        <v>966</v>
      </c>
    </row>
    <row r="85" spans="1:1" ht="15.75">
      <c r="A85" s="13" t="s">
        <v>966</v>
      </c>
    </row>
    <row r="86" spans="1:1" ht="15.75">
      <c r="A86" s="13" t="s">
        <v>966</v>
      </c>
    </row>
    <row r="87" spans="1:1" ht="15.75">
      <c r="A87" s="13" t="s">
        <v>966</v>
      </c>
    </row>
    <row r="88" spans="1:1" ht="15.75">
      <c r="A88" s="13" t="s">
        <v>966</v>
      </c>
    </row>
    <row r="89" spans="1:1" ht="15.75">
      <c r="A89" s="13" t="s">
        <v>966</v>
      </c>
    </row>
    <row r="90" spans="1:1" ht="15.75">
      <c r="A90" s="13" t="s">
        <v>966</v>
      </c>
    </row>
    <row r="91" spans="1:1" ht="15.75">
      <c r="A91" s="13" t="s">
        <v>966</v>
      </c>
    </row>
    <row r="92" spans="1:1" ht="15.75">
      <c r="A92" s="13" t="s">
        <v>966</v>
      </c>
    </row>
    <row r="93" spans="1:1" ht="15.75">
      <c r="A93" s="13" t="s">
        <v>966</v>
      </c>
    </row>
    <row r="94" spans="1:1" ht="15.75">
      <c r="A94" s="13" t="s">
        <v>966</v>
      </c>
    </row>
    <row r="95" spans="1:1" ht="15.75">
      <c r="A95" s="13" t="s">
        <v>966</v>
      </c>
    </row>
    <row r="96" spans="1:1" ht="15.75">
      <c r="A96" s="13" t="s">
        <v>966</v>
      </c>
    </row>
    <row r="97" spans="1:1" ht="15.75">
      <c r="A97" s="13" t="s">
        <v>966</v>
      </c>
    </row>
    <row r="98" spans="1:1" ht="15.75">
      <c r="A98" s="13" t="s">
        <v>966</v>
      </c>
    </row>
    <row r="99" spans="1:1" ht="15.75">
      <c r="A99" s="13" t="s">
        <v>966</v>
      </c>
    </row>
    <row r="100" spans="1:1" ht="15.75">
      <c r="A100" s="13" t="s">
        <v>966</v>
      </c>
    </row>
    <row r="101" spans="1:1" ht="15.75">
      <c r="A101" s="13" t="s">
        <v>966</v>
      </c>
    </row>
    <row r="102" spans="1:1" ht="15.75">
      <c r="A102" s="13" t="s">
        <v>966</v>
      </c>
    </row>
    <row r="103" spans="1:1" ht="15.75">
      <c r="A103" s="13" t="s">
        <v>966</v>
      </c>
    </row>
    <row r="104" spans="1:1" ht="15.75">
      <c r="A104" s="13" t="s">
        <v>966</v>
      </c>
    </row>
    <row r="105" spans="1:1" ht="15.75">
      <c r="A105" s="13" t="s">
        <v>966</v>
      </c>
    </row>
    <row r="106" spans="1:1" ht="15.75">
      <c r="A106" s="13" t="s">
        <v>966</v>
      </c>
    </row>
    <row r="107" spans="1:1" ht="15.75">
      <c r="A107" s="13" t="s">
        <v>966</v>
      </c>
    </row>
    <row r="108" spans="1:1" ht="15.75">
      <c r="A108" s="13" t="s">
        <v>966</v>
      </c>
    </row>
    <row r="109" spans="1:1" ht="15.75">
      <c r="A109" s="13" t="s">
        <v>966</v>
      </c>
    </row>
    <row r="110" spans="1:1" ht="15.75">
      <c r="A110" s="13" t="s">
        <v>966</v>
      </c>
    </row>
    <row r="111" spans="1:1" ht="15.75">
      <c r="A111" s="13" t="s">
        <v>966</v>
      </c>
    </row>
    <row r="112" spans="1:1" ht="15.75">
      <c r="A112" s="13" t="s">
        <v>966</v>
      </c>
    </row>
    <row r="113" spans="1:1" ht="15.75">
      <c r="A113" s="13" t="s">
        <v>966</v>
      </c>
    </row>
    <row r="114" spans="1:1" ht="15.75">
      <c r="A114" s="13" t="s">
        <v>966</v>
      </c>
    </row>
    <row r="115" spans="1:1" ht="15.75">
      <c r="A115" s="13" t="s">
        <v>966</v>
      </c>
    </row>
    <row r="116" spans="1:1" ht="15.75">
      <c r="A116" s="13" t="s">
        <v>966</v>
      </c>
    </row>
    <row r="117" spans="1:1" ht="15.75">
      <c r="A117" s="13" t="s">
        <v>966</v>
      </c>
    </row>
    <row r="118" spans="1:1" ht="15.75">
      <c r="A118" s="13" t="s">
        <v>966</v>
      </c>
    </row>
    <row r="119" spans="1:1" ht="15.75">
      <c r="A119" s="13" t="s">
        <v>966</v>
      </c>
    </row>
    <row r="120" spans="1:1" ht="15.75">
      <c r="A120" s="13" t="s">
        <v>966</v>
      </c>
    </row>
    <row r="121" spans="1:1" ht="15.75">
      <c r="A121" s="13" t="s">
        <v>966</v>
      </c>
    </row>
    <row r="122" spans="1:1" ht="15.75">
      <c r="A122" s="13" t="s">
        <v>966</v>
      </c>
    </row>
    <row r="123" spans="1:1" ht="15.75">
      <c r="A123" s="13" t="s">
        <v>966</v>
      </c>
    </row>
    <row r="124" spans="1:1" ht="15.75">
      <c r="A124" s="13" t="s">
        <v>966</v>
      </c>
    </row>
    <row r="125" spans="1:1" ht="15.75">
      <c r="A125" s="13" t="s">
        <v>966</v>
      </c>
    </row>
    <row r="126" spans="1:1" ht="15.75">
      <c r="A126" s="13" t="s">
        <v>966</v>
      </c>
    </row>
    <row r="127" spans="1:1" ht="15.75">
      <c r="A127" s="13" t="s">
        <v>966</v>
      </c>
    </row>
    <row r="128" spans="1:1" ht="15.75">
      <c r="A128" s="13" t="s">
        <v>966</v>
      </c>
    </row>
    <row r="129" spans="1:1" ht="15.75">
      <c r="A129" s="13" t="s">
        <v>966</v>
      </c>
    </row>
    <row r="130" spans="1:1" ht="15.75">
      <c r="A130" s="13" t="s">
        <v>966</v>
      </c>
    </row>
    <row r="131" spans="1:1" ht="15.75">
      <c r="A131" s="13" t="s">
        <v>966</v>
      </c>
    </row>
    <row r="132" spans="1:1" ht="15.75">
      <c r="A132" s="13" t="s">
        <v>966</v>
      </c>
    </row>
    <row r="133" spans="1:1" ht="15.75">
      <c r="A133" s="13" t="s">
        <v>966</v>
      </c>
    </row>
    <row r="134" spans="1:1">
      <c r="A134" s="10" t="s">
        <v>967</v>
      </c>
    </row>
    <row r="135" spans="1:1">
      <c r="A135" s="10" t="s">
        <v>967</v>
      </c>
    </row>
    <row r="136" spans="1:1">
      <c r="A136" s="10" t="s">
        <v>967</v>
      </c>
    </row>
    <row r="137" spans="1:1">
      <c r="A137" s="10" t="s">
        <v>967</v>
      </c>
    </row>
    <row r="138" spans="1:1">
      <c r="A138" s="10" t="s">
        <v>967</v>
      </c>
    </row>
    <row r="139" spans="1:1">
      <c r="A139" s="10" t="s">
        <v>967</v>
      </c>
    </row>
    <row r="140" spans="1:1">
      <c r="A140" s="10" t="s">
        <v>966</v>
      </c>
    </row>
    <row r="141" spans="1:1">
      <c r="A141" s="10" t="s">
        <v>966</v>
      </c>
    </row>
    <row r="142" spans="1:1">
      <c r="A142" s="10" t="s">
        <v>966</v>
      </c>
    </row>
    <row r="143" spans="1:1">
      <c r="A143" s="10" t="s">
        <v>966</v>
      </c>
    </row>
    <row r="144" spans="1:1">
      <c r="A144" s="10" t="s">
        <v>966</v>
      </c>
    </row>
    <row r="145" spans="1:1">
      <c r="A145" s="10" t="s">
        <v>966</v>
      </c>
    </row>
    <row r="146" spans="1:1">
      <c r="A146" s="10" t="s">
        <v>966</v>
      </c>
    </row>
    <row r="147" spans="1:1">
      <c r="A147" s="10" t="s">
        <v>966</v>
      </c>
    </row>
    <row r="148" spans="1:1">
      <c r="A148" s="10" t="s">
        <v>966</v>
      </c>
    </row>
    <row r="149" spans="1:1">
      <c r="A149" s="10" t="s">
        <v>966</v>
      </c>
    </row>
    <row r="150" spans="1:1">
      <c r="A150" s="10" t="s">
        <v>966</v>
      </c>
    </row>
    <row r="151" spans="1:1">
      <c r="A151" s="10" t="s">
        <v>966</v>
      </c>
    </row>
    <row r="152" spans="1:1">
      <c r="A152" s="10" t="s">
        <v>966</v>
      </c>
    </row>
    <row r="153" spans="1:1">
      <c r="A153" s="10" t="s">
        <v>966</v>
      </c>
    </row>
    <row r="154" spans="1:1">
      <c r="A154" s="10" t="s">
        <v>966</v>
      </c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13" sqref="A13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7" customWidth="1"/>
    <col min="4" max="9" width="9.140625" style="114"/>
    <col min="10" max="11" width="0" style="114" hidden="1" customWidth="1"/>
    <col min="12" max="36" width="9.140625" style="114"/>
  </cols>
  <sheetData>
    <row r="1" spans="1:36" s="92" customFormat="1" ht="19.5" customHeight="1">
      <c r="A1" s="111" t="s">
        <v>762</v>
      </c>
      <c r="B1" s="111" t="s">
        <v>753</v>
      </c>
      <c r="C1" s="119" t="s">
        <v>755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</row>
    <row r="2" spans="1:36" ht="15.75">
      <c r="A2" s="13" t="s">
        <v>938</v>
      </c>
    </row>
    <row r="3" spans="1:36" ht="15.75">
      <c r="A3" s="13" t="s">
        <v>939</v>
      </c>
      <c r="J3" s="114" t="s">
        <v>756</v>
      </c>
      <c r="K3" s="114" t="s">
        <v>758</v>
      </c>
    </row>
    <row r="4" spans="1:36" ht="15.75">
      <c r="A4" s="13" t="s">
        <v>940</v>
      </c>
      <c r="J4" s="114" t="s">
        <v>757</v>
      </c>
      <c r="K4" s="114" t="s">
        <v>759</v>
      </c>
    </row>
    <row r="5" spans="1:36" ht="15.75">
      <c r="A5" s="13" t="s">
        <v>941</v>
      </c>
      <c r="K5" s="114" t="s">
        <v>760</v>
      </c>
    </row>
    <row r="6" spans="1:36" ht="15.75">
      <c r="A6" s="13" t="s">
        <v>942</v>
      </c>
      <c r="K6" s="114" t="s">
        <v>761</v>
      </c>
    </row>
    <row r="7" spans="1:36" ht="15.75">
      <c r="A7" s="13" t="s">
        <v>943</v>
      </c>
    </row>
    <row r="8" spans="1:36" ht="15.75">
      <c r="A8" s="13" t="s">
        <v>944</v>
      </c>
    </row>
    <row r="9" spans="1:36" ht="15.75">
      <c r="A9" s="13" t="s">
        <v>945</v>
      </c>
    </row>
    <row r="10" spans="1:36" ht="15.75">
      <c r="A10" s="13" t="s">
        <v>946</v>
      </c>
    </row>
    <row r="11" spans="1:36" ht="15.75">
      <c r="A11" s="13" t="s">
        <v>947</v>
      </c>
    </row>
    <row r="12" spans="1:36" ht="15.75">
      <c r="A12" s="13" t="s">
        <v>948</v>
      </c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20"/>
  <sheetViews>
    <sheetView rightToLeft="1" workbookViewId="0">
      <selection activeCell="A21" sqref="A21"/>
    </sheetView>
  </sheetViews>
  <sheetFormatPr baseColWidth="10" defaultColWidth="9.140625" defaultRowHeight="15"/>
  <cols>
    <col min="1" max="1" width="38.42578125" style="10" customWidth="1"/>
    <col min="2" max="28" width="9.140625" style="114"/>
  </cols>
  <sheetData>
    <row r="1" spans="1:1">
      <c r="A1" s="10" t="s">
        <v>918</v>
      </c>
    </row>
    <row r="2" spans="1:1">
      <c r="A2" s="10" t="s">
        <v>919</v>
      </c>
    </row>
    <row r="3" spans="1:1">
      <c r="A3" s="10" t="s">
        <v>920</v>
      </c>
    </row>
    <row r="4" spans="1:1">
      <c r="A4" s="10" t="s">
        <v>921</v>
      </c>
    </row>
    <row r="5" spans="1:1">
      <c r="A5" s="10" t="s">
        <v>922</v>
      </c>
    </row>
    <row r="6" spans="1:1">
      <c r="A6" s="10" t="s">
        <v>923</v>
      </c>
    </row>
    <row r="7" spans="1:1">
      <c r="A7" s="10" t="s">
        <v>924</v>
      </c>
    </row>
    <row r="8" spans="1:1">
      <c r="A8" s="10" t="s">
        <v>925</v>
      </c>
    </row>
    <row r="9" spans="1:1">
      <c r="A9" s="10" t="s">
        <v>926</v>
      </c>
    </row>
    <row r="10" spans="1:1">
      <c r="A10" s="10" t="s">
        <v>927</v>
      </c>
    </row>
    <row r="11" spans="1:1">
      <c r="A11" s="10" t="s">
        <v>928</v>
      </c>
    </row>
    <row r="12" spans="1:1">
      <c r="A12" s="10" t="s">
        <v>929</v>
      </c>
    </row>
    <row r="13" spans="1:1">
      <c r="A13" s="10" t="s">
        <v>930</v>
      </c>
    </row>
    <row r="14" spans="1:1">
      <c r="A14" s="10" t="s">
        <v>931</v>
      </c>
    </row>
    <row r="15" spans="1:1">
      <c r="A15" s="10" t="s">
        <v>932</v>
      </c>
    </row>
    <row r="16" spans="1:1">
      <c r="A16" s="10" t="s">
        <v>933</v>
      </c>
    </row>
    <row r="17" spans="1:1">
      <c r="A17" s="10" t="s">
        <v>934</v>
      </c>
    </row>
    <row r="18" spans="1:1">
      <c r="A18" s="10" t="s">
        <v>935</v>
      </c>
    </row>
    <row r="19" spans="1:1">
      <c r="A19" s="10" t="s">
        <v>936</v>
      </c>
    </row>
    <row r="20" spans="1:1">
      <c r="A20" s="10" t="s">
        <v>937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N11" activePane="bottomRight" state="frozen"/>
      <selection pane="topRight" activeCell="C1" sqref="C1"/>
      <selection pane="bottomLeft" activeCell="A3" sqref="A3"/>
      <selection pane="bottomRight" activeCell="N21" sqref="N21"/>
    </sheetView>
  </sheetViews>
  <sheetFormatPr baseColWidth="10" defaultColWidth="9.140625" defaultRowHeight="15"/>
  <cols>
    <col min="1" max="1" width="4" style="69" bestFit="1" customWidth="1"/>
    <col min="2" max="2" width="44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28515625" style="66" bestFit="1" customWidth="1"/>
    <col min="14" max="14" width="15.140625" style="66" customWidth="1"/>
    <col min="15" max="15" width="19" style="66" customWidth="1"/>
    <col min="16" max="16" width="21" style="66" bestFit="1" customWidth="1"/>
    <col min="17" max="17" width="16.5703125" style="66" bestFit="1" customWidth="1"/>
    <col min="18" max="18" width="14" style="66" bestFit="1" customWidth="1"/>
    <col min="19" max="19" width="14.140625" style="66" bestFit="1" customWidth="1"/>
    <col min="20" max="20" width="15.140625" style="66" customWidth="1"/>
    <col min="21" max="21" width="19" style="66" customWidth="1"/>
    <col min="22" max="22" width="14" style="66" bestFit="1" customWidth="1"/>
    <col min="23" max="23" width="16.5703125" style="66" bestFit="1" customWidth="1"/>
    <col min="24" max="24" width="14" style="66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7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3" t="s">
        <v>602</v>
      </c>
      <c r="C1" s="225" t="s">
        <v>603</v>
      </c>
      <c r="D1" s="225" t="s">
        <v>604</v>
      </c>
      <c r="E1" s="225" t="s">
        <v>605</v>
      </c>
      <c r="F1" s="225" t="s">
        <v>606</v>
      </c>
      <c r="G1" s="225" t="s">
        <v>607</v>
      </c>
      <c r="H1" s="225" t="s">
        <v>608</v>
      </c>
      <c r="I1" s="225" t="s">
        <v>609</v>
      </c>
      <c r="J1" s="225" t="s">
        <v>610</v>
      </c>
      <c r="K1" s="225" t="s">
        <v>611</v>
      </c>
      <c r="L1" s="225" t="s">
        <v>612</v>
      </c>
      <c r="M1" s="221" t="s">
        <v>737</v>
      </c>
      <c r="N1" s="210" t="s">
        <v>613</v>
      </c>
      <c r="O1" s="210"/>
      <c r="P1" s="210"/>
      <c r="Q1" s="210"/>
      <c r="R1" s="210"/>
      <c r="S1" s="221" t="s">
        <v>738</v>
      </c>
      <c r="T1" s="210" t="s">
        <v>613</v>
      </c>
      <c r="U1" s="210"/>
      <c r="V1" s="210"/>
      <c r="W1" s="210"/>
      <c r="X1" s="210"/>
      <c r="Y1" s="211" t="s">
        <v>614</v>
      </c>
      <c r="Z1" s="211" t="s">
        <v>615</v>
      </c>
      <c r="AA1" s="211" t="s">
        <v>616</v>
      </c>
      <c r="AB1" s="211" t="s">
        <v>617</v>
      </c>
      <c r="AC1" s="211" t="s">
        <v>618</v>
      </c>
      <c r="AD1" s="211" t="s">
        <v>619</v>
      </c>
      <c r="AE1" s="213" t="s">
        <v>620</v>
      </c>
      <c r="AF1" s="215" t="s">
        <v>621</v>
      </c>
      <c r="AG1" s="217" t="s">
        <v>622</v>
      </c>
      <c r="AH1" s="219" t="s">
        <v>623</v>
      </c>
      <c r="AI1" s="20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24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2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222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212"/>
      <c r="Z2" s="212"/>
      <c r="AA2" s="212"/>
      <c r="AB2" s="212"/>
      <c r="AC2" s="212"/>
      <c r="AD2" s="212"/>
      <c r="AE2" s="214"/>
      <c r="AF2" s="216"/>
      <c r="AG2" s="218"/>
      <c r="AH2" s="220"/>
      <c r="AI2" s="209"/>
      <c r="AS2" s="55" t="s">
        <v>630</v>
      </c>
      <c r="BA2">
        <f>[1]الأحياء!A2</f>
        <v>0</v>
      </c>
    </row>
    <row r="3" spans="1:53" s="60" customFormat="1" ht="24" customHeight="1">
      <c r="A3" s="70">
        <v>1</v>
      </c>
      <c r="B3" s="64" t="s">
        <v>968</v>
      </c>
      <c r="C3" s="10"/>
      <c r="D3" s="64" t="s">
        <v>631</v>
      </c>
      <c r="E3" s="64" t="s">
        <v>632</v>
      </c>
      <c r="F3" s="64" t="s">
        <v>633</v>
      </c>
      <c r="G3" s="64" t="s">
        <v>980</v>
      </c>
      <c r="H3" s="64"/>
      <c r="I3" s="64"/>
      <c r="J3" s="64"/>
      <c r="K3" s="64"/>
      <c r="L3" s="64"/>
      <c r="M3" s="65">
        <v>200000</v>
      </c>
      <c r="N3" s="66">
        <v>60000</v>
      </c>
      <c r="O3" s="66">
        <v>74000</v>
      </c>
      <c r="P3" s="65">
        <v>66000</v>
      </c>
      <c r="Q3" s="65"/>
      <c r="R3" s="65"/>
      <c r="S3" s="65">
        <v>180000</v>
      </c>
      <c r="T3" s="71"/>
      <c r="U3" s="71"/>
      <c r="V3" s="71"/>
      <c r="W3" s="71"/>
      <c r="X3" s="71"/>
      <c r="Y3" s="72"/>
      <c r="Z3" s="72"/>
      <c r="AA3" s="72"/>
      <c r="AB3" s="72"/>
      <c r="AC3" s="72"/>
      <c r="AD3" s="72"/>
      <c r="AE3" s="73"/>
      <c r="AF3" s="73"/>
      <c r="AG3" s="74"/>
      <c r="AH3" s="75"/>
      <c r="AI3" s="75"/>
      <c r="AQ3" s="61" t="s">
        <v>633</v>
      </c>
      <c r="AR3" s="61"/>
      <c r="AS3" s="62" t="s">
        <v>634</v>
      </c>
      <c r="AT3" s="61" t="s">
        <v>631</v>
      </c>
      <c r="AU3" s="61" t="s">
        <v>632</v>
      </c>
      <c r="BA3" s="60">
        <f>[1]الأحياء!A3</f>
        <v>0</v>
      </c>
    </row>
    <row r="4" spans="1:53" s="60" customFormat="1" ht="24" customHeight="1">
      <c r="A4" s="70">
        <f>A3+1</f>
        <v>2</v>
      </c>
      <c r="B4" s="64" t="s">
        <v>73</v>
      </c>
      <c r="C4" s="10"/>
      <c r="D4" s="64" t="s">
        <v>631</v>
      </c>
      <c r="E4" s="64" t="s">
        <v>632</v>
      </c>
      <c r="F4" s="64" t="s">
        <v>633</v>
      </c>
      <c r="G4" s="64" t="s">
        <v>980</v>
      </c>
      <c r="H4" s="64"/>
      <c r="I4" s="64"/>
      <c r="J4" s="64"/>
      <c r="K4" s="64"/>
      <c r="L4" s="64"/>
      <c r="M4" s="65">
        <v>34908</v>
      </c>
      <c r="N4" s="66">
        <v>10472</v>
      </c>
      <c r="O4" s="66">
        <v>12916</v>
      </c>
      <c r="P4" s="66">
        <v>11520</v>
      </c>
      <c r="Q4" s="66"/>
      <c r="R4" s="66"/>
      <c r="S4" s="65">
        <v>4908</v>
      </c>
      <c r="T4" s="66"/>
      <c r="U4" s="66"/>
      <c r="V4" s="65"/>
      <c r="W4" s="65"/>
      <c r="X4" s="65"/>
      <c r="Y4" s="12"/>
      <c r="Z4" s="12"/>
      <c r="AA4" s="12"/>
      <c r="AB4" s="12"/>
      <c r="AC4" s="12"/>
      <c r="AD4" s="12"/>
      <c r="AE4" s="10"/>
      <c r="AF4" s="10"/>
      <c r="AG4" s="67"/>
      <c r="AH4" s="12"/>
      <c r="AI4" s="10"/>
      <c r="AQ4" s="61" t="s">
        <v>635</v>
      </c>
      <c r="AR4" s="61" t="s">
        <v>625</v>
      </c>
      <c r="AS4" s="62" t="s">
        <v>636</v>
      </c>
      <c r="AT4" s="61" t="s">
        <v>637</v>
      </c>
      <c r="AU4" s="61" t="s">
        <v>638</v>
      </c>
      <c r="BA4" s="60">
        <f>[1]الأحياء!A4</f>
        <v>0</v>
      </c>
    </row>
    <row r="5" spans="1:53" s="60" customFormat="1" ht="24" customHeight="1">
      <c r="A5" s="70">
        <f t="shared" ref="A5:A68" si="0">A4+1</f>
        <v>3</v>
      </c>
      <c r="B5" s="77" t="s">
        <v>969</v>
      </c>
      <c r="C5" s="10"/>
      <c r="D5" s="64" t="s">
        <v>631</v>
      </c>
      <c r="E5" s="64" t="s">
        <v>632</v>
      </c>
      <c r="F5" s="64" t="s">
        <v>633</v>
      </c>
      <c r="G5" s="64" t="s">
        <v>980</v>
      </c>
      <c r="H5" s="64"/>
      <c r="I5" s="64"/>
      <c r="J5" s="64"/>
      <c r="K5" s="64"/>
      <c r="L5" s="64"/>
      <c r="M5" s="65">
        <v>60000</v>
      </c>
      <c r="N5" s="66">
        <v>18000</v>
      </c>
      <c r="O5" s="66">
        <v>22000</v>
      </c>
      <c r="P5" s="66">
        <v>19800</v>
      </c>
      <c r="Q5" s="66"/>
      <c r="R5" s="66"/>
      <c r="S5" s="65">
        <v>60000</v>
      </c>
      <c r="T5" s="66"/>
      <c r="U5" s="66"/>
      <c r="V5" s="65"/>
      <c r="W5" s="65"/>
      <c r="X5" s="65"/>
      <c r="Y5" s="76"/>
      <c r="Z5" s="76"/>
      <c r="AA5" s="76"/>
      <c r="AB5" s="76"/>
      <c r="AC5" s="12"/>
      <c r="AD5" s="12"/>
      <c r="AE5" s="10"/>
      <c r="AF5" s="10"/>
      <c r="AG5" s="67"/>
      <c r="AH5" s="12"/>
      <c r="AI5" s="10"/>
      <c r="AQ5" s="61"/>
      <c r="AR5" s="61" t="s">
        <v>626</v>
      </c>
      <c r="AS5" s="62" t="s">
        <v>639</v>
      </c>
      <c r="AT5" s="61" t="s">
        <v>640</v>
      </c>
      <c r="AU5" s="61" t="s">
        <v>641</v>
      </c>
      <c r="BA5" s="60">
        <f>[1]الأحياء!A5</f>
        <v>0</v>
      </c>
    </row>
    <row r="6" spans="1:53" s="60" customFormat="1" ht="24" customHeight="1">
      <c r="A6" s="70">
        <f t="shared" si="0"/>
        <v>4</v>
      </c>
      <c r="B6" s="64" t="s">
        <v>970</v>
      </c>
      <c r="C6" s="10"/>
      <c r="D6" s="64" t="s">
        <v>631</v>
      </c>
      <c r="E6" s="64" t="s">
        <v>638</v>
      </c>
      <c r="F6" s="64" t="s">
        <v>633</v>
      </c>
      <c r="G6" s="64" t="s">
        <v>980</v>
      </c>
      <c r="H6" s="64"/>
      <c r="I6" s="64"/>
      <c r="J6" s="64"/>
      <c r="K6" s="64"/>
      <c r="L6" s="64"/>
      <c r="M6" s="65">
        <v>20365</v>
      </c>
      <c r="N6" s="66">
        <v>6110</v>
      </c>
      <c r="O6" s="66">
        <v>7535</v>
      </c>
      <c r="P6" s="66">
        <v>6720</v>
      </c>
      <c r="Q6" s="66"/>
      <c r="R6" s="66"/>
      <c r="S6" s="65">
        <v>365</v>
      </c>
      <c r="T6" s="66"/>
      <c r="U6" s="66"/>
      <c r="V6" s="66"/>
      <c r="W6" s="66"/>
      <c r="X6" s="66"/>
      <c r="Y6" s="12"/>
      <c r="Z6" s="12"/>
      <c r="AA6" s="12"/>
      <c r="AB6" s="12"/>
      <c r="AC6" s="12"/>
      <c r="AD6" s="12"/>
      <c r="AE6" s="10"/>
      <c r="AF6" s="10"/>
      <c r="AG6" s="67"/>
      <c r="AH6" s="12"/>
      <c r="AI6" s="10"/>
      <c r="AQ6" s="61"/>
      <c r="AR6" s="61" t="s">
        <v>642</v>
      </c>
      <c r="AS6" s="62" t="s">
        <v>643</v>
      </c>
      <c r="AT6" s="61"/>
      <c r="AU6" s="61" t="s">
        <v>644</v>
      </c>
      <c r="BA6" s="60">
        <f>[1]الأحياء!A6</f>
        <v>0</v>
      </c>
    </row>
    <row r="7" spans="1:53" s="60" customFormat="1" ht="24" customHeight="1">
      <c r="A7" s="70">
        <f t="shared" si="0"/>
        <v>5</v>
      </c>
      <c r="B7" s="64" t="s">
        <v>971</v>
      </c>
      <c r="C7" s="10"/>
      <c r="D7" s="64" t="s">
        <v>631</v>
      </c>
      <c r="E7" s="64"/>
      <c r="F7" s="64" t="s">
        <v>633</v>
      </c>
      <c r="G7" s="64" t="s">
        <v>980</v>
      </c>
      <c r="H7" s="64"/>
      <c r="I7" s="64"/>
      <c r="J7" s="64"/>
      <c r="K7" s="64"/>
      <c r="L7" s="64"/>
      <c r="M7" s="65">
        <v>30000</v>
      </c>
      <c r="N7" s="66">
        <v>12000</v>
      </c>
      <c r="O7" s="66">
        <v>18000</v>
      </c>
      <c r="P7" s="66"/>
      <c r="Q7" s="66"/>
      <c r="R7" s="66"/>
      <c r="S7" s="65">
        <v>30000</v>
      </c>
      <c r="T7" s="66"/>
      <c r="U7" s="66"/>
      <c r="V7" s="66"/>
      <c r="W7" s="66"/>
      <c r="X7" s="66"/>
      <c r="Y7" s="12"/>
      <c r="Z7" s="12"/>
      <c r="AA7" s="12"/>
      <c r="AB7" s="12"/>
      <c r="AC7" s="12"/>
      <c r="AD7" s="12"/>
      <c r="AE7" s="10"/>
      <c r="AF7" s="10"/>
      <c r="AG7" s="67"/>
      <c r="AH7" s="12"/>
      <c r="AI7" s="10"/>
      <c r="AQ7" s="61"/>
      <c r="AR7" s="61" t="s">
        <v>645</v>
      </c>
      <c r="AS7" s="62" t="s">
        <v>646</v>
      </c>
      <c r="AT7" s="61"/>
      <c r="AU7" s="61" t="s">
        <v>647</v>
      </c>
      <c r="BA7" s="60">
        <f>[1]الأحياء!A7</f>
        <v>0</v>
      </c>
    </row>
    <row r="8" spans="1:53" s="60" customFormat="1" ht="24" customHeight="1">
      <c r="A8" s="70">
        <f t="shared" si="0"/>
        <v>6</v>
      </c>
      <c r="B8" s="64" t="s">
        <v>972</v>
      </c>
      <c r="C8" s="10"/>
      <c r="D8" s="64" t="s">
        <v>631</v>
      </c>
      <c r="E8" s="64" t="s">
        <v>641</v>
      </c>
      <c r="F8" s="64" t="s">
        <v>633</v>
      </c>
      <c r="G8" s="64" t="s">
        <v>980</v>
      </c>
      <c r="H8" s="64"/>
      <c r="I8" s="64"/>
      <c r="J8" s="64"/>
      <c r="K8" s="64"/>
      <c r="L8" s="64"/>
      <c r="M8" s="65">
        <v>44408</v>
      </c>
      <c r="N8" s="66">
        <v>12434</v>
      </c>
      <c r="O8" s="66">
        <v>31974</v>
      </c>
      <c r="P8" s="66"/>
      <c r="Q8" s="66"/>
      <c r="R8" s="66"/>
      <c r="S8" s="65">
        <v>2363</v>
      </c>
      <c r="T8" s="66"/>
      <c r="U8" s="66"/>
      <c r="V8" s="66"/>
      <c r="W8" s="66"/>
      <c r="X8" s="66"/>
      <c r="Y8" s="76"/>
      <c r="Z8" s="76"/>
      <c r="AA8" s="76"/>
      <c r="AB8" s="76"/>
      <c r="AC8" s="76"/>
      <c r="AD8" s="12"/>
      <c r="AE8" s="10"/>
      <c r="AF8" s="10"/>
      <c r="AG8" s="67"/>
      <c r="AH8" s="12"/>
      <c r="AI8" s="10"/>
      <c r="AQ8" s="61"/>
      <c r="AR8" s="61"/>
      <c r="AS8" s="62" t="s">
        <v>648</v>
      </c>
      <c r="AT8" s="61"/>
      <c r="AU8" s="61"/>
      <c r="BA8" s="60">
        <f>[1]الأحياء!A8</f>
        <v>0</v>
      </c>
    </row>
    <row r="9" spans="1:53" s="60" customFormat="1" ht="24" customHeight="1">
      <c r="A9" s="70">
        <f t="shared" si="0"/>
        <v>7</v>
      </c>
      <c r="B9" s="64" t="s">
        <v>973</v>
      </c>
      <c r="C9" s="10"/>
      <c r="D9" s="64" t="s">
        <v>631</v>
      </c>
      <c r="E9" s="64" t="s">
        <v>641</v>
      </c>
      <c r="F9" s="64" t="s">
        <v>633</v>
      </c>
      <c r="G9" s="64" t="s">
        <v>980</v>
      </c>
      <c r="H9" s="64"/>
      <c r="I9" s="64"/>
      <c r="J9" s="64"/>
      <c r="K9" s="64"/>
      <c r="L9" s="64"/>
      <c r="M9" s="65">
        <v>30000</v>
      </c>
      <c r="N9" s="66">
        <v>8400</v>
      </c>
      <c r="O9" s="66">
        <v>21600</v>
      </c>
      <c r="P9" s="66"/>
      <c r="Q9" s="66"/>
      <c r="R9" s="66"/>
      <c r="S9" s="65">
        <v>27955</v>
      </c>
      <c r="T9" s="66"/>
      <c r="U9" s="66"/>
      <c r="V9" s="66"/>
      <c r="W9" s="66"/>
      <c r="X9" s="66"/>
      <c r="Y9" s="76"/>
      <c r="Z9" s="76"/>
      <c r="AA9" s="76"/>
      <c r="AB9" s="76"/>
      <c r="AC9" s="76"/>
      <c r="AD9" s="12"/>
      <c r="AE9" s="10"/>
      <c r="AF9" s="10"/>
      <c r="AG9" s="67"/>
      <c r="AH9" s="12"/>
      <c r="AI9" s="10"/>
      <c r="AQ9" s="61"/>
      <c r="AR9" s="61"/>
      <c r="AS9" s="62" t="s">
        <v>649</v>
      </c>
      <c r="AT9" s="61"/>
      <c r="AU9" s="61"/>
      <c r="BA9" s="60">
        <f>[1]الأحياء!A9</f>
        <v>0</v>
      </c>
    </row>
    <row r="10" spans="1:53" s="60" customFormat="1" ht="24" customHeight="1">
      <c r="A10" s="70">
        <f t="shared" si="0"/>
        <v>8</v>
      </c>
      <c r="B10" s="10" t="s">
        <v>974</v>
      </c>
      <c r="C10" s="10"/>
      <c r="D10" s="64" t="s">
        <v>631</v>
      </c>
      <c r="E10" s="64" t="s">
        <v>644</v>
      </c>
      <c r="F10" s="64" t="s">
        <v>633</v>
      </c>
      <c r="G10" s="64" t="s">
        <v>980</v>
      </c>
      <c r="H10" s="64"/>
      <c r="I10" s="64"/>
      <c r="J10" s="64"/>
      <c r="K10" s="64"/>
      <c r="L10" s="64"/>
      <c r="M10" s="65">
        <v>50000</v>
      </c>
      <c r="N10" s="66">
        <v>25000</v>
      </c>
      <c r="O10" s="66">
        <v>25000</v>
      </c>
      <c r="P10" s="66"/>
      <c r="Q10" s="66"/>
      <c r="R10" s="66"/>
      <c r="S10" s="65">
        <v>50000</v>
      </c>
      <c r="T10" s="66"/>
      <c r="U10" s="66"/>
      <c r="V10" s="66"/>
      <c r="W10" s="66"/>
      <c r="X10" s="66"/>
      <c r="Y10" s="12"/>
      <c r="Z10" s="12"/>
      <c r="AA10" s="12"/>
      <c r="AB10" s="12"/>
      <c r="AC10" s="12"/>
      <c r="AD10" s="12"/>
      <c r="AE10" s="10"/>
      <c r="AF10" s="10"/>
      <c r="AG10" s="67"/>
      <c r="AH10" s="12"/>
      <c r="AI10" s="10"/>
      <c r="AQ10" s="61"/>
      <c r="AR10" s="61"/>
      <c r="AS10" s="62" t="s">
        <v>650</v>
      </c>
      <c r="AT10" s="61"/>
      <c r="AU10" s="61"/>
      <c r="BA10" s="60">
        <f>[1]الأحياء!A10</f>
        <v>0</v>
      </c>
    </row>
    <row r="11" spans="1:53" s="60" customFormat="1" ht="24" customHeight="1">
      <c r="A11" s="70">
        <f t="shared" si="0"/>
        <v>9</v>
      </c>
      <c r="B11" s="10" t="s">
        <v>975</v>
      </c>
      <c r="C11" s="10"/>
      <c r="D11" s="64" t="s">
        <v>631</v>
      </c>
      <c r="E11" s="64" t="s">
        <v>644</v>
      </c>
      <c r="F11" s="64" t="s">
        <v>633</v>
      </c>
      <c r="G11" s="64" t="s">
        <v>980</v>
      </c>
      <c r="H11" s="64"/>
      <c r="I11" s="64"/>
      <c r="J11" s="64"/>
      <c r="K11" s="64"/>
      <c r="L11" s="64"/>
      <c r="M11" s="65">
        <v>20000</v>
      </c>
      <c r="N11" s="66">
        <v>10000</v>
      </c>
      <c r="O11" s="66">
        <v>10000</v>
      </c>
      <c r="P11" s="66"/>
      <c r="Q11" s="66"/>
      <c r="R11" s="66"/>
      <c r="S11" s="65">
        <v>20000</v>
      </c>
      <c r="T11" s="66"/>
      <c r="U11" s="66"/>
      <c r="V11" s="66"/>
      <c r="W11" s="66"/>
      <c r="X11" s="66"/>
      <c r="Y11" s="12"/>
      <c r="Z11" s="12"/>
      <c r="AA11" s="12"/>
      <c r="AB11" s="12"/>
      <c r="AC11" s="12"/>
      <c r="AD11" s="12"/>
      <c r="AE11" s="10"/>
      <c r="AF11" s="10"/>
      <c r="AG11" s="67"/>
      <c r="AH11" s="12"/>
      <c r="AI11" s="10"/>
      <c r="AQ11" s="61"/>
      <c r="AR11" s="61"/>
      <c r="AS11" s="62" t="s">
        <v>651</v>
      </c>
      <c r="AT11" s="61"/>
      <c r="AU11" s="61"/>
      <c r="BA11" s="60">
        <f>[1]الأحياء!A11</f>
        <v>0</v>
      </c>
    </row>
    <row r="12" spans="1:53" s="60" customFormat="1" ht="24" customHeight="1">
      <c r="A12" s="70">
        <f t="shared" si="0"/>
        <v>10</v>
      </c>
      <c r="B12" s="10" t="s">
        <v>976</v>
      </c>
      <c r="C12" s="10"/>
      <c r="D12" s="64" t="s">
        <v>631</v>
      </c>
      <c r="E12" s="10" t="s">
        <v>647</v>
      </c>
      <c r="F12" s="64" t="s">
        <v>633</v>
      </c>
      <c r="G12" s="64" t="s">
        <v>980</v>
      </c>
      <c r="H12" s="64"/>
      <c r="I12" s="64"/>
      <c r="J12" s="64"/>
      <c r="K12" s="64"/>
      <c r="L12" s="64"/>
      <c r="M12" s="65">
        <v>5704</v>
      </c>
      <c r="N12" s="66"/>
      <c r="O12" s="66">
        <v>5704</v>
      </c>
      <c r="P12" s="66"/>
      <c r="Q12" s="66"/>
      <c r="R12" s="66"/>
      <c r="S12" s="65">
        <v>5704</v>
      </c>
      <c r="T12" s="66"/>
      <c r="U12" s="66"/>
      <c r="V12" s="66"/>
      <c r="W12" s="66"/>
      <c r="X12" s="66"/>
      <c r="Y12" s="12"/>
      <c r="Z12" s="12"/>
      <c r="AA12" s="12"/>
      <c r="AB12" s="12"/>
      <c r="AC12" s="12"/>
      <c r="AD12" s="12"/>
      <c r="AE12" s="10"/>
      <c r="AF12" s="10"/>
      <c r="AG12" s="67"/>
      <c r="AH12" s="12"/>
      <c r="AI12" s="10"/>
      <c r="AQ12" s="61"/>
      <c r="AR12" s="61"/>
      <c r="AS12" s="62"/>
      <c r="AT12" s="61"/>
      <c r="AU12" s="61"/>
      <c r="BA12" s="60">
        <f>[1]الأحياء!A12</f>
        <v>0</v>
      </c>
    </row>
    <row r="13" spans="1:53" s="60" customFormat="1" ht="24" customHeight="1">
      <c r="A13" s="70">
        <f t="shared" si="0"/>
        <v>11</v>
      </c>
      <c r="B13" s="10" t="s">
        <v>977</v>
      </c>
      <c r="C13" s="10"/>
      <c r="D13" s="151" t="s">
        <v>637</v>
      </c>
      <c r="E13" s="10"/>
      <c r="F13" s="149" t="s">
        <v>633</v>
      </c>
      <c r="G13" s="64" t="s">
        <v>980</v>
      </c>
      <c r="H13" s="64"/>
      <c r="I13" s="64"/>
      <c r="J13" s="64"/>
      <c r="K13" s="64"/>
      <c r="L13" s="64"/>
      <c r="M13" s="65">
        <v>100000</v>
      </c>
      <c r="N13" s="66">
        <v>18000</v>
      </c>
      <c r="O13" s="66">
        <v>18000</v>
      </c>
      <c r="P13" s="66"/>
      <c r="Q13" s="66"/>
      <c r="R13" s="66"/>
      <c r="S13" s="65">
        <v>10000</v>
      </c>
      <c r="T13" s="66"/>
      <c r="U13" s="66"/>
      <c r="V13" s="66"/>
      <c r="W13" s="66"/>
      <c r="X13" s="66"/>
      <c r="Y13" s="12"/>
      <c r="Z13" s="12"/>
      <c r="AA13" s="12"/>
      <c r="AB13" s="12"/>
      <c r="AC13" s="12"/>
      <c r="AD13" s="12"/>
      <c r="AE13" s="10"/>
      <c r="AF13" s="10"/>
      <c r="AG13" s="67"/>
      <c r="AH13" s="12"/>
      <c r="AI13" s="10"/>
      <c r="AQ13" s="61"/>
      <c r="AR13" s="61"/>
      <c r="AS13" s="62"/>
      <c r="AT13" s="61"/>
      <c r="AU13" s="61"/>
      <c r="BA13" s="60">
        <f>[1]الأحياء!A13</f>
        <v>0</v>
      </c>
    </row>
    <row r="14" spans="1:53" s="60" customFormat="1" ht="24" customHeight="1">
      <c r="A14" s="70">
        <f t="shared" si="0"/>
        <v>12</v>
      </c>
      <c r="B14" s="10" t="s">
        <v>943</v>
      </c>
      <c r="C14" s="10"/>
      <c r="D14" s="151" t="s">
        <v>637</v>
      </c>
      <c r="E14" s="10"/>
      <c r="F14" s="149" t="s">
        <v>633</v>
      </c>
      <c r="G14" s="64" t="s">
        <v>980</v>
      </c>
      <c r="H14" s="64"/>
      <c r="I14" s="64"/>
      <c r="J14" s="64"/>
      <c r="K14" s="64"/>
      <c r="L14" s="64"/>
      <c r="M14" s="65">
        <v>400000</v>
      </c>
      <c r="N14" s="66">
        <v>72000</v>
      </c>
      <c r="O14" s="66">
        <v>72000</v>
      </c>
      <c r="P14" s="66"/>
      <c r="Q14" s="66"/>
      <c r="R14" s="66"/>
      <c r="S14" s="65">
        <v>400000</v>
      </c>
      <c r="T14" s="66"/>
      <c r="U14" s="66"/>
      <c r="V14" s="66"/>
      <c r="W14" s="66"/>
      <c r="X14" s="66"/>
      <c r="Y14" s="12"/>
      <c r="Z14" s="12"/>
      <c r="AA14" s="12"/>
      <c r="AB14" s="12"/>
      <c r="AC14" s="12"/>
      <c r="AD14" s="12"/>
      <c r="AE14" s="10"/>
      <c r="AF14" s="10"/>
      <c r="AG14" s="67"/>
      <c r="AH14" s="12"/>
      <c r="AI14" s="10"/>
      <c r="AQ14" s="61"/>
      <c r="AR14" s="61"/>
      <c r="AS14" s="62"/>
      <c r="AT14" s="61"/>
      <c r="AU14" s="61"/>
      <c r="BA14" s="60">
        <f>[1]الأحياء!A14</f>
        <v>0</v>
      </c>
    </row>
    <row r="15" spans="1:53" s="60" customFormat="1" ht="24" customHeight="1">
      <c r="A15" s="70">
        <f t="shared" si="0"/>
        <v>13</v>
      </c>
      <c r="B15" s="10" t="s">
        <v>978</v>
      </c>
      <c r="C15" s="10"/>
      <c r="D15" s="10" t="s">
        <v>640</v>
      </c>
      <c r="E15" s="10" t="s">
        <v>638</v>
      </c>
      <c r="F15" s="10" t="s">
        <v>633</v>
      </c>
      <c r="G15" s="64" t="s">
        <v>980</v>
      </c>
      <c r="H15" s="64"/>
      <c r="I15" s="64"/>
      <c r="J15" s="64"/>
      <c r="K15" s="64"/>
      <c r="L15" s="64"/>
      <c r="M15" s="65">
        <v>325159</v>
      </c>
      <c r="N15" s="66">
        <v>49500</v>
      </c>
      <c r="O15" s="66">
        <v>49500</v>
      </c>
      <c r="P15" s="66">
        <v>226159</v>
      </c>
      <c r="Q15" s="66"/>
      <c r="R15" s="66"/>
      <c r="S15" s="65">
        <f t="shared" ref="S15:S66" si="1">T15+U15+V15+W15+X15</f>
        <v>0</v>
      </c>
      <c r="T15" s="66"/>
      <c r="U15" s="66"/>
      <c r="V15" s="66"/>
      <c r="W15" s="66"/>
      <c r="X15" s="66"/>
      <c r="Y15" s="12"/>
      <c r="Z15" s="12"/>
      <c r="AA15" s="12"/>
      <c r="AB15" s="12"/>
      <c r="AC15" s="12"/>
      <c r="AD15" s="12"/>
      <c r="AE15" s="10"/>
      <c r="AF15" s="10"/>
      <c r="AG15" s="67"/>
      <c r="AH15" s="12"/>
      <c r="AI15" s="10"/>
      <c r="AQ15" s="61"/>
      <c r="AR15" s="61"/>
      <c r="AS15" s="62"/>
      <c r="AT15" s="61"/>
      <c r="AU15" s="61"/>
      <c r="BA15" s="60">
        <f>[1]الأحياء!A15</f>
        <v>0</v>
      </c>
    </row>
    <row r="16" spans="1:53" s="60" customFormat="1" ht="24" customHeight="1">
      <c r="A16" s="70">
        <f t="shared" si="0"/>
        <v>14</v>
      </c>
      <c r="B16" s="10" t="s">
        <v>918</v>
      </c>
      <c r="C16" s="10"/>
      <c r="D16" s="10" t="s">
        <v>640</v>
      </c>
      <c r="E16" s="10" t="s">
        <v>638</v>
      </c>
      <c r="F16" s="10" t="s">
        <v>633</v>
      </c>
      <c r="G16" s="64" t="s">
        <v>980</v>
      </c>
      <c r="H16" s="64"/>
      <c r="I16" s="64"/>
      <c r="J16" s="64"/>
      <c r="K16" s="64"/>
      <c r="L16" s="64"/>
      <c r="M16" s="65">
        <v>400000</v>
      </c>
      <c r="N16" s="66">
        <v>60000</v>
      </c>
      <c r="O16" s="66">
        <v>60000</v>
      </c>
      <c r="P16" s="168">
        <v>280000</v>
      </c>
      <c r="Q16" s="155"/>
      <c r="R16" s="155"/>
      <c r="S16" s="155"/>
      <c r="T16" s="169"/>
      <c r="U16" s="66"/>
      <c r="V16" s="66"/>
      <c r="W16" s="66"/>
      <c r="X16" s="66"/>
      <c r="Y16" s="12"/>
      <c r="Z16" s="12"/>
      <c r="AA16" s="12"/>
      <c r="AB16" s="12"/>
      <c r="AC16" s="12"/>
      <c r="AD16" s="12"/>
      <c r="AE16" s="10"/>
      <c r="AF16" s="10"/>
      <c r="AG16" s="67"/>
      <c r="AH16" s="12"/>
      <c r="AI16" s="10"/>
      <c r="AQ16" s="61"/>
      <c r="AR16" s="61"/>
      <c r="AS16" s="62"/>
      <c r="AT16" s="61"/>
      <c r="AU16" s="61"/>
      <c r="BA16" s="60">
        <f>[1]الأحياء!A16</f>
        <v>0</v>
      </c>
    </row>
    <row r="17" spans="1:53" s="60" customFormat="1" ht="24" customHeight="1">
      <c r="A17" s="70">
        <f t="shared" si="0"/>
        <v>15</v>
      </c>
      <c r="B17" s="10" t="s">
        <v>979</v>
      </c>
      <c r="C17" s="10"/>
      <c r="D17" s="10" t="s">
        <v>640</v>
      </c>
      <c r="E17" s="10" t="s">
        <v>632</v>
      </c>
      <c r="F17" s="10" t="s">
        <v>633</v>
      </c>
      <c r="G17" s="64" t="s">
        <v>980</v>
      </c>
      <c r="H17" s="64"/>
      <c r="I17" s="64"/>
      <c r="J17" s="64"/>
      <c r="K17" s="64"/>
      <c r="L17" s="64"/>
      <c r="M17" s="65">
        <v>30000</v>
      </c>
      <c r="N17" s="66">
        <v>9000</v>
      </c>
      <c r="O17" s="168">
        <v>21000</v>
      </c>
      <c r="P17" s="155"/>
      <c r="Q17" s="155"/>
      <c r="R17" s="155"/>
      <c r="S17" s="155"/>
      <c r="T17" s="169"/>
      <c r="U17" s="66"/>
      <c r="V17" s="66"/>
      <c r="W17" s="66"/>
      <c r="X17" s="66"/>
      <c r="Y17" s="12"/>
      <c r="Z17" s="12"/>
      <c r="AA17" s="12"/>
      <c r="AB17" s="12"/>
      <c r="AC17" s="12"/>
      <c r="AD17" s="12"/>
      <c r="AE17" s="10"/>
      <c r="AF17" s="10"/>
      <c r="AG17" s="67"/>
      <c r="AH17" s="12"/>
      <c r="AI17" s="10"/>
      <c r="AQ17" s="61"/>
      <c r="AR17" s="61"/>
      <c r="AS17" s="61"/>
      <c r="BA17" s="60">
        <f>[1]الأحياء!A17</f>
        <v>0</v>
      </c>
    </row>
    <row r="18" spans="1:53" s="60" customFormat="1" ht="24" customHeight="1">
      <c r="A18" s="70">
        <f t="shared" si="0"/>
        <v>16</v>
      </c>
      <c r="B18" s="150"/>
      <c r="C18" s="10"/>
      <c r="D18" s="64"/>
      <c r="E18" s="10"/>
      <c r="F18" s="64"/>
      <c r="G18" s="64"/>
      <c r="H18" s="64"/>
      <c r="I18" s="64"/>
      <c r="J18" s="64"/>
      <c r="K18" s="64"/>
      <c r="L18" s="64"/>
      <c r="M18" s="152"/>
      <c r="N18" s="66"/>
      <c r="O18" s="153"/>
      <c r="P18" s="66"/>
      <c r="Q18" s="66"/>
      <c r="R18" s="66"/>
      <c r="S18" s="65">
        <f t="shared" si="1"/>
        <v>0</v>
      </c>
      <c r="T18" s="66"/>
      <c r="U18" s="66"/>
      <c r="V18" s="66"/>
      <c r="W18" s="66"/>
      <c r="X18" s="66"/>
      <c r="Y18" s="12"/>
      <c r="Z18" s="12"/>
      <c r="AA18" s="12"/>
      <c r="AB18" s="12"/>
      <c r="AC18" s="12"/>
      <c r="AD18" s="12"/>
      <c r="AE18" s="10"/>
      <c r="AF18" s="10"/>
      <c r="AG18" s="67"/>
      <c r="AH18" s="12"/>
      <c r="AI18" s="10"/>
      <c r="AQ18" s="61"/>
      <c r="AR18" s="61"/>
      <c r="AS18" s="61"/>
      <c r="BA18" s="60">
        <f>[1]الأحياء!A18</f>
        <v>0</v>
      </c>
    </row>
    <row r="19" spans="1:53" s="60" customFormat="1" ht="24" customHeight="1">
      <c r="A19" s="70">
        <f t="shared" si="0"/>
        <v>17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66"/>
      <c r="Q19" s="66"/>
      <c r="R19" s="168"/>
      <c r="S19" s="155"/>
      <c r="T19" s="169"/>
      <c r="U19" s="66"/>
      <c r="V19" s="66"/>
      <c r="W19" s="66"/>
      <c r="X19" s="66"/>
      <c r="Y19" s="12"/>
      <c r="Z19" s="12"/>
      <c r="AA19" s="12"/>
      <c r="AB19" s="12"/>
      <c r="AC19" s="12"/>
      <c r="AD19" s="12"/>
      <c r="AE19" s="10"/>
      <c r="AF19" s="10"/>
      <c r="AG19" s="67"/>
      <c r="AH19" s="12"/>
      <c r="AI19" s="10"/>
      <c r="AQ19" s="61"/>
      <c r="AR19" s="61"/>
      <c r="AS19" s="61"/>
      <c r="BA19" s="60">
        <f>[1]الأحياء!A19</f>
        <v>0</v>
      </c>
    </row>
    <row r="20" spans="1:53" s="60" customFormat="1" ht="24" customHeight="1">
      <c r="A20" s="70">
        <f t="shared" si="0"/>
        <v>18</v>
      </c>
      <c r="B20" s="156"/>
      <c r="C20" s="155"/>
      <c r="D20" s="155"/>
      <c r="E20" s="155"/>
      <c r="F20" s="155"/>
      <c r="G20" s="155"/>
      <c r="H20" s="157"/>
      <c r="I20" s="157"/>
      <c r="J20" s="157"/>
      <c r="K20" s="157"/>
      <c r="L20" s="157"/>
      <c r="M20" s="158"/>
      <c r="N20" s="159"/>
      <c r="O20" s="159"/>
      <c r="P20" s="153"/>
      <c r="Q20" s="58"/>
      <c r="R20" s="58"/>
      <c r="S20" s="65">
        <f t="shared" si="1"/>
        <v>0</v>
      </c>
      <c r="T20" s="58"/>
      <c r="U20" s="58"/>
      <c r="V20" s="58"/>
      <c r="W20" s="58"/>
      <c r="X20" s="58"/>
      <c r="Y20" s="56"/>
      <c r="Z20" s="56"/>
      <c r="AA20" s="56"/>
      <c r="AB20" s="56"/>
      <c r="AC20" s="56"/>
      <c r="AD20" s="56"/>
      <c r="AE20" s="57"/>
      <c r="AF20" s="57"/>
      <c r="AG20" s="59"/>
      <c r="AH20" s="56"/>
      <c r="AI20" s="63"/>
      <c r="AQ20" s="61"/>
      <c r="AR20" s="61"/>
      <c r="AS20" s="61"/>
      <c r="BA20" s="60">
        <f>[1]الأحياء!A20</f>
        <v>0</v>
      </c>
    </row>
    <row r="21" spans="1:53" s="60" customFormat="1" ht="45" customHeight="1">
      <c r="A21" s="70">
        <f t="shared" si="0"/>
        <v>19</v>
      </c>
      <c r="B21" s="160"/>
      <c r="C21" s="155"/>
      <c r="D21" s="155"/>
      <c r="E21" s="155"/>
      <c r="F21" s="155"/>
      <c r="G21" s="155"/>
      <c r="H21" s="157"/>
      <c r="I21" s="157"/>
      <c r="J21" s="157"/>
      <c r="K21" s="157"/>
      <c r="L21" s="157"/>
      <c r="M21" s="161">
        <f t="shared" ref="M21:M66" si="2">N21+O21+P21+Q21+R21</f>
        <v>0</v>
      </c>
      <c r="N21" s="162"/>
      <c r="O21" s="162"/>
      <c r="P21" s="58"/>
      <c r="Q21" s="58"/>
      <c r="R21" s="58"/>
      <c r="S21" s="65">
        <f t="shared" si="1"/>
        <v>0</v>
      </c>
      <c r="T21" s="58"/>
      <c r="U21" s="58"/>
      <c r="V21" s="58"/>
      <c r="W21" s="58"/>
      <c r="X21" s="58"/>
      <c r="Y21" s="56"/>
      <c r="Z21" s="56"/>
      <c r="AA21" s="56"/>
      <c r="AB21" s="56"/>
      <c r="AC21" s="56"/>
      <c r="AD21" s="56"/>
      <c r="AE21" s="57"/>
      <c r="AF21" s="57"/>
      <c r="AG21" s="59"/>
      <c r="AH21" s="56"/>
      <c r="AI21" s="63"/>
      <c r="AQ21" s="61"/>
      <c r="AR21" s="61"/>
      <c r="AS21" s="61"/>
      <c r="BA21" s="60">
        <f>[1]الأحياء!A21</f>
        <v>0</v>
      </c>
    </row>
    <row r="22" spans="1:53" s="60" customFormat="1" ht="24" customHeight="1">
      <c r="A22" s="70">
        <f t="shared" si="0"/>
        <v>20</v>
      </c>
      <c r="B22" s="156"/>
      <c r="C22" s="155"/>
      <c r="D22" s="163"/>
      <c r="E22" s="155"/>
      <c r="F22" s="164"/>
      <c r="G22" s="165"/>
      <c r="H22" s="157"/>
      <c r="I22" s="157"/>
      <c r="J22" s="157"/>
      <c r="K22" s="157"/>
      <c r="L22" s="157"/>
      <c r="M22" s="158"/>
      <c r="N22" s="159"/>
      <c r="O22" s="159"/>
      <c r="P22" s="58"/>
      <c r="Q22" s="58"/>
      <c r="R22" s="58"/>
      <c r="S22" s="65">
        <f t="shared" si="1"/>
        <v>0</v>
      </c>
      <c r="T22" s="58"/>
      <c r="U22" s="58"/>
      <c r="V22" s="58"/>
      <c r="W22" s="58"/>
      <c r="X22" s="58"/>
      <c r="Y22" s="56"/>
      <c r="Z22" s="56"/>
      <c r="AA22" s="56"/>
      <c r="AB22" s="56"/>
      <c r="AC22" s="56"/>
      <c r="AD22" s="56"/>
      <c r="AE22" s="57"/>
      <c r="AF22" s="57"/>
      <c r="AG22" s="59"/>
      <c r="AH22" s="56"/>
      <c r="AI22" s="63"/>
      <c r="AQ22" s="61"/>
      <c r="AR22" s="61"/>
      <c r="AS22" s="61"/>
      <c r="BA22" s="60">
        <f>[1]الأحياء!A22</f>
        <v>0</v>
      </c>
    </row>
    <row r="23" spans="1:53" ht="24" customHeight="1">
      <c r="A23" s="70">
        <f t="shared" si="0"/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66"/>
      <c r="N23" s="166"/>
      <c r="O23" s="166"/>
      <c r="P23" s="166"/>
      <c r="Q23" s="166"/>
      <c r="R23" s="166"/>
      <c r="S23" s="166"/>
      <c r="AS23" s="54"/>
      <c r="AT23"/>
      <c r="AU23"/>
      <c r="BA23">
        <f>[1]الأحياء!A23</f>
        <v>0</v>
      </c>
    </row>
    <row r="24" spans="1:53" ht="24" customHeight="1">
      <c r="A24" s="70">
        <f t="shared" si="0"/>
        <v>22</v>
      </c>
      <c r="B24" s="156"/>
      <c r="C24" s="4"/>
      <c r="D24" s="163"/>
      <c r="E24" s="4"/>
      <c r="F24" s="164"/>
      <c r="G24" s="165"/>
      <c r="H24" s="165"/>
      <c r="I24" s="165"/>
      <c r="J24" s="165"/>
      <c r="K24" s="165"/>
      <c r="L24" s="165"/>
      <c r="M24" s="158"/>
      <c r="N24" s="159"/>
      <c r="O24" s="159"/>
      <c r="P24" s="166"/>
      <c r="Q24" s="166"/>
      <c r="R24" s="166"/>
      <c r="S24" s="161">
        <f t="shared" si="1"/>
        <v>0</v>
      </c>
      <c r="AS24" s="54"/>
      <c r="AT24"/>
      <c r="AU24"/>
      <c r="BA24">
        <f>[1]الأحياء!A24</f>
        <v>0</v>
      </c>
    </row>
    <row r="25" spans="1:53" ht="24" customHeight="1">
      <c r="A25" s="70">
        <f t="shared" si="0"/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66"/>
      <c r="N25" s="166"/>
      <c r="O25" s="166"/>
      <c r="P25" s="166"/>
      <c r="Q25" s="166"/>
      <c r="R25" s="166"/>
      <c r="S25" s="166"/>
      <c r="AS25" s="54"/>
      <c r="AT25"/>
      <c r="AU25"/>
      <c r="BA25">
        <f>[1]الأحياء!A25</f>
        <v>0</v>
      </c>
    </row>
    <row r="26" spans="1:53" ht="24" customHeight="1">
      <c r="A26" s="70">
        <f t="shared" si="0"/>
        <v>24</v>
      </c>
      <c r="B26" s="156"/>
      <c r="C26" s="4"/>
      <c r="D26" s="4"/>
      <c r="E26" s="4"/>
      <c r="F26" s="4"/>
      <c r="G26" s="4"/>
      <c r="H26" s="165"/>
      <c r="I26" s="165"/>
      <c r="J26" s="165"/>
      <c r="K26" s="165"/>
      <c r="L26" s="165"/>
      <c r="M26" s="158">
        <f>M22+M24</f>
        <v>0</v>
      </c>
      <c r="N26" s="159">
        <f>N22+N24</f>
        <v>0</v>
      </c>
      <c r="O26" s="159">
        <f>O22+O24</f>
        <v>0</v>
      </c>
      <c r="P26" s="166"/>
      <c r="Q26" s="166"/>
      <c r="R26" s="166"/>
      <c r="S26" s="161">
        <f t="shared" si="1"/>
        <v>0</v>
      </c>
      <c r="AS26" s="54"/>
      <c r="AT26"/>
      <c r="AU26"/>
      <c r="BA26">
        <f>[1]الأحياء!A26</f>
        <v>0</v>
      </c>
    </row>
    <row r="27" spans="1:53" ht="24" customHeight="1">
      <c r="A27" s="70">
        <f t="shared" si="0"/>
        <v>25</v>
      </c>
      <c r="B27" s="167"/>
      <c r="C27" s="4"/>
      <c r="D27" s="4"/>
      <c r="E27" s="4"/>
      <c r="F27" s="4"/>
      <c r="G27" s="4"/>
      <c r="H27" s="165"/>
      <c r="I27" s="165"/>
      <c r="J27" s="165"/>
      <c r="K27" s="165"/>
      <c r="L27" s="165"/>
      <c r="M27" s="161">
        <f t="shared" si="2"/>
        <v>0</v>
      </c>
      <c r="N27" s="166"/>
      <c r="O27" s="166"/>
      <c r="P27" s="166"/>
      <c r="Q27" s="166"/>
      <c r="R27" s="166"/>
      <c r="S27" s="161">
        <f t="shared" si="1"/>
        <v>0</v>
      </c>
      <c r="AS27" s="54"/>
      <c r="AT27"/>
      <c r="AU27"/>
      <c r="BA27">
        <f>[1]الأحياء!A27</f>
        <v>0</v>
      </c>
    </row>
    <row r="28" spans="1:53" ht="24" customHeight="1">
      <c r="A28" s="70">
        <f t="shared" si="0"/>
        <v>26</v>
      </c>
      <c r="B28" s="156"/>
      <c r="C28" s="4"/>
      <c r="D28" s="4"/>
      <c r="E28" s="4"/>
      <c r="F28" s="4"/>
      <c r="G28" s="165"/>
      <c r="H28" s="165"/>
      <c r="I28" s="165"/>
      <c r="J28" s="165"/>
      <c r="K28" s="165"/>
      <c r="L28" s="165"/>
      <c r="M28" s="158"/>
      <c r="N28" s="159"/>
      <c r="O28" s="159"/>
      <c r="P28" s="159"/>
      <c r="Q28" s="166"/>
      <c r="R28" s="166"/>
      <c r="S28" s="161">
        <f t="shared" si="1"/>
        <v>0</v>
      </c>
      <c r="AS28" s="54"/>
      <c r="AT28"/>
      <c r="AU28"/>
      <c r="BA28">
        <f>[1]الأحياء!A28</f>
        <v>0</v>
      </c>
    </row>
    <row r="29" spans="1:53" ht="24" customHeight="1">
      <c r="A29" s="70">
        <f t="shared" si="0"/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66"/>
      <c r="N29" s="166"/>
      <c r="O29" s="166"/>
      <c r="P29" s="166"/>
      <c r="Q29" s="166"/>
      <c r="R29" s="166"/>
      <c r="S29" s="161">
        <f t="shared" si="1"/>
        <v>0</v>
      </c>
      <c r="AS29" s="54"/>
      <c r="AT29"/>
      <c r="AU29"/>
      <c r="BA29">
        <f>[1]الأحياء!A29</f>
        <v>0</v>
      </c>
    </row>
    <row r="30" spans="1:53" ht="24" customHeight="1">
      <c r="A30" s="70">
        <f t="shared" si="0"/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66"/>
      <c r="N30" s="166"/>
      <c r="O30" s="166"/>
      <c r="P30" s="166"/>
      <c r="Q30" s="166"/>
      <c r="R30" s="166"/>
      <c r="S30" s="161">
        <f t="shared" si="1"/>
        <v>0</v>
      </c>
      <c r="AS30" s="54"/>
      <c r="AT30"/>
      <c r="AU30"/>
      <c r="BA30">
        <f>[1]الأحياء!A30</f>
        <v>0</v>
      </c>
    </row>
    <row r="31" spans="1:53" ht="24" customHeight="1">
      <c r="A31" s="70">
        <f t="shared" si="0"/>
        <v>29</v>
      </c>
      <c r="B31" s="156"/>
      <c r="C31" s="4"/>
      <c r="D31" s="4"/>
      <c r="E31" s="4"/>
      <c r="F31" s="4"/>
      <c r="G31" s="165"/>
      <c r="H31" s="165"/>
      <c r="I31" s="165"/>
      <c r="J31" s="165"/>
      <c r="K31" s="165"/>
      <c r="L31" s="165"/>
      <c r="M31" s="158"/>
      <c r="N31" s="159"/>
      <c r="O31" s="159"/>
      <c r="S31" s="65">
        <f t="shared" si="1"/>
        <v>0</v>
      </c>
      <c r="AS31" s="54"/>
      <c r="AT31"/>
      <c r="AU31"/>
      <c r="BA31">
        <f>[1]الأحياء!A31</f>
        <v>0</v>
      </c>
    </row>
    <row r="32" spans="1:53" ht="24" customHeight="1">
      <c r="A32" s="70">
        <f t="shared" si="0"/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66"/>
      <c r="N32" s="166"/>
      <c r="O32" s="166"/>
      <c r="S32" s="65">
        <f t="shared" si="1"/>
        <v>0</v>
      </c>
      <c r="AS32" s="54"/>
      <c r="AT32"/>
      <c r="AU32"/>
      <c r="BA32">
        <f>[1]الأحياء!A32</f>
        <v>0</v>
      </c>
    </row>
    <row r="33" spans="1:53" ht="24" customHeight="1">
      <c r="A33" s="70">
        <f t="shared" si="0"/>
        <v>31</v>
      </c>
      <c r="B33" s="150"/>
      <c r="H33" s="64"/>
      <c r="I33" s="64"/>
      <c r="J33" s="64"/>
      <c r="K33" s="64"/>
      <c r="L33" s="64"/>
      <c r="M33" s="152">
        <f>M28+M31</f>
        <v>0</v>
      </c>
      <c r="N33" s="153">
        <f>N28+N31</f>
        <v>0</v>
      </c>
      <c r="O33" s="153">
        <f>O28+O31</f>
        <v>0</v>
      </c>
      <c r="P33" s="153">
        <f>P28</f>
        <v>0</v>
      </c>
      <c r="S33" s="65">
        <f t="shared" si="1"/>
        <v>0</v>
      </c>
      <c r="AS33" s="54"/>
      <c r="AT33"/>
      <c r="AU33"/>
      <c r="BA33">
        <f>[1]الأحياء!A33</f>
        <v>0</v>
      </c>
    </row>
    <row r="34" spans="1:53" ht="24" customHeight="1">
      <c r="A34" s="70">
        <f t="shared" si="0"/>
        <v>32</v>
      </c>
      <c r="B34" s="150"/>
      <c r="H34" s="64"/>
      <c r="I34" s="64"/>
      <c r="J34" s="64"/>
      <c r="K34" s="64"/>
      <c r="L34" s="64"/>
      <c r="M34" s="152">
        <f>M20+M33</f>
        <v>0</v>
      </c>
      <c r="N34" s="153">
        <f>N20+N26+N33</f>
        <v>0</v>
      </c>
      <c r="O34" s="153">
        <f>O20+O26+O33</f>
        <v>0</v>
      </c>
      <c r="P34" s="153">
        <f>P20+P33</f>
        <v>0</v>
      </c>
      <c r="S34" s="65">
        <f t="shared" si="1"/>
        <v>0</v>
      </c>
      <c r="AS34" s="54"/>
      <c r="AT34"/>
      <c r="AU34"/>
      <c r="BA34">
        <f>[1]الأحياء!A34</f>
        <v>0</v>
      </c>
    </row>
    <row r="35" spans="1:53" ht="24" customHeight="1">
      <c r="A35" s="70">
        <f t="shared" si="0"/>
        <v>33</v>
      </c>
      <c r="H35" s="64"/>
      <c r="I35" s="64"/>
      <c r="J35" s="64"/>
      <c r="K35" s="64"/>
      <c r="L35" s="64"/>
      <c r="M35" s="65">
        <f t="shared" si="2"/>
        <v>0</v>
      </c>
      <c r="S35" s="65">
        <f t="shared" si="1"/>
        <v>0</v>
      </c>
      <c r="AS35" s="54"/>
      <c r="AT35"/>
      <c r="AU35"/>
      <c r="BA35">
        <f>[1]الأحياء!A35</f>
        <v>0</v>
      </c>
    </row>
    <row r="36" spans="1:53" ht="24" customHeight="1">
      <c r="A36" s="70">
        <f t="shared" si="0"/>
        <v>34</v>
      </c>
      <c r="H36" s="64"/>
      <c r="I36" s="64"/>
      <c r="J36" s="64"/>
      <c r="K36" s="64"/>
      <c r="L36" s="64"/>
      <c r="M36" s="65">
        <f t="shared" si="2"/>
        <v>0</v>
      </c>
      <c r="S36" s="65">
        <f t="shared" si="1"/>
        <v>0</v>
      </c>
      <c r="AS36" s="54"/>
      <c r="AT36"/>
      <c r="AU36"/>
      <c r="BA36">
        <f>[1]الأحياء!A36</f>
        <v>0</v>
      </c>
    </row>
    <row r="37" spans="1:53" ht="24" customHeight="1">
      <c r="A37" s="70">
        <f t="shared" si="0"/>
        <v>35</v>
      </c>
      <c r="H37" s="64"/>
      <c r="I37" s="64"/>
      <c r="J37" s="64"/>
      <c r="K37" s="64"/>
      <c r="L37" s="64"/>
      <c r="M37" s="65">
        <f t="shared" si="2"/>
        <v>0</v>
      </c>
      <c r="S37" s="65">
        <f t="shared" si="1"/>
        <v>0</v>
      </c>
      <c r="AS37" s="54"/>
      <c r="AT37"/>
      <c r="AU37"/>
      <c r="BA37">
        <f>[1]الأحياء!A37</f>
        <v>0</v>
      </c>
    </row>
    <row r="38" spans="1:53" ht="24" customHeight="1">
      <c r="A38" s="70">
        <f t="shared" si="0"/>
        <v>36</v>
      </c>
      <c r="H38" s="64"/>
      <c r="I38" s="64"/>
      <c r="J38" s="64"/>
      <c r="K38" s="64"/>
      <c r="L38" s="64"/>
      <c r="M38" s="65">
        <f t="shared" si="2"/>
        <v>0</v>
      </c>
      <c r="S38" s="65">
        <f t="shared" si="1"/>
        <v>0</v>
      </c>
      <c r="AS38" s="54"/>
      <c r="AT38"/>
      <c r="AU38"/>
      <c r="BA38">
        <f>[1]الأحياء!A38</f>
        <v>0</v>
      </c>
    </row>
    <row r="39" spans="1:53" ht="24" customHeight="1">
      <c r="A39" s="70">
        <f t="shared" si="0"/>
        <v>37</v>
      </c>
      <c r="H39" s="64"/>
      <c r="I39" s="64"/>
      <c r="J39" s="64"/>
      <c r="K39" s="64"/>
      <c r="L39" s="64"/>
      <c r="M39" s="65">
        <f t="shared" si="2"/>
        <v>0</v>
      </c>
      <c r="S39" s="65">
        <f t="shared" si="1"/>
        <v>0</v>
      </c>
      <c r="AS39" s="54"/>
      <c r="AT39"/>
      <c r="AU39"/>
      <c r="BA39">
        <f>[1]الأحياء!A39</f>
        <v>0</v>
      </c>
    </row>
    <row r="40" spans="1:53" ht="24" customHeight="1">
      <c r="A40" s="70">
        <f t="shared" si="0"/>
        <v>38</v>
      </c>
      <c r="H40" s="64"/>
      <c r="I40" s="64"/>
      <c r="J40" s="64"/>
      <c r="K40" s="64"/>
      <c r="L40" s="64"/>
      <c r="M40" s="65">
        <f t="shared" si="2"/>
        <v>0</v>
      </c>
      <c r="S40" s="65">
        <f t="shared" si="1"/>
        <v>0</v>
      </c>
      <c r="AS40" s="54"/>
      <c r="AT40"/>
      <c r="AU40"/>
      <c r="BA40">
        <f>[1]الأحياء!A40</f>
        <v>0</v>
      </c>
    </row>
    <row r="41" spans="1:53" ht="24" customHeight="1">
      <c r="A41" s="70">
        <f t="shared" si="0"/>
        <v>39</v>
      </c>
      <c r="H41" s="64"/>
      <c r="I41" s="64"/>
      <c r="J41" s="64"/>
      <c r="K41" s="64"/>
      <c r="L41" s="64"/>
      <c r="M41" s="65">
        <f t="shared" si="2"/>
        <v>0</v>
      </c>
      <c r="S41" s="65">
        <f t="shared" si="1"/>
        <v>0</v>
      </c>
      <c r="AS41" s="54"/>
      <c r="AT41"/>
      <c r="AU41"/>
      <c r="BA41">
        <f>[1]الأحياء!A41</f>
        <v>0</v>
      </c>
    </row>
    <row r="42" spans="1:53" ht="24" customHeight="1">
      <c r="A42" s="70">
        <f t="shared" si="0"/>
        <v>40</v>
      </c>
      <c r="H42" s="64"/>
      <c r="I42" s="64"/>
      <c r="J42" s="64"/>
      <c r="K42" s="64"/>
      <c r="L42" s="64"/>
      <c r="M42" s="65">
        <f t="shared" si="2"/>
        <v>0</v>
      </c>
      <c r="S42" s="65">
        <f t="shared" si="1"/>
        <v>0</v>
      </c>
      <c r="AT42"/>
      <c r="AU42"/>
      <c r="BA42">
        <f>[1]الأحياء!A42</f>
        <v>0</v>
      </c>
    </row>
    <row r="43" spans="1:53" ht="24" customHeight="1">
      <c r="A43" s="70">
        <f t="shared" si="0"/>
        <v>41</v>
      </c>
      <c r="H43" s="64"/>
      <c r="I43" s="64"/>
      <c r="J43" s="64"/>
      <c r="K43" s="64"/>
      <c r="L43" s="64"/>
      <c r="M43" s="65">
        <f t="shared" si="2"/>
        <v>0</v>
      </c>
      <c r="S43" s="65">
        <f t="shared" si="1"/>
        <v>0</v>
      </c>
      <c r="AT43"/>
      <c r="AU43"/>
      <c r="BA43">
        <f>[1]الأحياء!A43</f>
        <v>0</v>
      </c>
    </row>
    <row r="44" spans="1:53" ht="24" customHeight="1">
      <c r="A44" s="70">
        <f t="shared" si="0"/>
        <v>42</v>
      </c>
      <c r="H44" s="64"/>
      <c r="I44" s="64"/>
      <c r="J44" s="64"/>
      <c r="K44" s="64"/>
      <c r="L44" s="64"/>
      <c r="M44" s="65">
        <f t="shared" si="2"/>
        <v>0</v>
      </c>
      <c r="S44" s="65">
        <f t="shared" si="1"/>
        <v>0</v>
      </c>
      <c r="AT44"/>
      <c r="AU44"/>
      <c r="BA44">
        <f>[1]الأحياء!A44</f>
        <v>0</v>
      </c>
    </row>
    <row r="45" spans="1:53" ht="24" customHeight="1">
      <c r="A45" s="70">
        <f t="shared" si="0"/>
        <v>43</v>
      </c>
      <c r="H45" s="64"/>
      <c r="I45" s="64"/>
      <c r="J45" s="64"/>
      <c r="K45" s="64"/>
      <c r="L45" s="64"/>
      <c r="M45" s="65">
        <f t="shared" si="2"/>
        <v>0</v>
      </c>
      <c r="S45" s="65">
        <f t="shared" si="1"/>
        <v>0</v>
      </c>
      <c r="AT45"/>
      <c r="AU45"/>
      <c r="BA45">
        <f>[1]الأحياء!A45</f>
        <v>0</v>
      </c>
    </row>
    <row r="46" spans="1:53" ht="24" customHeight="1">
      <c r="A46" s="70">
        <f t="shared" si="0"/>
        <v>44</v>
      </c>
      <c r="H46" s="64"/>
      <c r="I46" s="64"/>
      <c r="J46" s="64"/>
      <c r="K46" s="64"/>
      <c r="L46" s="64"/>
      <c r="M46" s="65">
        <f t="shared" si="2"/>
        <v>0</v>
      </c>
      <c r="S46" s="65">
        <f t="shared" si="1"/>
        <v>0</v>
      </c>
      <c r="AT46"/>
      <c r="AU46"/>
      <c r="BA46">
        <f>[1]الأحياء!A46</f>
        <v>0</v>
      </c>
    </row>
    <row r="47" spans="1:53" ht="24" customHeight="1">
      <c r="A47" s="70">
        <f t="shared" si="0"/>
        <v>45</v>
      </c>
      <c r="H47" s="64"/>
      <c r="I47" s="64"/>
      <c r="J47" s="64"/>
      <c r="K47" s="64"/>
      <c r="L47" s="64"/>
      <c r="M47" s="65">
        <f t="shared" si="2"/>
        <v>0</v>
      </c>
      <c r="S47" s="65">
        <f t="shared" si="1"/>
        <v>0</v>
      </c>
      <c r="AT47"/>
      <c r="AU47"/>
      <c r="BA47">
        <f>[1]الأحياء!A47</f>
        <v>0</v>
      </c>
    </row>
    <row r="48" spans="1:53" ht="24" customHeight="1">
      <c r="A48" s="70">
        <f t="shared" si="0"/>
        <v>46</v>
      </c>
      <c r="H48" s="64"/>
      <c r="I48" s="64"/>
      <c r="J48" s="64"/>
      <c r="K48" s="64"/>
      <c r="L48" s="64"/>
      <c r="M48" s="65">
        <f t="shared" si="2"/>
        <v>0</v>
      </c>
      <c r="S48" s="65">
        <f t="shared" si="1"/>
        <v>0</v>
      </c>
      <c r="AT48"/>
      <c r="AU48"/>
      <c r="BA48">
        <f>[1]الأحياء!A48</f>
        <v>0</v>
      </c>
    </row>
    <row r="49" spans="1:53" ht="24" customHeight="1">
      <c r="A49" s="70">
        <f t="shared" si="0"/>
        <v>47</v>
      </c>
      <c r="H49" s="64"/>
      <c r="I49" s="64"/>
      <c r="J49" s="64"/>
      <c r="K49" s="64"/>
      <c r="L49" s="64"/>
      <c r="M49" s="65">
        <f t="shared" si="2"/>
        <v>0</v>
      </c>
      <c r="S49" s="65">
        <f t="shared" si="1"/>
        <v>0</v>
      </c>
      <c r="AT49"/>
      <c r="AU49"/>
      <c r="BA49">
        <f>[1]الأحياء!A49</f>
        <v>0</v>
      </c>
    </row>
    <row r="50" spans="1:53" ht="24" customHeight="1">
      <c r="A50" s="70">
        <f t="shared" si="0"/>
        <v>48</v>
      </c>
      <c r="H50" s="64"/>
      <c r="I50" s="64"/>
      <c r="J50" s="64"/>
      <c r="K50" s="64"/>
      <c r="L50" s="64"/>
      <c r="M50" s="65">
        <f t="shared" si="2"/>
        <v>0</v>
      </c>
      <c r="S50" s="65">
        <f t="shared" si="1"/>
        <v>0</v>
      </c>
      <c r="AT50"/>
      <c r="AU50"/>
      <c r="BA50">
        <f>[1]الأحياء!A50</f>
        <v>0</v>
      </c>
    </row>
    <row r="51" spans="1:53" ht="24" customHeight="1">
      <c r="A51" s="70">
        <f t="shared" si="0"/>
        <v>49</v>
      </c>
      <c r="H51" s="64"/>
      <c r="I51" s="64"/>
      <c r="J51" s="64"/>
      <c r="K51" s="64"/>
      <c r="L51" s="64"/>
      <c r="M51" s="65">
        <f t="shared" si="2"/>
        <v>0</v>
      </c>
      <c r="S51" s="65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 ht="24" customHeight="1">
      <c r="A52" s="70">
        <f t="shared" si="0"/>
        <v>50</v>
      </c>
      <c r="H52" s="64"/>
      <c r="I52" s="64"/>
      <c r="J52" s="64"/>
      <c r="K52" s="64"/>
      <c r="L52" s="64"/>
      <c r="M52" s="65">
        <f t="shared" si="2"/>
        <v>0</v>
      </c>
      <c r="S52" s="65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 ht="24" customHeight="1">
      <c r="A53" s="70">
        <f t="shared" si="0"/>
        <v>51</v>
      </c>
      <c r="H53" s="64"/>
      <c r="I53" s="64"/>
      <c r="J53" s="64"/>
      <c r="K53" s="64"/>
      <c r="L53" s="64"/>
      <c r="M53" s="65">
        <f t="shared" si="2"/>
        <v>0</v>
      </c>
      <c r="S53" s="65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 ht="24" customHeight="1">
      <c r="A54" s="70">
        <f t="shared" si="0"/>
        <v>52</v>
      </c>
      <c r="H54" s="64"/>
      <c r="I54" s="64"/>
      <c r="J54" s="64"/>
      <c r="K54" s="64"/>
      <c r="L54" s="64"/>
      <c r="M54" s="65">
        <f t="shared" si="2"/>
        <v>0</v>
      </c>
      <c r="S54" s="65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 ht="24" customHeight="1">
      <c r="A55" s="70">
        <f t="shared" si="0"/>
        <v>53</v>
      </c>
      <c r="H55" s="64"/>
      <c r="I55" s="64"/>
      <c r="J55" s="64"/>
      <c r="K55" s="64"/>
      <c r="L55" s="64"/>
      <c r="M55" s="65">
        <f t="shared" si="2"/>
        <v>0</v>
      </c>
      <c r="S55" s="65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 ht="24" customHeight="1">
      <c r="A56" s="70">
        <f t="shared" si="0"/>
        <v>54</v>
      </c>
      <c r="H56" s="64"/>
      <c r="I56" s="64"/>
      <c r="J56" s="64"/>
      <c r="K56" s="64"/>
      <c r="L56" s="64"/>
      <c r="M56" s="65">
        <f t="shared" si="2"/>
        <v>0</v>
      </c>
      <c r="S56" s="65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 ht="24" customHeight="1">
      <c r="A57" s="70">
        <f t="shared" si="0"/>
        <v>55</v>
      </c>
      <c r="H57" s="64"/>
      <c r="I57" s="64"/>
      <c r="J57" s="64"/>
      <c r="K57" s="64"/>
      <c r="L57" s="64"/>
      <c r="M57" s="65">
        <f t="shared" si="2"/>
        <v>0</v>
      </c>
      <c r="S57" s="65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 ht="24" customHeight="1">
      <c r="A58" s="70">
        <f t="shared" si="0"/>
        <v>56</v>
      </c>
      <c r="H58" s="64"/>
      <c r="I58" s="64"/>
      <c r="J58" s="64"/>
      <c r="K58" s="64"/>
      <c r="L58" s="64"/>
      <c r="M58" s="65">
        <f t="shared" si="2"/>
        <v>0</v>
      </c>
      <c r="S58" s="65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 ht="24" customHeight="1">
      <c r="A59" s="70">
        <f t="shared" si="0"/>
        <v>57</v>
      </c>
      <c r="H59" s="64"/>
      <c r="I59" s="64"/>
      <c r="J59" s="64"/>
      <c r="K59" s="64"/>
      <c r="L59" s="64"/>
      <c r="M59" s="65">
        <f t="shared" si="2"/>
        <v>0</v>
      </c>
      <c r="S59" s="65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 ht="24" customHeight="1">
      <c r="A60" s="70">
        <f t="shared" si="0"/>
        <v>58</v>
      </c>
      <c r="H60" s="64"/>
      <c r="I60" s="64"/>
      <c r="J60" s="64"/>
      <c r="K60" s="64"/>
      <c r="L60" s="64"/>
      <c r="M60" s="65">
        <f t="shared" si="2"/>
        <v>0</v>
      </c>
      <c r="S60" s="65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 ht="24" customHeight="1">
      <c r="A61" s="70">
        <f t="shared" si="0"/>
        <v>59</v>
      </c>
      <c r="H61" s="64"/>
      <c r="I61" s="64"/>
      <c r="J61" s="64"/>
      <c r="K61" s="64"/>
      <c r="L61" s="64"/>
      <c r="M61" s="65">
        <f t="shared" si="2"/>
        <v>0</v>
      </c>
      <c r="S61" s="65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 ht="24" customHeight="1">
      <c r="A62" s="70">
        <f t="shared" si="0"/>
        <v>60</v>
      </c>
      <c r="H62" s="64"/>
      <c r="I62" s="64"/>
      <c r="J62" s="64"/>
      <c r="K62" s="64"/>
      <c r="L62" s="64"/>
      <c r="M62" s="65">
        <f t="shared" si="2"/>
        <v>0</v>
      </c>
      <c r="S62" s="65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 ht="24" customHeight="1">
      <c r="A63" s="70">
        <f t="shared" si="0"/>
        <v>61</v>
      </c>
      <c r="H63" s="64"/>
      <c r="I63" s="64"/>
      <c r="J63" s="64"/>
      <c r="K63" s="64"/>
      <c r="L63" s="64"/>
      <c r="M63" s="65">
        <f t="shared" si="2"/>
        <v>0</v>
      </c>
      <c r="S63" s="65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 ht="24" customHeight="1">
      <c r="A64" s="70">
        <f t="shared" si="0"/>
        <v>62</v>
      </c>
      <c r="H64" s="64"/>
      <c r="I64" s="64"/>
      <c r="J64" s="64"/>
      <c r="K64" s="64"/>
      <c r="L64" s="64"/>
      <c r="M64" s="65">
        <f t="shared" si="2"/>
        <v>0</v>
      </c>
      <c r="S64" s="65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 ht="24" customHeight="1">
      <c r="A65" s="70">
        <f t="shared" si="0"/>
        <v>63</v>
      </c>
      <c r="H65" s="64"/>
      <c r="I65" s="64"/>
      <c r="J65" s="64"/>
      <c r="K65" s="64"/>
      <c r="L65" s="64"/>
      <c r="M65" s="65">
        <f t="shared" si="2"/>
        <v>0</v>
      </c>
      <c r="S65" s="65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 ht="24" customHeight="1">
      <c r="A66" s="70">
        <f t="shared" si="0"/>
        <v>64</v>
      </c>
      <c r="H66" s="64"/>
      <c r="I66" s="64"/>
      <c r="J66" s="64"/>
      <c r="K66" s="64"/>
      <c r="L66" s="64"/>
      <c r="M66" s="65">
        <f t="shared" si="2"/>
        <v>0</v>
      </c>
      <c r="S66" s="65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 ht="24" customHeight="1">
      <c r="A67" s="70">
        <f t="shared" si="0"/>
        <v>65</v>
      </c>
      <c r="H67" s="64"/>
      <c r="I67" s="64"/>
      <c r="J67" s="64"/>
      <c r="K67" s="64"/>
      <c r="L67" s="64"/>
      <c r="M67" s="65">
        <f t="shared" ref="M67:M130" si="3">N67+O67+P67+Q67+R67</f>
        <v>0</v>
      </c>
      <c r="S67" s="65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 ht="24" customHeight="1">
      <c r="A68" s="70">
        <f t="shared" si="0"/>
        <v>66</v>
      </c>
      <c r="H68" s="64"/>
      <c r="I68" s="64"/>
      <c r="J68" s="64"/>
      <c r="K68" s="64"/>
      <c r="L68" s="64"/>
      <c r="M68" s="65">
        <f t="shared" si="3"/>
        <v>0</v>
      </c>
      <c r="S68" s="65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 ht="24" customHeight="1">
      <c r="A69" s="70">
        <f t="shared" ref="A69:A132" si="5">A68+1</f>
        <v>67</v>
      </c>
      <c r="H69" s="64"/>
      <c r="I69" s="64"/>
      <c r="J69" s="64"/>
      <c r="K69" s="64"/>
      <c r="L69" s="64"/>
      <c r="M69" s="65">
        <f t="shared" si="3"/>
        <v>0</v>
      </c>
      <c r="S69" s="65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 ht="24" customHeight="1">
      <c r="A70" s="70">
        <f t="shared" si="5"/>
        <v>68</v>
      </c>
      <c r="H70" s="64"/>
      <c r="I70" s="64"/>
      <c r="J70" s="64"/>
      <c r="K70" s="64"/>
      <c r="L70" s="64"/>
      <c r="M70" s="65">
        <f t="shared" si="3"/>
        <v>0</v>
      </c>
      <c r="S70" s="65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 ht="24" customHeight="1">
      <c r="A71" s="70">
        <f t="shared" si="5"/>
        <v>69</v>
      </c>
      <c r="H71" s="64"/>
      <c r="I71" s="64"/>
      <c r="J71" s="64"/>
      <c r="K71" s="64"/>
      <c r="L71" s="64"/>
      <c r="M71" s="65">
        <f t="shared" si="3"/>
        <v>0</v>
      </c>
      <c r="S71" s="65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 ht="24" customHeight="1">
      <c r="A72" s="70">
        <f t="shared" si="5"/>
        <v>70</v>
      </c>
      <c r="H72" s="64"/>
      <c r="I72" s="64"/>
      <c r="J72" s="64"/>
      <c r="K72" s="64"/>
      <c r="L72" s="64"/>
      <c r="M72" s="65">
        <f t="shared" si="3"/>
        <v>0</v>
      </c>
      <c r="S72" s="65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 ht="24" customHeight="1">
      <c r="A73" s="70">
        <f t="shared" si="5"/>
        <v>71</v>
      </c>
      <c r="H73" s="64"/>
      <c r="I73" s="64"/>
      <c r="J73" s="64"/>
      <c r="K73" s="64"/>
      <c r="L73" s="64"/>
      <c r="M73" s="65">
        <f t="shared" si="3"/>
        <v>0</v>
      </c>
      <c r="S73" s="65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 ht="24" customHeight="1">
      <c r="A74" s="70">
        <f t="shared" si="5"/>
        <v>72</v>
      </c>
      <c r="H74" s="64"/>
      <c r="I74" s="64"/>
      <c r="J74" s="64"/>
      <c r="K74" s="64"/>
      <c r="L74" s="64"/>
      <c r="M74" s="65">
        <f t="shared" si="3"/>
        <v>0</v>
      </c>
      <c r="S74" s="65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 ht="24" customHeight="1">
      <c r="A75" s="70">
        <f t="shared" si="5"/>
        <v>73</v>
      </c>
      <c r="H75" s="64"/>
      <c r="I75" s="64"/>
      <c r="J75" s="64"/>
      <c r="K75" s="64"/>
      <c r="L75" s="64"/>
      <c r="M75" s="65">
        <f t="shared" si="3"/>
        <v>0</v>
      </c>
      <c r="S75" s="65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 ht="24" customHeight="1">
      <c r="A76" s="70">
        <f t="shared" si="5"/>
        <v>74</v>
      </c>
      <c r="H76" s="64"/>
      <c r="I76" s="64"/>
      <c r="J76" s="64"/>
      <c r="K76" s="64"/>
      <c r="L76" s="64"/>
      <c r="M76" s="65">
        <f t="shared" si="3"/>
        <v>0</v>
      </c>
      <c r="S76" s="65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 ht="24" customHeight="1">
      <c r="A77" s="70">
        <f t="shared" si="5"/>
        <v>75</v>
      </c>
      <c r="H77" s="64"/>
      <c r="I77" s="64"/>
      <c r="J77" s="64"/>
      <c r="K77" s="64"/>
      <c r="L77" s="64"/>
      <c r="M77" s="65">
        <f t="shared" si="3"/>
        <v>0</v>
      </c>
      <c r="S77" s="65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 ht="24" customHeight="1">
      <c r="A78" s="70">
        <f t="shared" si="5"/>
        <v>76</v>
      </c>
      <c r="H78" s="64"/>
      <c r="I78" s="64"/>
      <c r="J78" s="64"/>
      <c r="K78" s="64"/>
      <c r="L78" s="64"/>
      <c r="M78" s="65">
        <f t="shared" si="3"/>
        <v>0</v>
      </c>
      <c r="S78" s="65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 ht="24" customHeight="1">
      <c r="A79" s="70">
        <f t="shared" si="5"/>
        <v>77</v>
      </c>
      <c r="H79" s="64"/>
      <c r="I79" s="64"/>
      <c r="J79" s="64"/>
      <c r="K79" s="64"/>
      <c r="L79" s="64"/>
      <c r="M79" s="65">
        <f t="shared" si="3"/>
        <v>0</v>
      </c>
      <c r="S79" s="65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 ht="24" customHeight="1">
      <c r="A80" s="70">
        <f t="shared" si="5"/>
        <v>78</v>
      </c>
      <c r="H80" s="64"/>
      <c r="I80" s="64"/>
      <c r="J80" s="64"/>
      <c r="K80" s="64"/>
      <c r="L80" s="64"/>
      <c r="M80" s="65">
        <f t="shared" si="3"/>
        <v>0</v>
      </c>
      <c r="S80" s="65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 ht="24" customHeight="1">
      <c r="A81" s="70">
        <f t="shared" si="5"/>
        <v>79</v>
      </c>
      <c r="H81" s="64"/>
      <c r="I81" s="64"/>
      <c r="J81" s="64"/>
      <c r="K81" s="64"/>
      <c r="L81" s="64"/>
      <c r="M81" s="65">
        <f t="shared" si="3"/>
        <v>0</v>
      </c>
      <c r="S81" s="65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 ht="24" customHeight="1">
      <c r="A82" s="70">
        <f t="shared" si="5"/>
        <v>80</v>
      </c>
      <c r="H82" s="64"/>
      <c r="I82" s="64"/>
      <c r="J82" s="64"/>
      <c r="K82" s="64"/>
      <c r="L82" s="64"/>
      <c r="M82" s="65">
        <f t="shared" si="3"/>
        <v>0</v>
      </c>
      <c r="S82" s="65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 ht="24" customHeight="1">
      <c r="A83" s="70">
        <f t="shared" si="5"/>
        <v>81</v>
      </c>
      <c r="H83" s="64"/>
      <c r="I83" s="64"/>
      <c r="J83" s="64"/>
      <c r="K83" s="64"/>
      <c r="L83" s="64"/>
      <c r="M83" s="65">
        <f t="shared" si="3"/>
        <v>0</v>
      </c>
      <c r="S83" s="65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 ht="24" customHeight="1">
      <c r="A84" s="70">
        <f t="shared" si="5"/>
        <v>82</v>
      </c>
      <c r="H84" s="64"/>
      <c r="I84" s="64"/>
      <c r="J84" s="64"/>
      <c r="K84" s="64"/>
      <c r="L84" s="64"/>
      <c r="M84" s="65">
        <f t="shared" si="3"/>
        <v>0</v>
      </c>
      <c r="S84" s="65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 ht="24" customHeight="1">
      <c r="A85" s="70">
        <f t="shared" si="5"/>
        <v>83</v>
      </c>
      <c r="H85" s="64"/>
      <c r="I85" s="64"/>
      <c r="J85" s="64"/>
      <c r="K85" s="64"/>
      <c r="L85" s="64"/>
      <c r="M85" s="65">
        <f t="shared" si="3"/>
        <v>0</v>
      </c>
      <c r="S85" s="65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 ht="24" customHeight="1">
      <c r="A86" s="70">
        <f t="shared" si="5"/>
        <v>84</v>
      </c>
      <c r="H86" s="64"/>
      <c r="I86" s="64"/>
      <c r="J86" s="64"/>
      <c r="K86" s="64"/>
      <c r="L86" s="64"/>
      <c r="M86" s="65">
        <f t="shared" si="3"/>
        <v>0</v>
      </c>
      <c r="S86" s="65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 ht="24" customHeight="1">
      <c r="A87" s="70">
        <f t="shared" si="5"/>
        <v>85</v>
      </c>
      <c r="H87" s="64"/>
      <c r="I87" s="64"/>
      <c r="J87" s="64"/>
      <c r="K87" s="64"/>
      <c r="L87" s="64"/>
      <c r="M87" s="65">
        <f t="shared" si="3"/>
        <v>0</v>
      </c>
      <c r="S87" s="65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 ht="24" customHeight="1">
      <c r="A88" s="70">
        <f t="shared" si="5"/>
        <v>86</v>
      </c>
      <c r="H88" s="64"/>
      <c r="I88" s="64"/>
      <c r="J88" s="64"/>
      <c r="K88" s="64"/>
      <c r="L88" s="64"/>
      <c r="M88" s="65">
        <f t="shared" si="3"/>
        <v>0</v>
      </c>
      <c r="S88" s="65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 ht="24" customHeight="1">
      <c r="A89" s="70">
        <f t="shared" si="5"/>
        <v>87</v>
      </c>
      <c r="H89" s="64"/>
      <c r="I89" s="64"/>
      <c r="J89" s="64"/>
      <c r="K89" s="64"/>
      <c r="L89" s="64"/>
      <c r="M89" s="65">
        <f t="shared" si="3"/>
        <v>0</v>
      </c>
      <c r="S89" s="65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 ht="24" customHeight="1">
      <c r="A90" s="70">
        <f t="shared" si="5"/>
        <v>88</v>
      </c>
      <c r="H90" s="64"/>
      <c r="I90" s="64"/>
      <c r="J90" s="64"/>
      <c r="K90" s="64"/>
      <c r="L90" s="64"/>
      <c r="M90" s="65">
        <f t="shared" si="3"/>
        <v>0</v>
      </c>
      <c r="S90" s="65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 ht="24" customHeight="1">
      <c r="A91" s="70">
        <f t="shared" si="5"/>
        <v>89</v>
      </c>
      <c r="H91" s="64"/>
      <c r="I91" s="64"/>
      <c r="J91" s="64"/>
      <c r="K91" s="64"/>
      <c r="L91" s="64"/>
      <c r="M91" s="65">
        <f t="shared" si="3"/>
        <v>0</v>
      </c>
      <c r="S91" s="65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 ht="24" customHeight="1">
      <c r="A92" s="70">
        <f t="shared" si="5"/>
        <v>90</v>
      </c>
      <c r="H92" s="64"/>
      <c r="I92" s="64"/>
      <c r="J92" s="64"/>
      <c r="K92" s="64"/>
      <c r="L92" s="64"/>
      <c r="M92" s="65">
        <f t="shared" si="3"/>
        <v>0</v>
      </c>
      <c r="S92" s="65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 ht="24" customHeight="1">
      <c r="A93" s="70">
        <f t="shared" si="5"/>
        <v>91</v>
      </c>
      <c r="H93" s="64"/>
      <c r="I93" s="64"/>
      <c r="J93" s="64"/>
      <c r="K93" s="64"/>
      <c r="L93" s="64"/>
      <c r="M93" s="65">
        <f t="shared" si="3"/>
        <v>0</v>
      </c>
      <c r="S93" s="65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 ht="24" customHeight="1">
      <c r="A94" s="70">
        <f t="shared" si="5"/>
        <v>92</v>
      </c>
      <c r="H94" s="64"/>
      <c r="I94" s="64"/>
      <c r="J94" s="64"/>
      <c r="K94" s="64"/>
      <c r="L94" s="64"/>
      <c r="M94" s="65">
        <f t="shared" si="3"/>
        <v>0</v>
      </c>
      <c r="S94" s="65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 ht="24" customHeight="1">
      <c r="A95" s="70">
        <f t="shared" si="5"/>
        <v>93</v>
      </c>
      <c r="H95" s="64"/>
      <c r="I95" s="64"/>
      <c r="J95" s="64"/>
      <c r="K95" s="64"/>
      <c r="L95" s="64"/>
      <c r="M95" s="65">
        <f t="shared" si="3"/>
        <v>0</v>
      </c>
      <c r="S95" s="65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 ht="24" customHeight="1">
      <c r="A96" s="70">
        <f t="shared" si="5"/>
        <v>94</v>
      </c>
      <c r="H96" s="64"/>
      <c r="I96" s="64"/>
      <c r="J96" s="64"/>
      <c r="K96" s="64"/>
      <c r="L96" s="64"/>
      <c r="M96" s="65">
        <f t="shared" si="3"/>
        <v>0</v>
      </c>
      <c r="S96" s="65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 ht="24" customHeight="1">
      <c r="A97" s="70">
        <f t="shared" si="5"/>
        <v>95</v>
      </c>
      <c r="H97" s="64"/>
      <c r="I97" s="64"/>
      <c r="J97" s="64"/>
      <c r="K97" s="64"/>
      <c r="L97" s="64"/>
      <c r="M97" s="65">
        <f t="shared" si="3"/>
        <v>0</v>
      </c>
      <c r="S97" s="65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 ht="24" customHeight="1">
      <c r="A98" s="70">
        <f t="shared" si="5"/>
        <v>96</v>
      </c>
      <c r="H98" s="64"/>
      <c r="I98" s="64"/>
      <c r="J98" s="64"/>
      <c r="K98" s="64"/>
      <c r="L98" s="64"/>
      <c r="M98" s="65">
        <f t="shared" si="3"/>
        <v>0</v>
      </c>
      <c r="S98" s="65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 ht="24" customHeight="1">
      <c r="A99" s="70">
        <f t="shared" si="5"/>
        <v>97</v>
      </c>
      <c r="H99" s="64"/>
      <c r="I99" s="64"/>
      <c r="J99" s="64"/>
      <c r="K99" s="64"/>
      <c r="L99" s="64"/>
      <c r="M99" s="65">
        <f t="shared" si="3"/>
        <v>0</v>
      </c>
      <c r="S99" s="65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 ht="24" customHeight="1">
      <c r="A100" s="70">
        <f t="shared" si="5"/>
        <v>98</v>
      </c>
      <c r="H100" s="64"/>
      <c r="I100" s="64"/>
      <c r="J100" s="64"/>
      <c r="K100" s="64"/>
      <c r="L100" s="64"/>
      <c r="M100" s="65">
        <f t="shared" si="3"/>
        <v>0</v>
      </c>
      <c r="S100" s="65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 ht="24" customHeight="1">
      <c r="A101" s="70">
        <f t="shared" si="5"/>
        <v>99</v>
      </c>
      <c r="H101" s="64"/>
      <c r="I101" s="64"/>
      <c r="J101" s="64"/>
      <c r="K101" s="64"/>
      <c r="L101" s="64"/>
      <c r="M101" s="65">
        <f t="shared" si="3"/>
        <v>0</v>
      </c>
      <c r="S101" s="65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 ht="24" customHeight="1">
      <c r="A102" s="70">
        <f t="shared" si="5"/>
        <v>100</v>
      </c>
      <c r="H102" s="64"/>
      <c r="I102" s="64"/>
      <c r="J102" s="64"/>
      <c r="K102" s="64"/>
      <c r="L102" s="64"/>
      <c r="M102" s="65">
        <f t="shared" si="3"/>
        <v>0</v>
      </c>
      <c r="S102" s="65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 ht="24" customHeight="1">
      <c r="A103" s="70">
        <f t="shared" si="5"/>
        <v>101</v>
      </c>
      <c r="H103" s="64"/>
      <c r="I103" s="64"/>
      <c r="J103" s="64"/>
      <c r="K103" s="64"/>
      <c r="L103" s="64"/>
      <c r="M103" s="65">
        <f t="shared" si="3"/>
        <v>0</v>
      </c>
      <c r="S103" s="65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 ht="24" customHeight="1">
      <c r="A104" s="70">
        <f t="shared" si="5"/>
        <v>102</v>
      </c>
      <c r="H104" s="64"/>
      <c r="I104" s="64"/>
      <c r="J104" s="64"/>
      <c r="K104" s="64"/>
      <c r="L104" s="64"/>
      <c r="M104" s="65">
        <f t="shared" si="3"/>
        <v>0</v>
      </c>
      <c r="S104" s="65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 ht="24" customHeight="1">
      <c r="A105" s="70">
        <f t="shared" si="5"/>
        <v>103</v>
      </c>
      <c r="H105" s="64"/>
      <c r="I105" s="64"/>
      <c r="J105" s="64"/>
      <c r="K105" s="64"/>
      <c r="L105" s="64"/>
      <c r="M105" s="65">
        <f t="shared" si="3"/>
        <v>0</v>
      </c>
      <c r="S105" s="65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 ht="24" customHeight="1">
      <c r="A106" s="70">
        <f t="shared" si="5"/>
        <v>104</v>
      </c>
      <c r="H106" s="64"/>
      <c r="I106" s="64"/>
      <c r="J106" s="64"/>
      <c r="K106" s="64"/>
      <c r="L106" s="64"/>
      <c r="M106" s="65">
        <f t="shared" si="3"/>
        <v>0</v>
      </c>
      <c r="S106" s="65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 ht="24" customHeight="1">
      <c r="A107" s="70">
        <f t="shared" si="5"/>
        <v>105</v>
      </c>
      <c r="H107" s="64"/>
      <c r="I107" s="64"/>
      <c r="J107" s="64"/>
      <c r="K107" s="64"/>
      <c r="L107" s="64"/>
      <c r="M107" s="65">
        <f t="shared" si="3"/>
        <v>0</v>
      </c>
      <c r="S107" s="65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 ht="24" customHeight="1">
      <c r="A108" s="70">
        <f t="shared" si="5"/>
        <v>106</v>
      </c>
      <c r="H108" s="64"/>
      <c r="I108" s="64"/>
      <c r="J108" s="64"/>
      <c r="K108" s="64"/>
      <c r="L108" s="64"/>
      <c r="M108" s="65">
        <f t="shared" si="3"/>
        <v>0</v>
      </c>
      <c r="S108" s="65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 ht="24" customHeight="1">
      <c r="A109" s="70">
        <f t="shared" si="5"/>
        <v>107</v>
      </c>
      <c r="H109" s="64"/>
      <c r="I109" s="64"/>
      <c r="J109" s="64"/>
      <c r="K109" s="64"/>
      <c r="L109" s="64"/>
      <c r="M109" s="65">
        <f t="shared" si="3"/>
        <v>0</v>
      </c>
      <c r="S109" s="65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 ht="24" customHeight="1">
      <c r="A110" s="70">
        <f t="shared" si="5"/>
        <v>108</v>
      </c>
      <c r="H110" s="64"/>
      <c r="I110" s="64"/>
      <c r="J110" s="64"/>
      <c r="K110" s="64"/>
      <c r="L110" s="64"/>
      <c r="M110" s="65">
        <f t="shared" si="3"/>
        <v>0</v>
      </c>
      <c r="S110" s="65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 ht="24" customHeight="1">
      <c r="A111" s="70">
        <f t="shared" si="5"/>
        <v>109</v>
      </c>
      <c r="H111" s="64"/>
      <c r="I111" s="64"/>
      <c r="J111" s="64"/>
      <c r="K111" s="64"/>
      <c r="L111" s="64"/>
      <c r="M111" s="65">
        <f t="shared" si="3"/>
        <v>0</v>
      </c>
      <c r="S111" s="65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 ht="24" customHeight="1">
      <c r="A112" s="70">
        <f t="shared" si="5"/>
        <v>110</v>
      </c>
      <c r="H112" s="64"/>
      <c r="I112" s="64"/>
      <c r="J112" s="64"/>
      <c r="K112" s="64"/>
      <c r="L112" s="64"/>
      <c r="M112" s="65">
        <f t="shared" si="3"/>
        <v>0</v>
      </c>
      <c r="S112" s="65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 ht="24" customHeight="1">
      <c r="A113" s="70">
        <f t="shared" si="5"/>
        <v>111</v>
      </c>
      <c r="H113" s="64"/>
      <c r="I113" s="64"/>
      <c r="J113" s="64"/>
      <c r="K113" s="64"/>
      <c r="L113" s="64"/>
      <c r="M113" s="65">
        <f t="shared" si="3"/>
        <v>0</v>
      </c>
      <c r="S113" s="65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 ht="24" customHeight="1">
      <c r="A114" s="70">
        <f t="shared" si="5"/>
        <v>112</v>
      </c>
      <c r="H114" s="64"/>
      <c r="I114" s="64"/>
      <c r="J114" s="64"/>
      <c r="K114" s="64"/>
      <c r="L114" s="64"/>
      <c r="M114" s="65">
        <f t="shared" si="3"/>
        <v>0</v>
      </c>
      <c r="S114" s="65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 ht="24" customHeight="1">
      <c r="A115" s="70">
        <f t="shared" si="5"/>
        <v>113</v>
      </c>
      <c r="H115" s="64"/>
      <c r="I115" s="64"/>
      <c r="J115" s="64"/>
      <c r="K115" s="64"/>
      <c r="L115" s="64"/>
      <c r="M115" s="65">
        <f t="shared" si="3"/>
        <v>0</v>
      </c>
      <c r="S115" s="65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 ht="24" customHeight="1">
      <c r="A116" s="70">
        <f t="shared" si="5"/>
        <v>114</v>
      </c>
      <c r="H116" s="64"/>
      <c r="I116" s="64"/>
      <c r="J116" s="64"/>
      <c r="K116" s="64"/>
      <c r="L116" s="64"/>
      <c r="M116" s="65">
        <f t="shared" si="3"/>
        <v>0</v>
      </c>
      <c r="S116" s="65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 ht="24" customHeight="1">
      <c r="A117" s="70">
        <f t="shared" si="5"/>
        <v>115</v>
      </c>
      <c r="H117" s="64"/>
      <c r="I117" s="64"/>
      <c r="J117" s="64"/>
      <c r="K117" s="64"/>
      <c r="L117" s="64"/>
      <c r="M117" s="65">
        <f t="shared" si="3"/>
        <v>0</v>
      </c>
      <c r="S117" s="65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 ht="24" customHeight="1">
      <c r="A118" s="70">
        <f t="shared" si="5"/>
        <v>116</v>
      </c>
      <c r="H118" s="64"/>
      <c r="I118" s="64"/>
      <c r="J118" s="64"/>
      <c r="K118" s="64"/>
      <c r="L118" s="64"/>
      <c r="M118" s="65">
        <f t="shared" si="3"/>
        <v>0</v>
      </c>
      <c r="S118" s="65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 ht="24" customHeight="1">
      <c r="A119" s="70">
        <f t="shared" si="5"/>
        <v>117</v>
      </c>
      <c r="H119" s="64"/>
      <c r="I119" s="64"/>
      <c r="J119" s="64"/>
      <c r="K119" s="64"/>
      <c r="L119" s="64"/>
      <c r="M119" s="65">
        <f t="shared" si="3"/>
        <v>0</v>
      </c>
      <c r="S119" s="65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 ht="24" customHeight="1">
      <c r="A120" s="70">
        <f t="shared" si="5"/>
        <v>118</v>
      </c>
      <c r="H120" s="64"/>
      <c r="I120" s="64"/>
      <c r="J120" s="64"/>
      <c r="K120" s="64"/>
      <c r="L120" s="64"/>
      <c r="M120" s="65">
        <f t="shared" si="3"/>
        <v>0</v>
      </c>
      <c r="S120" s="65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 ht="24" customHeight="1">
      <c r="A121" s="70">
        <f t="shared" si="5"/>
        <v>119</v>
      </c>
      <c r="H121" s="64"/>
      <c r="I121" s="64"/>
      <c r="J121" s="64"/>
      <c r="K121" s="64"/>
      <c r="L121" s="64"/>
      <c r="M121" s="65">
        <f t="shared" si="3"/>
        <v>0</v>
      </c>
      <c r="S121" s="65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 ht="24" customHeight="1">
      <c r="A122" s="70">
        <f t="shared" si="5"/>
        <v>120</v>
      </c>
      <c r="H122" s="64"/>
      <c r="I122" s="64"/>
      <c r="J122" s="64"/>
      <c r="K122" s="64"/>
      <c r="L122" s="64"/>
      <c r="M122" s="65">
        <f t="shared" si="3"/>
        <v>0</v>
      </c>
      <c r="S122" s="65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 ht="24" customHeight="1">
      <c r="A123" s="70">
        <f t="shared" si="5"/>
        <v>121</v>
      </c>
      <c r="H123" s="64"/>
      <c r="I123" s="64"/>
      <c r="J123" s="64"/>
      <c r="K123" s="64"/>
      <c r="L123" s="64"/>
      <c r="M123" s="65">
        <f t="shared" si="3"/>
        <v>0</v>
      </c>
      <c r="S123" s="65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 ht="24" customHeight="1">
      <c r="A124" s="70">
        <f t="shared" si="5"/>
        <v>122</v>
      </c>
      <c r="H124" s="64"/>
      <c r="I124" s="64"/>
      <c r="J124" s="64"/>
      <c r="K124" s="64"/>
      <c r="L124" s="64"/>
      <c r="M124" s="65">
        <f t="shared" si="3"/>
        <v>0</v>
      </c>
      <c r="S124" s="65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 ht="24" customHeight="1">
      <c r="A125" s="70">
        <f t="shared" si="5"/>
        <v>123</v>
      </c>
      <c r="H125" s="64"/>
      <c r="I125" s="64"/>
      <c r="J125" s="64"/>
      <c r="K125" s="64"/>
      <c r="L125" s="64"/>
      <c r="M125" s="65">
        <f t="shared" si="3"/>
        <v>0</v>
      </c>
      <c r="S125" s="65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 ht="24" customHeight="1">
      <c r="A126" s="70">
        <f t="shared" si="5"/>
        <v>124</v>
      </c>
      <c r="H126" s="64"/>
      <c r="I126" s="64"/>
      <c r="J126" s="64"/>
      <c r="K126" s="64"/>
      <c r="L126" s="64"/>
      <c r="M126" s="65">
        <f t="shared" si="3"/>
        <v>0</v>
      </c>
      <c r="S126" s="65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 ht="24" customHeight="1">
      <c r="A127" s="70">
        <f t="shared" si="5"/>
        <v>125</v>
      </c>
      <c r="H127" s="64"/>
      <c r="I127" s="64"/>
      <c r="J127" s="64"/>
      <c r="K127" s="64"/>
      <c r="L127" s="64"/>
      <c r="M127" s="65">
        <f t="shared" si="3"/>
        <v>0</v>
      </c>
      <c r="S127" s="65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 ht="24" customHeight="1">
      <c r="A128" s="70">
        <f t="shared" si="5"/>
        <v>126</v>
      </c>
      <c r="H128" s="64"/>
      <c r="I128" s="64"/>
      <c r="J128" s="64"/>
      <c r="K128" s="64"/>
      <c r="L128" s="64"/>
      <c r="M128" s="65">
        <f t="shared" si="3"/>
        <v>0</v>
      </c>
      <c r="S128" s="65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 ht="24" customHeight="1">
      <c r="A129" s="70">
        <f t="shared" si="5"/>
        <v>127</v>
      </c>
      <c r="H129" s="64"/>
      <c r="I129" s="64"/>
      <c r="J129" s="64"/>
      <c r="K129" s="64"/>
      <c r="L129" s="64"/>
      <c r="M129" s="65">
        <f t="shared" si="3"/>
        <v>0</v>
      </c>
      <c r="S129" s="65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 ht="24" customHeight="1">
      <c r="A130" s="70">
        <f t="shared" si="5"/>
        <v>128</v>
      </c>
      <c r="H130" s="64"/>
      <c r="I130" s="64"/>
      <c r="J130" s="64"/>
      <c r="K130" s="64"/>
      <c r="L130" s="64"/>
      <c r="M130" s="65">
        <f t="shared" si="3"/>
        <v>0</v>
      </c>
      <c r="S130" s="65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 ht="24" customHeight="1">
      <c r="A131" s="70">
        <f t="shared" si="5"/>
        <v>129</v>
      </c>
      <c r="H131" s="64"/>
      <c r="I131" s="64"/>
      <c r="J131" s="64"/>
      <c r="K131" s="64"/>
      <c r="L131" s="64"/>
      <c r="M131" s="65">
        <f t="shared" ref="M131:M194" si="6">N131+O131+P131+Q131+R131</f>
        <v>0</v>
      </c>
      <c r="S131" s="65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 ht="24" customHeight="1">
      <c r="A132" s="70">
        <f t="shared" si="5"/>
        <v>130</v>
      </c>
      <c r="H132" s="64"/>
      <c r="I132" s="64"/>
      <c r="J132" s="64"/>
      <c r="K132" s="64"/>
      <c r="L132" s="64"/>
      <c r="M132" s="65">
        <f t="shared" si="6"/>
        <v>0</v>
      </c>
      <c r="S132" s="65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 ht="24" customHeight="1">
      <c r="A133" s="70">
        <f t="shared" ref="A133:A196" si="8">A132+1</f>
        <v>131</v>
      </c>
      <c r="H133" s="64"/>
      <c r="I133" s="64"/>
      <c r="J133" s="64"/>
      <c r="K133" s="64"/>
      <c r="L133" s="64"/>
      <c r="M133" s="65">
        <f t="shared" si="6"/>
        <v>0</v>
      </c>
      <c r="S133" s="65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 ht="24" customHeight="1">
      <c r="A134" s="70">
        <f t="shared" si="8"/>
        <v>132</v>
      </c>
      <c r="H134" s="64"/>
      <c r="I134" s="64"/>
      <c r="J134" s="64"/>
      <c r="K134" s="64"/>
      <c r="L134" s="64"/>
      <c r="M134" s="65">
        <f t="shared" si="6"/>
        <v>0</v>
      </c>
      <c r="S134" s="65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 ht="24" customHeight="1">
      <c r="A135" s="70">
        <f t="shared" si="8"/>
        <v>133</v>
      </c>
      <c r="H135" s="64"/>
      <c r="I135" s="64"/>
      <c r="J135" s="64"/>
      <c r="K135" s="64"/>
      <c r="L135" s="64"/>
      <c r="M135" s="65">
        <f t="shared" si="6"/>
        <v>0</v>
      </c>
      <c r="S135" s="65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 ht="24" customHeight="1">
      <c r="A136" s="70">
        <f t="shared" si="8"/>
        <v>134</v>
      </c>
      <c r="H136" s="64"/>
      <c r="I136" s="64"/>
      <c r="J136" s="64"/>
      <c r="K136" s="64"/>
      <c r="L136" s="64"/>
      <c r="M136" s="65">
        <f t="shared" si="6"/>
        <v>0</v>
      </c>
      <c r="S136" s="65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 ht="24" customHeight="1">
      <c r="A137" s="70">
        <f t="shared" si="8"/>
        <v>135</v>
      </c>
      <c r="H137" s="64"/>
      <c r="I137" s="64"/>
      <c r="J137" s="64"/>
      <c r="K137" s="64"/>
      <c r="L137" s="64"/>
      <c r="M137" s="65">
        <f t="shared" si="6"/>
        <v>0</v>
      </c>
      <c r="S137" s="65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 ht="24" customHeight="1">
      <c r="A138" s="70">
        <f t="shared" si="8"/>
        <v>136</v>
      </c>
      <c r="H138" s="64"/>
      <c r="I138" s="64"/>
      <c r="J138" s="64"/>
      <c r="K138" s="64"/>
      <c r="L138" s="64"/>
      <c r="M138" s="65">
        <f t="shared" si="6"/>
        <v>0</v>
      </c>
      <c r="S138" s="65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 ht="24" customHeight="1">
      <c r="A139" s="70">
        <f t="shared" si="8"/>
        <v>137</v>
      </c>
      <c r="H139" s="64"/>
      <c r="I139" s="64"/>
      <c r="J139" s="64"/>
      <c r="K139" s="64"/>
      <c r="L139" s="64"/>
      <c r="M139" s="65">
        <f t="shared" si="6"/>
        <v>0</v>
      </c>
      <c r="S139" s="65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 ht="24" customHeight="1">
      <c r="A140" s="70">
        <f t="shared" si="8"/>
        <v>138</v>
      </c>
      <c r="H140" s="64"/>
      <c r="I140" s="64"/>
      <c r="J140" s="64"/>
      <c r="K140" s="64"/>
      <c r="L140" s="64"/>
      <c r="M140" s="65">
        <f t="shared" si="6"/>
        <v>0</v>
      </c>
      <c r="S140" s="65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 ht="24" customHeight="1">
      <c r="A141" s="70">
        <f t="shared" si="8"/>
        <v>139</v>
      </c>
      <c r="H141" s="64"/>
      <c r="I141" s="64"/>
      <c r="J141" s="64"/>
      <c r="K141" s="64"/>
      <c r="L141" s="64"/>
      <c r="M141" s="65">
        <f t="shared" si="6"/>
        <v>0</v>
      </c>
      <c r="S141" s="65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 ht="24" customHeight="1">
      <c r="A142" s="70">
        <f t="shared" si="8"/>
        <v>140</v>
      </c>
      <c r="H142" s="64"/>
      <c r="I142" s="64"/>
      <c r="J142" s="64"/>
      <c r="K142" s="64"/>
      <c r="L142" s="64"/>
      <c r="M142" s="65">
        <f t="shared" si="6"/>
        <v>0</v>
      </c>
      <c r="S142" s="65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 ht="24" customHeight="1">
      <c r="A143" s="70">
        <f t="shared" si="8"/>
        <v>141</v>
      </c>
      <c r="H143" s="64"/>
      <c r="I143" s="64"/>
      <c r="J143" s="64"/>
      <c r="K143" s="64"/>
      <c r="L143" s="64"/>
      <c r="M143" s="65">
        <f t="shared" si="6"/>
        <v>0</v>
      </c>
      <c r="S143" s="65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 ht="24" customHeight="1">
      <c r="A144" s="70">
        <f t="shared" si="8"/>
        <v>142</v>
      </c>
      <c r="H144" s="64"/>
      <c r="I144" s="64"/>
      <c r="J144" s="64"/>
      <c r="K144" s="64"/>
      <c r="L144" s="64"/>
      <c r="M144" s="65">
        <f t="shared" si="6"/>
        <v>0</v>
      </c>
      <c r="S144" s="65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 ht="24" customHeight="1">
      <c r="A145" s="70">
        <f t="shared" si="8"/>
        <v>143</v>
      </c>
      <c r="H145" s="64"/>
      <c r="I145" s="64"/>
      <c r="J145" s="64"/>
      <c r="K145" s="64"/>
      <c r="L145" s="64"/>
      <c r="M145" s="65">
        <f t="shared" si="6"/>
        <v>0</v>
      </c>
      <c r="S145" s="65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 ht="24" customHeight="1">
      <c r="A146" s="70">
        <f t="shared" si="8"/>
        <v>144</v>
      </c>
      <c r="H146" s="64"/>
      <c r="I146" s="64"/>
      <c r="J146" s="64"/>
      <c r="K146" s="64"/>
      <c r="L146" s="64"/>
      <c r="M146" s="65">
        <f t="shared" si="6"/>
        <v>0</v>
      </c>
      <c r="S146" s="65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 ht="24" customHeight="1">
      <c r="A147" s="70">
        <f t="shared" si="8"/>
        <v>145</v>
      </c>
      <c r="H147" s="64"/>
      <c r="I147" s="64"/>
      <c r="J147" s="64"/>
      <c r="K147" s="64"/>
      <c r="L147" s="64"/>
      <c r="M147" s="65">
        <f t="shared" si="6"/>
        <v>0</v>
      </c>
      <c r="S147" s="65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0">
        <f t="shared" si="8"/>
        <v>146</v>
      </c>
      <c r="H148" s="64"/>
      <c r="I148" s="64"/>
      <c r="J148" s="64"/>
      <c r="K148" s="64"/>
      <c r="L148" s="64"/>
      <c r="M148" s="65">
        <f t="shared" si="6"/>
        <v>0</v>
      </c>
      <c r="S148" s="65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0">
        <f t="shared" si="8"/>
        <v>147</v>
      </c>
      <c r="H149" s="64"/>
      <c r="I149" s="64"/>
      <c r="J149" s="64"/>
      <c r="K149" s="64"/>
      <c r="L149" s="64"/>
      <c r="M149" s="65">
        <f t="shared" si="6"/>
        <v>0</v>
      </c>
      <c r="S149" s="65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0">
        <f t="shared" si="8"/>
        <v>148</v>
      </c>
      <c r="H150" s="64"/>
      <c r="I150" s="64"/>
      <c r="J150" s="64"/>
      <c r="K150" s="64"/>
      <c r="L150" s="64"/>
      <c r="M150" s="65">
        <f t="shared" si="6"/>
        <v>0</v>
      </c>
      <c r="S150" s="65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0">
        <f t="shared" si="8"/>
        <v>149</v>
      </c>
      <c r="H151" s="64"/>
      <c r="I151" s="64"/>
      <c r="J151" s="64"/>
      <c r="K151" s="64"/>
      <c r="L151" s="64"/>
      <c r="M151" s="65">
        <f t="shared" si="6"/>
        <v>0</v>
      </c>
      <c r="S151" s="65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0">
        <f t="shared" si="8"/>
        <v>150</v>
      </c>
      <c r="H152" s="64"/>
      <c r="I152" s="64"/>
      <c r="J152" s="64"/>
      <c r="K152" s="64"/>
      <c r="L152" s="64"/>
      <c r="M152" s="65">
        <f t="shared" si="6"/>
        <v>0</v>
      </c>
      <c r="S152" s="65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0">
        <f t="shared" si="8"/>
        <v>151</v>
      </c>
      <c r="H153" s="64"/>
      <c r="I153" s="64"/>
      <c r="J153" s="64"/>
      <c r="K153" s="64"/>
      <c r="L153" s="64"/>
      <c r="M153" s="65">
        <f t="shared" si="6"/>
        <v>0</v>
      </c>
      <c r="S153" s="65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0">
        <f t="shared" si="8"/>
        <v>152</v>
      </c>
      <c r="H154" s="64"/>
      <c r="I154" s="64"/>
      <c r="J154" s="64"/>
      <c r="K154" s="64"/>
      <c r="L154" s="64"/>
      <c r="M154" s="65">
        <f t="shared" si="6"/>
        <v>0</v>
      </c>
      <c r="S154" s="65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0">
        <f t="shared" si="8"/>
        <v>153</v>
      </c>
      <c r="H155" s="64"/>
      <c r="I155" s="64"/>
      <c r="J155" s="64"/>
      <c r="K155" s="64"/>
      <c r="L155" s="64"/>
      <c r="M155" s="65">
        <f t="shared" si="6"/>
        <v>0</v>
      </c>
      <c r="S155" s="65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0">
        <f t="shared" si="8"/>
        <v>154</v>
      </c>
      <c r="H156" s="64"/>
      <c r="I156" s="64"/>
      <c r="J156" s="64"/>
      <c r="K156" s="64"/>
      <c r="L156" s="64"/>
      <c r="M156" s="65">
        <f t="shared" si="6"/>
        <v>0</v>
      </c>
      <c r="S156" s="65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0">
        <f t="shared" si="8"/>
        <v>155</v>
      </c>
      <c r="H157" s="64"/>
      <c r="I157" s="64"/>
      <c r="J157" s="64"/>
      <c r="K157" s="64"/>
      <c r="L157" s="64"/>
      <c r="M157" s="65">
        <f t="shared" si="6"/>
        <v>0</v>
      </c>
      <c r="S157" s="65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0">
        <f t="shared" si="8"/>
        <v>156</v>
      </c>
      <c r="H158" s="64"/>
      <c r="I158" s="64"/>
      <c r="J158" s="64"/>
      <c r="K158" s="64"/>
      <c r="L158" s="64"/>
      <c r="M158" s="65">
        <f t="shared" si="6"/>
        <v>0</v>
      </c>
      <c r="S158" s="65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0">
        <f t="shared" si="8"/>
        <v>157</v>
      </c>
      <c r="H159" s="64"/>
      <c r="I159" s="64"/>
      <c r="J159" s="64"/>
      <c r="K159" s="64"/>
      <c r="L159" s="64"/>
      <c r="M159" s="65">
        <f t="shared" si="6"/>
        <v>0</v>
      </c>
      <c r="S159" s="65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0">
        <f t="shared" si="8"/>
        <v>158</v>
      </c>
      <c r="H160" s="64"/>
      <c r="I160" s="64"/>
      <c r="J160" s="64"/>
      <c r="K160" s="64"/>
      <c r="L160" s="64"/>
      <c r="M160" s="65">
        <f t="shared" si="6"/>
        <v>0</v>
      </c>
      <c r="S160" s="65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0">
        <f t="shared" si="8"/>
        <v>159</v>
      </c>
      <c r="H161" s="64"/>
      <c r="I161" s="64"/>
      <c r="J161" s="64"/>
      <c r="K161" s="64"/>
      <c r="L161" s="64"/>
      <c r="M161" s="65">
        <f t="shared" si="6"/>
        <v>0</v>
      </c>
      <c r="S161" s="65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0">
        <f t="shared" si="8"/>
        <v>160</v>
      </c>
      <c r="H162" s="64"/>
      <c r="I162" s="64"/>
      <c r="J162" s="64"/>
      <c r="K162" s="64"/>
      <c r="L162" s="64"/>
      <c r="M162" s="65">
        <f t="shared" si="6"/>
        <v>0</v>
      </c>
      <c r="S162" s="65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0">
        <f t="shared" si="8"/>
        <v>161</v>
      </c>
      <c r="H163" s="64"/>
      <c r="I163" s="64"/>
      <c r="J163" s="64"/>
      <c r="K163" s="64"/>
      <c r="L163" s="64"/>
      <c r="M163" s="65">
        <f t="shared" si="6"/>
        <v>0</v>
      </c>
      <c r="S163" s="65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0">
        <f t="shared" si="8"/>
        <v>162</v>
      </c>
      <c r="H164" s="64"/>
      <c r="I164" s="64"/>
      <c r="J164" s="64"/>
      <c r="K164" s="64"/>
      <c r="L164" s="64"/>
      <c r="M164" s="65">
        <f t="shared" si="6"/>
        <v>0</v>
      </c>
      <c r="S164" s="65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0">
        <f t="shared" si="8"/>
        <v>163</v>
      </c>
      <c r="H165" s="64"/>
      <c r="I165" s="64"/>
      <c r="J165" s="64"/>
      <c r="K165" s="64"/>
      <c r="L165" s="64"/>
      <c r="M165" s="65">
        <f t="shared" si="6"/>
        <v>0</v>
      </c>
      <c r="S165" s="65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0">
        <f t="shared" si="8"/>
        <v>164</v>
      </c>
      <c r="H166" s="64"/>
      <c r="I166" s="64"/>
      <c r="J166" s="64"/>
      <c r="K166" s="64"/>
      <c r="L166" s="64"/>
      <c r="M166" s="65">
        <f t="shared" si="6"/>
        <v>0</v>
      </c>
      <c r="S166" s="65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0">
        <f t="shared" si="8"/>
        <v>165</v>
      </c>
      <c r="H167" s="64"/>
      <c r="I167" s="64"/>
      <c r="J167" s="64"/>
      <c r="K167" s="64"/>
      <c r="L167" s="64"/>
      <c r="M167" s="65">
        <f t="shared" si="6"/>
        <v>0</v>
      </c>
      <c r="S167" s="65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0">
        <f t="shared" si="8"/>
        <v>166</v>
      </c>
      <c r="H168" s="64"/>
      <c r="I168" s="64"/>
      <c r="J168" s="64"/>
      <c r="K168" s="64"/>
      <c r="L168" s="64"/>
      <c r="M168" s="65">
        <f t="shared" si="6"/>
        <v>0</v>
      </c>
      <c r="S168" s="65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0">
        <f t="shared" si="8"/>
        <v>167</v>
      </c>
      <c r="H169" s="64"/>
      <c r="I169" s="64"/>
      <c r="J169" s="64"/>
      <c r="K169" s="64"/>
      <c r="L169" s="64"/>
      <c r="M169" s="65">
        <f t="shared" si="6"/>
        <v>0</v>
      </c>
      <c r="S169" s="65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0">
        <f t="shared" si="8"/>
        <v>168</v>
      </c>
      <c r="H170" s="64"/>
      <c r="I170" s="64"/>
      <c r="J170" s="64"/>
      <c r="K170" s="64"/>
      <c r="L170" s="64"/>
      <c r="M170" s="65">
        <f t="shared" si="6"/>
        <v>0</v>
      </c>
      <c r="S170" s="65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0">
        <f t="shared" si="8"/>
        <v>169</v>
      </c>
      <c r="H171" s="64"/>
      <c r="I171" s="64"/>
      <c r="J171" s="64"/>
      <c r="K171" s="64"/>
      <c r="L171" s="64"/>
      <c r="M171" s="65">
        <f t="shared" si="6"/>
        <v>0</v>
      </c>
      <c r="S171" s="65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0">
        <f t="shared" si="8"/>
        <v>170</v>
      </c>
      <c r="H172" s="64"/>
      <c r="I172" s="64"/>
      <c r="J172" s="64"/>
      <c r="K172" s="64"/>
      <c r="L172" s="64"/>
      <c r="M172" s="65">
        <f t="shared" si="6"/>
        <v>0</v>
      </c>
      <c r="S172" s="65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0">
        <f t="shared" si="8"/>
        <v>171</v>
      </c>
      <c r="H173" s="64"/>
      <c r="I173" s="64"/>
      <c r="J173" s="64"/>
      <c r="K173" s="64"/>
      <c r="L173" s="64"/>
      <c r="M173" s="65">
        <f t="shared" si="6"/>
        <v>0</v>
      </c>
      <c r="S173" s="65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0">
        <f t="shared" si="8"/>
        <v>172</v>
      </c>
      <c r="H174" s="64"/>
      <c r="I174" s="64"/>
      <c r="J174" s="64"/>
      <c r="K174" s="64"/>
      <c r="L174" s="64"/>
      <c r="M174" s="65">
        <f t="shared" si="6"/>
        <v>0</v>
      </c>
      <c r="S174" s="65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0">
        <f t="shared" si="8"/>
        <v>173</v>
      </c>
      <c r="H175" s="64"/>
      <c r="I175" s="64"/>
      <c r="J175" s="64"/>
      <c r="K175" s="64"/>
      <c r="L175" s="64"/>
      <c r="M175" s="65">
        <f t="shared" si="6"/>
        <v>0</v>
      </c>
      <c r="S175" s="65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0">
        <f t="shared" si="8"/>
        <v>174</v>
      </c>
      <c r="H176" s="64"/>
      <c r="I176" s="64"/>
      <c r="J176" s="64"/>
      <c r="K176" s="64"/>
      <c r="L176" s="64"/>
      <c r="M176" s="65">
        <f t="shared" si="6"/>
        <v>0</v>
      </c>
      <c r="S176" s="65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0">
        <f t="shared" si="8"/>
        <v>175</v>
      </c>
      <c r="H177" s="64"/>
      <c r="I177" s="64"/>
      <c r="J177" s="64"/>
      <c r="K177" s="64"/>
      <c r="L177" s="64"/>
      <c r="M177" s="65">
        <f t="shared" si="6"/>
        <v>0</v>
      </c>
      <c r="S177" s="65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0">
        <f t="shared" si="8"/>
        <v>176</v>
      </c>
      <c r="H178" s="64"/>
      <c r="I178" s="64"/>
      <c r="J178" s="64"/>
      <c r="K178" s="64"/>
      <c r="L178" s="64"/>
      <c r="M178" s="65">
        <f t="shared" si="6"/>
        <v>0</v>
      </c>
      <c r="S178" s="65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0">
        <f t="shared" si="8"/>
        <v>177</v>
      </c>
      <c r="H179" s="64"/>
      <c r="I179" s="64"/>
      <c r="J179" s="64"/>
      <c r="K179" s="64"/>
      <c r="L179" s="64"/>
      <c r="M179" s="65">
        <f t="shared" si="6"/>
        <v>0</v>
      </c>
      <c r="S179" s="65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0">
        <f t="shared" si="8"/>
        <v>178</v>
      </c>
      <c r="H180" s="64"/>
      <c r="I180" s="64"/>
      <c r="J180" s="64"/>
      <c r="K180" s="64"/>
      <c r="L180" s="64"/>
      <c r="M180" s="65">
        <f t="shared" si="6"/>
        <v>0</v>
      </c>
      <c r="S180" s="65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0">
        <f t="shared" si="8"/>
        <v>179</v>
      </c>
      <c r="H181" s="64"/>
      <c r="I181" s="64"/>
      <c r="J181" s="64"/>
      <c r="K181" s="64"/>
      <c r="L181" s="64"/>
      <c r="M181" s="65">
        <f t="shared" si="6"/>
        <v>0</v>
      </c>
      <c r="S181" s="65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0">
        <f t="shared" si="8"/>
        <v>180</v>
      </c>
      <c r="H182" s="64"/>
      <c r="I182" s="64"/>
      <c r="J182" s="64"/>
      <c r="K182" s="64"/>
      <c r="L182" s="64"/>
      <c r="M182" s="65">
        <f t="shared" si="6"/>
        <v>0</v>
      </c>
      <c r="S182" s="65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0">
        <f t="shared" si="8"/>
        <v>181</v>
      </c>
      <c r="H183" s="64"/>
      <c r="I183" s="64"/>
      <c r="J183" s="64"/>
      <c r="K183" s="64"/>
      <c r="L183" s="64"/>
      <c r="M183" s="65">
        <f t="shared" si="6"/>
        <v>0</v>
      </c>
      <c r="S183" s="65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0">
        <f t="shared" si="8"/>
        <v>182</v>
      </c>
      <c r="H184" s="64"/>
      <c r="I184" s="64"/>
      <c r="J184" s="64"/>
      <c r="K184" s="64"/>
      <c r="L184" s="64"/>
      <c r="M184" s="65">
        <f t="shared" si="6"/>
        <v>0</v>
      </c>
      <c r="S184" s="65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0">
        <f t="shared" si="8"/>
        <v>183</v>
      </c>
      <c r="H185" s="64"/>
      <c r="I185" s="64"/>
      <c r="J185" s="64"/>
      <c r="K185" s="64"/>
      <c r="L185" s="64"/>
      <c r="M185" s="65">
        <f t="shared" si="6"/>
        <v>0</v>
      </c>
      <c r="S185" s="65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0">
        <f t="shared" si="8"/>
        <v>184</v>
      </c>
      <c r="H186" s="64"/>
      <c r="I186" s="64"/>
      <c r="J186" s="64"/>
      <c r="K186" s="64"/>
      <c r="L186" s="64"/>
      <c r="M186" s="65">
        <f t="shared" si="6"/>
        <v>0</v>
      </c>
      <c r="S186" s="65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0">
        <f t="shared" si="8"/>
        <v>185</v>
      </c>
      <c r="H187" s="64"/>
      <c r="I187" s="64"/>
      <c r="J187" s="64"/>
      <c r="K187" s="64"/>
      <c r="L187" s="64"/>
      <c r="M187" s="65">
        <f t="shared" si="6"/>
        <v>0</v>
      </c>
      <c r="S187" s="65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0">
        <f t="shared" si="8"/>
        <v>186</v>
      </c>
      <c r="H188" s="64"/>
      <c r="I188" s="64"/>
      <c r="J188" s="64"/>
      <c r="K188" s="64"/>
      <c r="L188" s="64"/>
      <c r="M188" s="65">
        <f t="shared" si="6"/>
        <v>0</v>
      </c>
      <c r="S188" s="65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0">
        <f t="shared" si="8"/>
        <v>187</v>
      </c>
      <c r="H189" s="64"/>
      <c r="I189" s="64"/>
      <c r="J189" s="64"/>
      <c r="K189" s="64"/>
      <c r="L189" s="64"/>
      <c r="M189" s="65">
        <f t="shared" si="6"/>
        <v>0</v>
      </c>
      <c r="S189" s="65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0">
        <f t="shared" si="8"/>
        <v>188</v>
      </c>
      <c r="H190" s="64"/>
      <c r="I190" s="64"/>
      <c r="J190" s="64"/>
      <c r="K190" s="64"/>
      <c r="L190" s="64"/>
      <c r="M190" s="65">
        <f t="shared" si="6"/>
        <v>0</v>
      </c>
      <c r="S190" s="65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0">
        <f t="shared" si="8"/>
        <v>189</v>
      </c>
      <c r="H191" s="64"/>
      <c r="I191" s="64"/>
      <c r="J191" s="64"/>
      <c r="K191" s="64"/>
      <c r="L191" s="64"/>
      <c r="M191" s="65">
        <f t="shared" si="6"/>
        <v>0</v>
      </c>
      <c r="S191" s="65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0">
        <f t="shared" si="8"/>
        <v>190</v>
      </c>
      <c r="H192" s="64"/>
      <c r="I192" s="64"/>
      <c r="J192" s="64"/>
      <c r="K192" s="64"/>
      <c r="L192" s="64"/>
      <c r="M192" s="65">
        <f t="shared" si="6"/>
        <v>0</v>
      </c>
      <c r="S192" s="65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0">
        <f t="shared" si="8"/>
        <v>191</v>
      </c>
      <c r="H193" s="64"/>
      <c r="I193" s="64"/>
      <c r="J193" s="64"/>
      <c r="K193" s="64"/>
      <c r="L193" s="64"/>
      <c r="M193" s="65">
        <f t="shared" si="6"/>
        <v>0</v>
      </c>
      <c r="S193" s="65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0">
        <f t="shared" si="8"/>
        <v>192</v>
      </c>
      <c r="H194" s="64"/>
      <c r="I194" s="64"/>
      <c r="J194" s="64"/>
      <c r="K194" s="64"/>
      <c r="L194" s="64"/>
      <c r="M194" s="65">
        <f t="shared" si="6"/>
        <v>0</v>
      </c>
      <c r="S194" s="65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0">
        <f t="shared" si="8"/>
        <v>193</v>
      </c>
      <c r="H195" s="64"/>
      <c r="I195" s="64"/>
      <c r="J195" s="64"/>
      <c r="K195" s="64"/>
      <c r="L195" s="64"/>
      <c r="M195" s="65">
        <f t="shared" ref="M195:M258" si="9">N195+O195+P195+Q195+R195</f>
        <v>0</v>
      </c>
      <c r="S195" s="65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0">
        <f t="shared" si="8"/>
        <v>194</v>
      </c>
      <c r="H196" s="64"/>
      <c r="I196" s="64"/>
      <c r="J196" s="64"/>
      <c r="K196" s="64"/>
      <c r="L196" s="64"/>
      <c r="M196" s="65">
        <f t="shared" si="9"/>
        <v>0</v>
      </c>
      <c r="S196" s="65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0">
        <f t="shared" ref="A197:A260" si="11">A196+1</f>
        <v>195</v>
      </c>
      <c r="H197" s="64"/>
      <c r="I197" s="64"/>
      <c r="J197" s="64"/>
      <c r="K197" s="64"/>
      <c r="L197" s="64"/>
      <c r="M197" s="65">
        <f t="shared" si="9"/>
        <v>0</v>
      </c>
      <c r="S197" s="65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0">
        <f t="shared" si="11"/>
        <v>196</v>
      </c>
      <c r="H198" s="64"/>
      <c r="I198" s="64"/>
      <c r="J198" s="64"/>
      <c r="K198" s="64"/>
      <c r="L198" s="64"/>
      <c r="M198" s="65">
        <f t="shared" si="9"/>
        <v>0</v>
      </c>
      <c r="S198" s="65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0">
        <f t="shared" si="11"/>
        <v>197</v>
      </c>
      <c r="H199" s="64"/>
      <c r="I199" s="64"/>
      <c r="J199" s="64"/>
      <c r="K199" s="64"/>
      <c r="L199" s="64"/>
      <c r="M199" s="65">
        <f t="shared" si="9"/>
        <v>0</v>
      </c>
      <c r="S199" s="65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0">
        <f t="shared" si="11"/>
        <v>198</v>
      </c>
      <c r="H200" s="64"/>
      <c r="I200" s="64"/>
      <c r="J200" s="64"/>
      <c r="K200" s="64"/>
      <c r="L200" s="64"/>
      <c r="M200" s="65">
        <f t="shared" si="9"/>
        <v>0</v>
      </c>
      <c r="S200" s="65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0">
        <f t="shared" si="11"/>
        <v>199</v>
      </c>
      <c r="H201" s="64"/>
      <c r="I201" s="64"/>
      <c r="J201" s="64"/>
      <c r="K201" s="64"/>
      <c r="L201" s="64"/>
      <c r="M201" s="65">
        <f t="shared" si="9"/>
        <v>0</v>
      </c>
      <c r="S201" s="65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0">
        <f t="shared" si="11"/>
        <v>200</v>
      </c>
      <c r="H202" s="64"/>
      <c r="I202" s="64"/>
      <c r="J202" s="64"/>
      <c r="K202" s="64"/>
      <c r="L202" s="64"/>
      <c r="M202" s="65">
        <f t="shared" si="9"/>
        <v>0</v>
      </c>
      <c r="S202" s="65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0">
        <f t="shared" si="11"/>
        <v>201</v>
      </c>
      <c r="H203" s="64"/>
      <c r="I203" s="64"/>
      <c r="J203" s="64"/>
      <c r="K203" s="64"/>
      <c r="L203" s="64"/>
      <c r="M203" s="65">
        <f t="shared" si="9"/>
        <v>0</v>
      </c>
      <c r="S203" s="65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0">
        <f t="shared" si="11"/>
        <v>202</v>
      </c>
      <c r="H204" s="64"/>
      <c r="I204" s="64"/>
      <c r="J204" s="64"/>
      <c r="K204" s="64"/>
      <c r="L204" s="64"/>
      <c r="M204" s="65">
        <f t="shared" si="9"/>
        <v>0</v>
      </c>
      <c r="S204" s="65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0">
        <f t="shared" si="11"/>
        <v>203</v>
      </c>
      <c r="H205" s="64"/>
      <c r="I205" s="64"/>
      <c r="J205" s="64"/>
      <c r="K205" s="64"/>
      <c r="L205" s="64"/>
      <c r="M205" s="65">
        <f t="shared" si="9"/>
        <v>0</v>
      </c>
      <c r="S205" s="65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0">
        <f t="shared" si="11"/>
        <v>204</v>
      </c>
      <c r="H206" s="64"/>
      <c r="I206" s="64"/>
      <c r="J206" s="64"/>
      <c r="K206" s="64"/>
      <c r="L206" s="64"/>
      <c r="M206" s="65">
        <f t="shared" si="9"/>
        <v>0</v>
      </c>
      <c r="S206" s="65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0">
        <f t="shared" si="11"/>
        <v>205</v>
      </c>
      <c r="H207" s="64"/>
      <c r="I207" s="64"/>
      <c r="J207" s="64"/>
      <c r="K207" s="64"/>
      <c r="L207" s="64"/>
      <c r="M207" s="65">
        <f t="shared" si="9"/>
        <v>0</v>
      </c>
      <c r="S207" s="65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0">
        <f t="shared" si="11"/>
        <v>206</v>
      </c>
      <c r="H208" s="64"/>
      <c r="I208" s="64"/>
      <c r="J208" s="64"/>
      <c r="K208" s="64"/>
      <c r="L208" s="64"/>
      <c r="M208" s="65">
        <f t="shared" si="9"/>
        <v>0</v>
      </c>
      <c r="S208" s="65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0">
        <f t="shared" si="11"/>
        <v>207</v>
      </c>
      <c r="H209" s="64"/>
      <c r="I209" s="64"/>
      <c r="J209" s="64"/>
      <c r="K209" s="64"/>
      <c r="L209" s="64"/>
      <c r="M209" s="65">
        <f t="shared" si="9"/>
        <v>0</v>
      </c>
      <c r="S209" s="65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0">
        <f t="shared" si="11"/>
        <v>208</v>
      </c>
      <c r="H210" s="64"/>
      <c r="I210" s="64"/>
      <c r="J210" s="64"/>
      <c r="K210" s="64"/>
      <c r="L210" s="64"/>
      <c r="M210" s="65">
        <f t="shared" si="9"/>
        <v>0</v>
      </c>
      <c r="S210" s="65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0">
        <f t="shared" si="11"/>
        <v>209</v>
      </c>
      <c r="H211" s="64"/>
      <c r="I211" s="64"/>
      <c r="J211" s="64"/>
      <c r="K211" s="64"/>
      <c r="L211" s="64"/>
      <c r="M211" s="65">
        <f t="shared" si="9"/>
        <v>0</v>
      </c>
      <c r="S211" s="65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0">
        <f t="shared" si="11"/>
        <v>210</v>
      </c>
      <c r="H212" s="64"/>
      <c r="I212" s="64"/>
      <c r="J212" s="64"/>
      <c r="K212" s="64"/>
      <c r="L212" s="64"/>
      <c r="M212" s="65">
        <f t="shared" si="9"/>
        <v>0</v>
      </c>
      <c r="S212" s="65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0">
        <f t="shared" si="11"/>
        <v>211</v>
      </c>
      <c r="H213" s="64"/>
      <c r="I213" s="64"/>
      <c r="J213" s="64"/>
      <c r="K213" s="64"/>
      <c r="L213" s="64"/>
      <c r="M213" s="65">
        <f t="shared" si="9"/>
        <v>0</v>
      </c>
      <c r="S213" s="65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0">
        <f t="shared" si="11"/>
        <v>212</v>
      </c>
      <c r="H214" s="64"/>
      <c r="I214" s="64"/>
      <c r="J214" s="64"/>
      <c r="K214" s="64"/>
      <c r="L214" s="64"/>
      <c r="M214" s="65">
        <f t="shared" si="9"/>
        <v>0</v>
      </c>
      <c r="S214" s="65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0">
        <f t="shared" si="11"/>
        <v>213</v>
      </c>
      <c r="H215" s="64"/>
      <c r="I215" s="64"/>
      <c r="J215" s="64"/>
      <c r="K215" s="64"/>
      <c r="L215" s="64"/>
      <c r="M215" s="65">
        <f t="shared" si="9"/>
        <v>0</v>
      </c>
      <c r="S215" s="65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0">
        <f t="shared" si="11"/>
        <v>214</v>
      </c>
      <c r="H216" s="64"/>
      <c r="I216" s="64"/>
      <c r="J216" s="64"/>
      <c r="K216" s="64"/>
      <c r="L216" s="64"/>
      <c r="M216" s="65">
        <f t="shared" si="9"/>
        <v>0</v>
      </c>
      <c r="S216" s="65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0">
        <f t="shared" si="11"/>
        <v>215</v>
      </c>
      <c r="H217" s="64"/>
      <c r="I217" s="64"/>
      <c r="J217" s="64"/>
      <c r="K217" s="64"/>
      <c r="L217" s="64"/>
      <c r="M217" s="65">
        <f t="shared" si="9"/>
        <v>0</v>
      </c>
      <c r="S217" s="65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0">
        <f t="shared" si="11"/>
        <v>216</v>
      </c>
      <c r="H218" s="64"/>
      <c r="I218" s="64"/>
      <c r="J218" s="64"/>
      <c r="K218" s="64"/>
      <c r="L218" s="64"/>
      <c r="M218" s="65">
        <f t="shared" si="9"/>
        <v>0</v>
      </c>
      <c r="S218" s="65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0">
        <f t="shared" si="11"/>
        <v>217</v>
      </c>
      <c r="H219" s="64"/>
      <c r="I219" s="64"/>
      <c r="J219" s="64"/>
      <c r="K219" s="64"/>
      <c r="L219" s="64"/>
      <c r="M219" s="65">
        <f t="shared" si="9"/>
        <v>0</v>
      </c>
      <c r="S219" s="65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0">
        <f t="shared" si="11"/>
        <v>218</v>
      </c>
      <c r="H220" s="64"/>
      <c r="I220" s="64"/>
      <c r="J220" s="64"/>
      <c r="K220" s="64"/>
      <c r="L220" s="64"/>
      <c r="M220" s="65">
        <f t="shared" si="9"/>
        <v>0</v>
      </c>
      <c r="S220" s="65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0">
        <f t="shared" si="11"/>
        <v>219</v>
      </c>
      <c r="H221" s="64"/>
      <c r="I221" s="64"/>
      <c r="J221" s="64"/>
      <c r="K221" s="64"/>
      <c r="L221" s="64"/>
      <c r="M221" s="65">
        <f t="shared" si="9"/>
        <v>0</v>
      </c>
      <c r="S221" s="65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0">
        <f t="shared" si="11"/>
        <v>220</v>
      </c>
      <c r="H222" s="64"/>
      <c r="I222" s="64"/>
      <c r="J222" s="64"/>
      <c r="K222" s="64"/>
      <c r="L222" s="64"/>
      <c r="M222" s="65">
        <f t="shared" si="9"/>
        <v>0</v>
      </c>
      <c r="S222" s="65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0">
        <f t="shared" si="11"/>
        <v>221</v>
      </c>
      <c r="H223" s="64"/>
      <c r="I223" s="64"/>
      <c r="J223" s="64"/>
      <c r="K223" s="64"/>
      <c r="L223" s="64"/>
      <c r="M223" s="65">
        <f t="shared" si="9"/>
        <v>0</v>
      </c>
      <c r="S223" s="65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0">
        <f t="shared" si="11"/>
        <v>222</v>
      </c>
      <c r="H224" s="64"/>
      <c r="I224" s="64"/>
      <c r="J224" s="64"/>
      <c r="K224" s="64"/>
      <c r="L224" s="64"/>
      <c r="M224" s="65">
        <f t="shared" si="9"/>
        <v>0</v>
      </c>
      <c r="S224" s="65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0">
        <f t="shared" si="11"/>
        <v>223</v>
      </c>
      <c r="H225" s="64"/>
      <c r="I225" s="64"/>
      <c r="J225" s="64"/>
      <c r="K225" s="64"/>
      <c r="L225" s="64"/>
      <c r="M225" s="65">
        <f t="shared" si="9"/>
        <v>0</v>
      </c>
      <c r="S225" s="65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0">
        <f t="shared" si="11"/>
        <v>224</v>
      </c>
      <c r="H226" s="64"/>
      <c r="I226" s="64"/>
      <c r="J226" s="64"/>
      <c r="K226" s="64"/>
      <c r="L226" s="64"/>
      <c r="M226" s="65">
        <f t="shared" si="9"/>
        <v>0</v>
      </c>
      <c r="S226" s="65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0">
        <f t="shared" si="11"/>
        <v>225</v>
      </c>
      <c r="H227" s="64"/>
      <c r="I227" s="64"/>
      <c r="J227" s="64"/>
      <c r="K227" s="64"/>
      <c r="L227" s="64"/>
      <c r="M227" s="65">
        <f t="shared" si="9"/>
        <v>0</v>
      </c>
      <c r="S227" s="65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0">
        <f t="shared" si="11"/>
        <v>226</v>
      </c>
      <c r="H228" s="64"/>
      <c r="I228" s="64"/>
      <c r="J228" s="64"/>
      <c r="K228" s="64"/>
      <c r="L228" s="64"/>
      <c r="M228" s="65">
        <f t="shared" si="9"/>
        <v>0</v>
      </c>
      <c r="S228" s="65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0">
        <f t="shared" si="11"/>
        <v>227</v>
      </c>
      <c r="H229" s="64"/>
      <c r="I229" s="64"/>
      <c r="J229" s="64"/>
      <c r="K229" s="64"/>
      <c r="L229" s="64"/>
      <c r="M229" s="65">
        <f t="shared" si="9"/>
        <v>0</v>
      </c>
      <c r="S229" s="65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0">
        <f t="shared" si="11"/>
        <v>228</v>
      </c>
      <c r="H230" s="64"/>
      <c r="I230" s="64"/>
      <c r="J230" s="64"/>
      <c r="K230" s="64"/>
      <c r="L230" s="64"/>
      <c r="M230" s="65">
        <f t="shared" si="9"/>
        <v>0</v>
      </c>
      <c r="S230" s="65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0">
        <f t="shared" si="11"/>
        <v>229</v>
      </c>
      <c r="H231" s="64"/>
      <c r="I231" s="64"/>
      <c r="J231" s="64"/>
      <c r="K231" s="64"/>
      <c r="L231" s="64"/>
      <c r="M231" s="65">
        <f t="shared" si="9"/>
        <v>0</v>
      </c>
      <c r="S231" s="65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0">
        <f t="shared" si="11"/>
        <v>230</v>
      </c>
      <c r="H232" s="64"/>
      <c r="I232" s="64"/>
      <c r="J232" s="64"/>
      <c r="K232" s="64"/>
      <c r="L232" s="64"/>
      <c r="M232" s="65">
        <f t="shared" si="9"/>
        <v>0</v>
      </c>
      <c r="S232" s="65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0">
        <f t="shared" si="11"/>
        <v>231</v>
      </c>
      <c r="H233" s="64"/>
      <c r="I233" s="64"/>
      <c r="J233" s="64"/>
      <c r="K233" s="64"/>
      <c r="L233" s="64"/>
      <c r="M233" s="65">
        <f t="shared" si="9"/>
        <v>0</v>
      </c>
      <c r="S233" s="65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0">
        <f t="shared" si="11"/>
        <v>232</v>
      </c>
      <c r="H234" s="64"/>
      <c r="I234" s="64"/>
      <c r="J234" s="64"/>
      <c r="K234" s="64"/>
      <c r="L234" s="64"/>
      <c r="M234" s="65">
        <f t="shared" si="9"/>
        <v>0</v>
      </c>
      <c r="S234" s="65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0">
        <f t="shared" si="11"/>
        <v>233</v>
      </c>
      <c r="H235" s="64"/>
      <c r="I235" s="64"/>
      <c r="J235" s="64"/>
      <c r="K235" s="64"/>
      <c r="L235" s="64"/>
      <c r="M235" s="65">
        <f t="shared" si="9"/>
        <v>0</v>
      </c>
      <c r="S235" s="65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0">
        <f t="shared" si="11"/>
        <v>234</v>
      </c>
      <c r="H236" s="64"/>
      <c r="I236" s="64"/>
      <c r="J236" s="64"/>
      <c r="K236" s="64"/>
      <c r="L236" s="64"/>
      <c r="M236" s="65">
        <f t="shared" si="9"/>
        <v>0</v>
      </c>
      <c r="S236" s="65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0">
        <f t="shared" si="11"/>
        <v>235</v>
      </c>
      <c r="H237" s="64"/>
      <c r="I237" s="64"/>
      <c r="J237" s="64"/>
      <c r="K237" s="64"/>
      <c r="L237" s="64"/>
      <c r="M237" s="65">
        <f t="shared" si="9"/>
        <v>0</v>
      </c>
      <c r="S237" s="65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0">
        <f t="shared" si="11"/>
        <v>236</v>
      </c>
      <c r="H238" s="64"/>
      <c r="I238" s="64"/>
      <c r="J238" s="64"/>
      <c r="K238" s="64"/>
      <c r="L238" s="64"/>
      <c r="M238" s="65">
        <f t="shared" si="9"/>
        <v>0</v>
      </c>
      <c r="S238" s="65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0">
        <f t="shared" si="11"/>
        <v>237</v>
      </c>
      <c r="H239" s="64"/>
      <c r="I239" s="64"/>
      <c r="J239" s="64"/>
      <c r="K239" s="64"/>
      <c r="L239" s="64"/>
      <c r="M239" s="65">
        <f t="shared" si="9"/>
        <v>0</v>
      </c>
      <c r="S239" s="65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0">
        <f t="shared" si="11"/>
        <v>238</v>
      </c>
      <c r="H240" s="64"/>
      <c r="I240" s="64"/>
      <c r="J240" s="64"/>
      <c r="K240" s="64"/>
      <c r="L240" s="64"/>
      <c r="M240" s="65">
        <f t="shared" si="9"/>
        <v>0</v>
      </c>
      <c r="S240" s="65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0">
        <f t="shared" si="11"/>
        <v>239</v>
      </c>
      <c r="H241" s="64"/>
      <c r="I241" s="64"/>
      <c r="J241" s="64"/>
      <c r="K241" s="64"/>
      <c r="L241" s="64"/>
      <c r="M241" s="65">
        <f t="shared" si="9"/>
        <v>0</v>
      </c>
      <c r="S241" s="65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0">
        <f t="shared" si="11"/>
        <v>240</v>
      </c>
      <c r="H242" s="64"/>
      <c r="I242" s="64"/>
      <c r="J242" s="64"/>
      <c r="K242" s="64"/>
      <c r="L242" s="64"/>
      <c r="M242" s="65">
        <f t="shared" si="9"/>
        <v>0</v>
      </c>
      <c r="S242" s="65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0">
        <f t="shared" si="11"/>
        <v>241</v>
      </c>
      <c r="H243" s="64"/>
      <c r="I243" s="64"/>
      <c r="J243" s="64"/>
      <c r="K243" s="64"/>
      <c r="L243" s="64"/>
      <c r="M243" s="65">
        <f t="shared" si="9"/>
        <v>0</v>
      </c>
      <c r="S243" s="65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0">
        <f t="shared" si="11"/>
        <v>242</v>
      </c>
      <c r="H244" s="64"/>
      <c r="I244" s="64"/>
      <c r="J244" s="64"/>
      <c r="K244" s="64"/>
      <c r="L244" s="64"/>
      <c r="M244" s="65">
        <f t="shared" si="9"/>
        <v>0</v>
      </c>
      <c r="S244" s="65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0">
        <f t="shared" si="11"/>
        <v>243</v>
      </c>
      <c r="H245" s="64"/>
      <c r="I245" s="64"/>
      <c r="J245" s="64"/>
      <c r="K245" s="64"/>
      <c r="L245" s="64"/>
      <c r="M245" s="65">
        <f t="shared" si="9"/>
        <v>0</v>
      </c>
      <c r="S245" s="65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0">
        <f t="shared" si="11"/>
        <v>244</v>
      </c>
      <c r="H246" s="64"/>
      <c r="I246" s="64"/>
      <c r="J246" s="64"/>
      <c r="K246" s="64"/>
      <c r="L246" s="64"/>
      <c r="M246" s="65">
        <f t="shared" si="9"/>
        <v>0</v>
      </c>
      <c r="S246" s="65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0">
        <f t="shared" si="11"/>
        <v>245</v>
      </c>
      <c r="H247" s="64"/>
      <c r="I247" s="64"/>
      <c r="J247" s="64"/>
      <c r="K247" s="64"/>
      <c r="L247" s="64"/>
      <c r="M247" s="65">
        <f t="shared" si="9"/>
        <v>0</v>
      </c>
      <c r="S247" s="65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0">
        <f t="shared" si="11"/>
        <v>246</v>
      </c>
      <c r="H248" s="64"/>
      <c r="I248" s="64"/>
      <c r="J248" s="64"/>
      <c r="K248" s="64"/>
      <c r="L248" s="64"/>
      <c r="M248" s="65">
        <f t="shared" si="9"/>
        <v>0</v>
      </c>
      <c r="S248" s="65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0">
        <f t="shared" si="11"/>
        <v>247</v>
      </c>
      <c r="H249" s="64"/>
      <c r="I249" s="64"/>
      <c r="J249" s="64"/>
      <c r="K249" s="64"/>
      <c r="L249" s="64"/>
      <c r="M249" s="65">
        <f t="shared" si="9"/>
        <v>0</v>
      </c>
      <c r="S249" s="65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0">
        <f t="shared" si="11"/>
        <v>248</v>
      </c>
      <c r="H250" s="64"/>
      <c r="I250" s="64"/>
      <c r="J250" s="64"/>
      <c r="K250" s="64"/>
      <c r="L250" s="64"/>
      <c r="M250" s="65">
        <f t="shared" si="9"/>
        <v>0</v>
      </c>
      <c r="S250" s="65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0">
        <f t="shared" si="11"/>
        <v>249</v>
      </c>
      <c r="H251" s="64"/>
      <c r="I251" s="64"/>
      <c r="J251" s="64"/>
      <c r="K251" s="64"/>
      <c r="L251" s="64"/>
      <c r="M251" s="65">
        <f t="shared" si="9"/>
        <v>0</v>
      </c>
      <c r="S251" s="65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0">
        <f t="shared" si="11"/>
        <v>250</v>
      </c>
      <c r="H252" s="64"/>
      <c r="I252" s="64"/>
      <c r="J252" s="64"/>
      <c r="K252" s="64"/>
      <c r="L252" s="64"/>
      <c r="M252" s="65">
        <f t="shared" si="9"/>
        <v>0</v>
      </c>
      <c r="S252" s="65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0">
        <f t="shared" si="11"/>
        <v>251</v>
      </c>
      <c r="H253" s="64"/>
      <c r="I253" s="64"/>
      <c r="J253" s="64"/>
      <c r="K253" s="64"/>
      <c r="L253" s="64"/>
      <c r="M253" s="65">
        <f t="shared" si="9"/>
        <v>0</v>
      </c>
      <c r="S253" s="65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0">
        <f t="shared" si="11"/>
        <v>252</v>
      </c>
      <c r="H254" s="64"/>
      <c r="I254" s="64"/>
      <c r="J254" s="64"/>
      <c r="K254" s="64"/>
      <c r="L254" s="64"/>
      <c r="M254" s="65">
        <f t="shared" si="9"/>
        <v>0</v>
      </c>
      <c r="S254" s="65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0">
        <f t="shared" si="11"/>
        <v>253</v>
      </c>
      <c r="H255" s="64"/>
      <c r="I255" s="64"/>
      <c r="J255" s="64"/>
      <c r="K255" s="64"/>
      <c r="L255" s="64"/>
      <c r="M255" s="65">
        <f t="shared" si="9"/>
        <v>0</v>
      </c>
      <c r="S255" s="65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0">
        <f t="shared" si="11"/>
        <v>254</v>
      </c>
      <c r="H256" s="64"/>
      <c r="I256" s="64"/>
      <c r="J256" s="64"/>
      <c r="K256" s="64"/>
      <c r="L256" s="64"/>
      <c r="M256" s="65">
        <f t="shared" si="9"/>
        <v>0</v>
      </c>
      <c r="S256" s="65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0">
        <f t="shared" si="11"/>
        <v>255</v>
      </c>
      <c r="H257" s="64"/>
      <c r="I257" s="64"/>
      <c r="J257" s="64"/>
      <c r="K257" s="64"/>
      <c r="L257" s="64"/>
      <c r="M257" s="65">
        <f t="shared" si="9"/>
        <v>0</v>
      </c>
      <c r="S257" s="65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0">
        <f t="shared" si="11"/>
        <v>256</v>
      </c>
      <c r="H258" s="64"/>
      <c r="I258" s="64"/>
      <c r="J258" s="64"/>
      <c r="K258" s="64"/>
      <c r="L258" s="64"/>
      <c r="M258" s="65">
        <f t="shared" si="9"/>
        <v>0</v>
      </c>
      <c r="S258" s="65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0">
        <f t="shared" si="11"/>
        <v>257</v>
      </c>
      <c r="H259" s="64"/>
      <c r="I259" s="64"/>
      <c r="J259" s="64"/>
      <c r="K259" s="64"/>
      <c r="L259" s="64"/>
      <c r="M259" s="65">
        <f t="shared" ref="M259:M322" si="12">N259+O259+P259+Q259+R259</f>
        <v>0</v>
      </c>
      <c r="S259" s="65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0">
        <f t="shared" si="11"/>
        <v>258</v>
      </c>
      <c r="H260" s="64"/>
      <c r="I260" s="64"/>
      <c r="J260" s="64"/>
      <c r="K260" s="64"/>
      <c r="L260" s="64"/>
      <c r="M260" s="65">
        <f t="shared" si="12"/>
        <v>0</v>
      </c>
      <c r="S260" s="65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0">
        <f t="shared" ref="A261:A324" si="14">A260+1</f>
        <v>259</v>
      </c>
      <c r="H261" s="64"/>
      <c r="I261" s="64"/>
      <c r="J261" s="64"/>
      <c r="K261" s="64"/>
      <c r="L261" s="64"/>
      <c r="M261" s="65">
        <f t="shared" si="12"/>
        <v>0</v>
      </c>
      <c r="S261" s="65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0">
        <f t="shared" si="14"/>
        <v>260</v>
      </c>
      <c r="H262" s="64"/>
      <c r="I262" s="64"/>
      <c r="J262" s="64"/>
      <c r="K262" s="64"/>
      <c r="L262" s="64"/>
      <c r="M262" s="65">
        <f t="shared" si="12"/>
        <v>0</v>
      </c>
      <c r="S262" s="65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0">
        <f t="shared" si="14"/>
        <v>261</v>
      </c>
      <c r="H263" s="64"/>
      <c r="I263" s="64"/>
      <c r="J263" s="64"/>
      <c r="K263" s="64"/>
      <c r="L263" s="64"/>
      <c r="M263" s="65">
        <f t="shared" si="12"/>
        <v>0</v>
      </c>
      <c r="S263" s="65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0">
        <f t="shared" si="14"/>
        <v>262</v>
      </c>
      <c r="H264" s="64"/>
      <c r="I264" s="64"/>
      <c r="J264" s="64"/>
      <c r="K264" s="64"/>
      <c r="L264" s="64"/>
      <c r="M264" s="65">
        <f t="shared" si="12"/>
        <v>0</v>
      </c>
      <c r="S264" s="65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0">
        <f t="shared" si="14"/>
        <v>263</v>
      </c>
      <c r="H265" s="64"/>
      <c r="I265" s="64"/>
      <c r="J265" s="64"/>
      <c r="K265" s="64"/>
      <c r="L265" s="64"/>
      <c r="M265" s="65">
        <f t="shared" si="12"/>
        <v>0</v>
      </c>
      <c r="S265" s="65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0">
        <f t="shared" si="14"/>
        <v>264</v>
      </c>
      <c r="H266" s="64"/>
      <c r="I266" s="64"/>
      <c r="J266" s="64"/>
      <c r="K266" s="64"/>
      <c r="L266" s="64"/>
      <c r="M266" s="65">
        <f t="shared" si="12"/>
        <v>0</v>
      </c>
      <c r="S266" s="65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0">
        <f t="shared" si="14"/>
        <v>265</v>
      </c>
      <c r="H267" s="64"/>
      <c r="I267" s="64"/>
      <c r="J267" s="64"/>
      <c r="K267" s="64"/>
      <c r="L267" s="64"/>
      <c r="M267" s="65">
        <f t="shared" si="12"/>
        <v>0</v>
      </c>
      <c r="S267" s="65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0">
        <f t="shared" si="14"/>
        <v>266</v>
      </c>
      <c r="H268" s="64"/>
      <c r="I268" s="64"/>
      <c r="J268" s="64"/>
      <c r="K268" s="64"/>
      <c r="L268" s="64"/>
      <c r="M268" s="65">
        <f t="shared" si="12"/>
        <v>0</v>
      </c>
      <c r="S268" s="65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0">
        <f t="shared" si="14"/>
        <v>267</v>
      </c>
      <c r="H269" s="64"/>
      <c r="I269" s="64"/>
      <c r="J269" s="64"/>
      <c r="K269" s="64"/>
      <c r="L269" s="64"/>
      <c r="M269" s="65">
        <f t="shared" si="12"/>
        <v>0</v>
      </c>
      <c r="S269" s="65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0">
        <f t="shared" si="14"/>
        <v>268</v>
      </c>
      <c r="H270" s="64"/>
      <c r="I270" s="64"/>
      <c r="J270" s="64"/>
      <c r="K270" s="64"/>
      <c r="L270" s="64"/>
      <c r="M270" s="65">
        <f t="shared" si="12"/>
        <v>0</v>
      </c>
      <c r="S270" s="65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0">
        <f t="shared" si="14"/>
        <v>269</v>
      </c>
      <c r="H271" s="64"/>
      <c r="I271" s="64"/>
      <c r="J271" s="64"/>
      <c r="K271" s="64"/>
      <c r="L271" s="64"/>
      <c r="M271" s="65">
        <f t="shared" si="12"/>
        <v>0</v>
      </c>
      <c r="S271" s="65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0">
        <f t="shared" si="14"/>
        <v>270</v>
      </c>
      <c r="H272" s="64"/>
      <c r="I272" s="64"/>
      <c r="J272" s="64"/>
      <c r="K272" s="64"/>
      <c r="L272" s="64"/>
      <c r="M272" s="65">
        <f t="shared" si="12"/>
        <v>0</v>
      </c>
      <c r="S272" s="65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0">
        <f t="shared" si="14"/>
        <v>271</v>
      </c>
      <c r="H273" s="64"/>
      <c r="I273" s="64"/>
      <c r="J273" s="64"/>
      <c r="K273" s="64"/>
      <c r="L273" s="64"/>
      <c r="M273" s="65">
        <f t="shared" si="12"/>
        <v>0</v>
      </c>
      <c r="S273" s="65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0">
        <f t="shared" si="14"/>
        <v>272</v>
      </c>
      <c r="H274" s="64"/>
      <c r="I274" s="64"/>
      <c r="J274" s="64"/>
      <c r="K274" s="64"/>
      <c r="L274" s="64"/>
      <c r="M274" s="65">
        <f t="shared" si="12"/>
        <v>0</v>
      </c>
      <c r="S274" s="65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0">
        <f t="shared" si="14"/>
        <v>273</v>
      </c>
      <c r="H275" s="64"/>
      <c r="I275" s="64"/>
      <c r="J275" s="64"/>
      <c r="K275" s="64"/>
      <c r="L275" s="64"/>
      <c r="M275" s="65">
        <f t="shared" si="12"/>
        <v>0</v>
      </c>
      <c r="S275" s="65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0">
        <f t="shared" si="14"/>
        <v>274</v>
      </c>
      <c r="H276" s="64"/>
      <c r="I276" s="64"/>
      <c r="J276" s="64"/>
      <c r="K276" s="64"/>
      <c r="L276" s="64"/>
      <c r="M276" s="65">
        <f t="shared" si="12"/>
        <v>0</v>
      </c>
      <c r="S276" s="65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0">
        <f t="shared" si="14"/>
        <v>275</v>
      </c>
      <c r="H277" s="64"/>
      <c r="I277" s="64"/>
      <c r="J277" s="64"/>
      <c r="K277" s="64"/>
      <c r="L277" s="64"/>
      <c r="M277" s="65">
        <f t="shared" si="12"/>
        <v>0</v>
      </c>
      <c r="S277" s="65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0">
        <f t="shared" si="14"/>
        <v>276</v>
      </c>
      <c r="H278" s="64"/>
      <c r="I278" s="64"/>
      <c r="J278" s="64"/>
      <c r="K278" s="64"/>
      <c r="L278" s="64"/>
      <c r="M278" s="65">
        <f t="shared" si="12"/>
        <v>0</v>
      </c>
      <c r="S278" s="65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0">
        <f t="shared" si="14"/>
        <v>277</v>
      </c>
      <c r="H279" s="64"/>
      <c r="I279" s="64"/>
      <c r="J279" s="64"/>
      <c r="K279" s="64"/>
      <c r="L279" s="64"/>
      <c r="M279" s="65">
        <f t="shared" si="12"/>
        <v>0</v>
      </c>
      <c r="S279" s="65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0">
        <f t="shared" si="14"/>
        <v>278</v>
      </c>
      <c r="H280" s="64"/>
      <c r="I280" s="64"/>
      <c r="J280" s="64"/>
      <c r="K280" s="64"/>
      <c r="L280" s="64"/>
      <c r="M280" s="65">
        <f t="shared" si="12"/>
        <v>0</v>
      </c>
      <c r="S280" s="65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0">
        <f t="shared" si="14"/>
        <v>279</v>
      </c>
      <c r="H281" s="64"/>
      <c r="I281" s="64"/>
      <c r="J281" s="64"/>
      <c r="K281" s="64"/>
      <c r="L281" s="64"/>
      <c r="M281" s="65">
        <f t="shared" si="12"/>
        <v>0</v>
      </c>
      <c r="S281" s="65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0">
        <f t="shared" si="14"/>
        <v>280</v>
      </c>
      <c r="H282" s="64"/>
      <c r="I282" s="64"/>
      <c r="J282" s="64"/>
      <c r="K282" s="64"/>
      <c r="L282" s="64"/>
      <c r="M282" s="65">
        <f t="shared" si="12"/>
        <v>0</v>
      </c>
      <c r="S282" s="65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0">
        <f t="shared" si="14"/>
        <v>281</v>
      </c>
      <c r="H283" s="64"/>
      <c r="I283" s="64"/>
      <c r="J283" s="64"/>
      <c r="K283" s="64"/>
      <c r="L283" s="64"/>
      <c r="M283" s="65">
        <f t="shared" si="12"/>
        <v>0</v>
      </c>
      <c r="S283" s="65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0">
        <f t="shared" si="14"/>
        <v>282</v>
      </c>
      <c r="H284" s="64"/>
      <c r="I284" s="64"/>
      <c r="J284" s="64"/>
      <c r="K284" s="64"/>
      <c r="L284" s="64"/>
      <c r="M284" s="65">
        <f t="shared" si="12"/>
        <v>0</v>
      </c>
      <c r="S284" s="65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0">
        <f t="shared" si="14"/>
        <v>283</v>
      </c>
      <c r="H285" s="64"/>
      <c r="I285" s="64"/>
      <c r="J285" s="64"/>
      <c r="K285" s="64"/>
      <c r="L285" s="64"/>
      <c r="M285" s="65">
        <f t="shared" si="12"/>
        <v>0</v>
      </c>
      <c r="S285" s="65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0">
        <f t="shared" si="14"/>
        <v>284</v>
      </c>
      <c r="H286" s="64"/>
      <c r="I286" s="64"/>
      <c r="J286" s="64"/>
      <c r="K286" s="64"/>
      <c r="L286" s="64"/>
      <c r="M286" s="65">
        <f t="shared" si="12"/>
        <v>0</v>
      </c>
      <c r="S286" s="65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0">
        <f t="shared" si="14"/>
        <v>285</v>
      </c>
      <c r="H287" s="64"/>
      <c r="I287" s="64"/>
      <c r="J287" s="64"/>
      <c r="K287" s="64"/>
      <c r="L287" s="64"/>
      <c r="M287" s="65">
        <f t="shared" si="12"/>
        <v>0</v>
      </c>
      <c r="S287" s="65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0">
        <f t="shared" si="14"/>
        <v>286</v>
      </c>
      <c r="H288" s="64"/>
      <c r="I288" s="64"/>
      <c r="J288" s="64"/>
      <c r="K288" s="64"/>
      <c r="L288" s="64"/>
      <c r="M288" s="65">
        <f t="shared" si="12"/>
        <v>0</v>
      </c>
      <c r="S288" s="65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0">
        <f t="shared" si="14"/>
        <v>287</v>
      </c>
      <c r="H289" s="64"/>
      <c r="I289" s="64"/>
      <c r="J289" s="64"/>
      <c r="K289" s="64"/>
      <c r="L289" s="64"/>
      <c r="M289" s="65">
        <f t="shared" si="12"/>
        <v>0</v>
      </c>
      <c r="S289" s="65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0">
        <f t="shared" si="14"/>
        <v>288</v>
      </c>
      <c r="H290" s="64"/>
      <c r="I290" s="64"/>
      <c r="J290" s="64"/>
      <c r="K290" s="64"/>
      <c r="L290" s="64"/>
      <c r="M290" s="65">
        <f t="shared" si="12"/>
        <v>0</v>
      </c>
      <c r="S290" s="65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0">
        <f t="shared" si="14"/>
        <v>289</v>
      </c>
      <c r="H291" s="64"/>
      <c r="I291" s="64"/>
      <c r="J291" s="64"/>
      <c r="K291" s="64"/>
      <c r="L291" s="64"/>
      <c r="M291" s="65">
        <f t="shared" si="12"/>
        <v>0</v>
      </c>
      <c r="S291" s="65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0">
        <f t="shared" si="14"/>
        <v>290</v>
      </c>
      <c r="H292" s="64"/>
      <c r="I292" s="64"/>
      <c r="J292" s="64"/>
      <c r="K292" s="64"/>
      <c r="L292" s="64"/>
      <c r="M292" s="65">
        <f t="shared" si="12"/>
        <v>0</v>
      </c>
      <c r="S292" s="65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0">
        <f t="shared" si="14"/>
        <v>291</v>
      </c>
      <c r="H293" s="64"/>
      <c r="I293" s="64"/>
      <c r="J293" s="64"/>
      <c r="K293" s="64"/>
      <c r="L293" s="64"/>
      <c r="M293" s="65">
        <f t="shared" si="12"/>
        <v>0</v>
      </c>
      <c r="S293" s="65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0">
        <f t="shared" si="14"/>
        <v>292</v>
      </c>
      <c r="H294" s="64"/>
      <c r="I294" s="64"/>
      <c r="J294" s="64"/>
      <c r="K294" s="64"/>
      <c r="L294" s="64"/>
      <c r="M294" s="65">
        <f t="shared" si="12"/>
        <v>0</v>
      </c>
      <c r="S294" s="65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0">
        <f t="shared" si="14"/>
        <v>293</v>
      </c>
      <c r="H295" s="64"/>
      <c r="I295" s="64"/>
      <c r="J295" s="64"/>
      <c r="K295" s="64"/>
      <c r="L295" s="64"/>
      <c r="M295" s="65">
        <f t="shared" si="12"/>
        <v>0</v>
      </c>
      <c r="S295" s="65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0">
        <f t="shared" si="14"/>
        <v>294</v>
      </c>
      <c r="H296" s="64"/>
      <c r="I296" s="64"/>
      <c r="J296" s="64"/>
      <c r="K296" s="64"/>
      <c r="L296" s="64"/>
      <c r="M296" s="65">
        <f t="shared" si="12"/>
        <v>0</v>
      </c>
      <c r="S296" s="65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0">
        <f t="shared" si="14"/>
        <v>295</v>
      </c>
      <c r="H297" s="64"/>
      <c r="I297" s="64"/>
      <c r="J297" s="64"/>
      <c r="K297" s="64"/>
      <c r="L297" s="64"/>
      <c r="M297" s="65">
        <f t="shared" si="12"/>
        <v>0</v>
      </c>
      <c r="S297" s="65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0">
        <f t="shared" si="14"/>
        <v>296</v>
      </c>
      <c r="H298" s="64"/>
      <c r="I298" s="64"/>
      <c r="J298" s="64"/>
      <c r="K298" s="64"/>
      <c r="L298" s="64"/>
      <c r="M298" s="65">
        <f t="shared" si="12"/>
        <v>0</v>
      </c>
      <c r="S298" s="65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0">
        <f t="shared" si="14"/>
        <v>297</v>
      </c>
      <c r="H299" s="64"/>
      <c r="I299" s="64"/>
      <c r="J299" s="64"/>
      <c r="K299" s="64"/>
      <c r="L299" s="64"/>
      <c r="M299" s="65">
        <f t="shared" si="12"/>
        <v>0</v>
      </c>
      <c r="S299" s="65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0">
        <f t="shared" si="14"/>
        <v>298</v>
      </c>
      <c r="H300" s="64"/>
      <c r="I300" s="64"/>
      <c r="J300" s="64"/>
      <c r="K300" s="64"/>
      <c r="L300" s="64"/>
      <c r="M300" s="65">
        <f t="shared" si="12"/>
        <v>0</v>
      </c>
      <c r="S300" s="65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0">
        <f t="shared" si="14"/>
        <v>299</v>
      </c>
      <c r="H301" s="64"/>
      <c r="I301" s="64"/>
      <c r="J301" s="64"/>
      <c r="K301" s="64"/>
      <c r="L301" s="64"/>
      <c r="M301" s="65">
        <f t="shared" si="12"/>
        <v>0</v>
      </c>
      <c r="S301" s="65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0">
        <f t="shared" si="14"/>
        <v>300</v>
      </c>
      <c r="H302" s="64"/>
      <c r="I302" s="64"/>
      <c r="J302" s="64"/>
      <c r="K302" s="64"/>
      <c r="L302" s="64"/>
      <c r="M302" s="65">
        <f t="shared" si="12"/>
        <v>0</v>
      </c>
      <c r="S302" s="65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0">
        <f t="shared" si="14"/>
        <v>301</v>
      </c>
      <c r="H303" s="64"/>
      <c r="I303" s="64"/>
      <c r="J303" s="64"/>
      <c r="K303" s="64"/>
      <c r="L303" s="64"/>
      <c r="M303" s="65">
        <f t="shared" si="12"/>
        <v>0</v>
      </c>
      <c r="S303" s="65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0">
        <f t="shared" si="14"/>
        <v>302</v>
      </c>
      <c r="H304" s="64"/>
      <c r="I304" s="64"/>
      <c r="J304" s="64"/>
      <c r="K304" s="64"/>
      <c r="L304" s="64"/>
      <c r="M304" s="65">
        <f t="shared" si="12"/>
        <v>0</v>
      </c>
      <c r="S304" s="65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0">
        <f t="shared" si="14"/>
        <v>303</v>
      </c>
      <c r="H305" s="64"/>
      <c r="I305" s="64"/>
      <c r="J305" s="64"/>
      <c r="K305" s="64"/>
      <c r="L305" s="64"/>
      <c r="M305" s="65">
        <f t="shared" si="12"/>
        <v>0</v>
      </c>
      <c r="S305" s="65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0">
        <f t="shared" si="14"/>
        <v>304</v>
      </c>
      <c r="H306" s="64"/>
      <c r="I306" s="64"/>
      <c r="J306" s="64"/>
      <c r="K306" s="64"/>
      <c r="L306" s="64"/>
      <c r="M306" s="65">
        <f t="shared" si="12"/>
        <v>0</v>
      </c>
      <c r="S306" s="65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0">
        <f t="shared" si="14"/>
        <v>305</v>
      </c>
      <c r="H307" s="64"/>
      <c r="I307" s="64"/>
      <c r="J307" s="64"/>
      <c r="K307" s="64"/>
      <c r="L307" s="64"/>
      <c r="M307" s="65">
        <f t="shared" si="12"/>
        <v>0</v>
      </c>
      <c r="S307" s="65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0">
        <f t="shared" si="14"/>
        <v>306</v>
      </c>
      <c r="H308" s="64"/>
      <c r="I308" s="64"/>
      <c r="J308" s="64"/>
      <c r="K308" s="64"/>
      <c r="L308" s="64"/>
      <c r="M308" s="65">
        <f t="shared" si="12"/>
        <v>0</v>
      </c>
      <c r="S308" s="65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0">
        <f t="shared" si="14"/>
        <v>307</v>
      </c>
      <c r="H309" s="64"/>
      <c r="I309" s="64"/>
      <c r="J309" s="64"/>
      <c r="K309" s="64"/>
      <c r="L309" s="64"/>
      <c r="M309" s="65">
        <f t="shared" si="12"/>
        <v>0</v>
      </c>
      <c r="S309" s="65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0">
        <f t="shared" si="14"/>
        <v>308</v>
      </c>
      <c r="H310" s="64"/>
      <c r="I310" s="64"/>
      <c r="J310" s="64"/>
      <c r="K310" s="64"/>
      <c r="L310" s="64"/>
      <c r="M310" s="65">
        <f t="shared" si="12"/>
        <v>0</v>
      </c>
      <c r="S310" s="65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0">
        <f t="shared" si="14"/>
        <v>309</v>
      </c>
      <c r="H311" s="64"/>
      <c r="I311" s="64"/>
      <c r="J311" s="64"/>
      <c r="K311" s="64"/>
      <c r="L311" s="64"/>
      <c r="M311" s="65">
        <f t="shared" si="12"/>
        <v>0</v>
      </c>
      <c r="S311" s="65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0">
        <f t="shared" si="14"/>
        <v>310</v>
      </c>
      <c r="H312" s="64"/>
      <c r="I312" s="64"/>
      <c r="J312" s="64"/>
      <c r="K312" s="64"/>
      <c r="L312" s="64"/>
      <c r="M312" s="65">
        <f t="shared" si="12"/>
        <v>0</v>
      </c>
      <c r="S312" s="65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0">
        <f t="shared" si="14"/>
        <v>311</v>
      </c>
      <c r="H313" s="64"/>
      <c r="I313" s="64"/>
      <c r="J313" s="64"/>
      <c r="K313" s="64"/>
      <c r="L313" s="64"/>
      <c r="M313" s="65">
        <f t="shared" si="12"/>
        <v>0</v>
      </c>
      <c r="S313" s="65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0">
        <f t="shared" si="14"/>
        <v>312</v>
      </c>
      <c r="H314" s="64"/>
      <c r="I314" s="64"/>
      <c r="J314" s="64"/>
      <c r="K314" s="64"/>
      <c r="L314" s="64"/>
      <c r="M314" s="65">
        <f t="shared" si="12"/>
        <v>0</v>
      </c>
      <c r="S314" s="65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0">
        <f t="shared" si="14"/>
        <v>313</v>
      </c>
      <c r="H315" s="64"/>
      <c r="I315" s="64"/>
      <c r="J315" s="64"/>
      <c r="K315" s="64"/>
      <c r="L315" s="64"/>
      <c r="M315" s="65">
        <f t="shared" si="12"/>
        <v>0</v>
      </c>
      <c r="S315" s="65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0">
        <f t="shared" si="14"/>
        <v>314</v>
      </c>
      <c r="H316" s="64"/>
      <c r="I316" s="64"/>
      <c r="J316" s="64"/>
      <c r="K316" s="64"/>
      <c r="L316" s="64"/>
      <c r="M316" s="65">
        <f t="shared" si="12"/>
        <v>0</v>
      </c>
      <c r="S316" s="65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0">
        <f t="shared" si="14"/>
        <v>315</v>
      </c>
      <c r="H317" s="64"/>
      <c r="I317" s="64"/>
      <c r="J317" s="64"/>
      <c r="K317" s="64"/>
      <c r="L317" s="64"/>
      <c r="M317" s="65">
        <f t="shared" si="12"/>
        <v>0</v>
      </c>
      <c r="S317" s="65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0">
        <f t="shared" si="14"/>
        <v>316</v>
      </c>
      <c r="H318" s="64"/>
      <c r="I318" s="64"/>
      <c r="J318" s="64"/>
      <c r="K318" s="64"/>
      <c r="L318" s="64"/>
      <c r="M318" s="65">
        <f t="shared" si="12"/>
        <v>0</v>
      </c>
      <c r="S318" s="65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0">
        <f t="shared" si="14"/>
        <v>317</v>
      </c>
      <c r="H319" s="64"/>
      <c r="I319" s="64"/>
      <c r="J319" s="64"/>
      <c r="K319" s="64"/>
      <c r="L319" s="64"/>
      <c r="M319" s="65">
        <f t="shared" si="12"/>
        <v>0</v>
      </c>
      <c r="S319" s="65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0">
        <f t="shared" si="14"/>
        <v>318</v>
      </c>
      <c r="H320" s="64"/>
      <c r="I320" s="64"/>
      <c r="J320" s="64"/>
      <c r="K320" s="64"/>
      <c r="L320" s="64"/>
      <c r="M320" s="65">
        <f t="shared" si="12"/>
        <v>0</v>
      </c>
      <c r="S320" s="65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0">
        <f t="shared" si="14"/>
        <v>319</v>
      </c>
      <c r="H321" s="64"/>
      <c r="I321" s="64"/>
      <c r="J321" s="64"/>
      <c r="K321" s="64"/>
      <c r="L321" s="64"/>
      <c r="M321" s="65">
        <f t="shared" si="12"/>
        <v>0</v>
      </c>
      <c r="S321" s="65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0">
        <f t="shared" si="14"/>
        <v>320</v>
      </c>
      <c r="H322" s="64"/>
      <c r="I322" s="64"/>
      <c r="J322" s="64"/>
      <c r="K322" s="64"/>
      <c r="L322" s="64"/>
      <c r="M322" s="65">
        <f t="shared" si="12"/>
        <v>0</v>
      </c>
      <c r="S322" s="65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0">
        <f t="shared" si="14"/>
        <v>321</v>
      </c>
      <c r="H323" s="64"/>
      <c r="I323" s="64"/>
      <c r="J323" s="64"/>
      <c r="K323" s="64"/>
      <c r="L323" s="64"/>
      <c r="M323" s="65">
        <f t="shared" ref="M323:M358" si="15">N323+O323+P323+Q323+R323</f>
        <v>0</v>
      </c>
      <c r="S323" s="65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0">
        <f t="shared" si="14"/>
        <v>322</v>
      </c>
      <c r="H324" s="64"/>
      <c r="I324" s="64"/>
      <c r="J324" s="64"/>
      <c r="K324" s="64"/>
      <c r="L324" s="64"/>
      <c r="M324" s="65">
        <f t="shared" si="15"/>
        <v>0</v>
      </c>
      <c r="S324" s="65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0">
        <f t="shared" ref="A325:A358" si="17">A324+1</f>
        <v>323</v>
      </c>
      <c r="H325" s="64"/>
      <c r="I325" s="64"/>
      <c r="J325" s="64"/>
      <c r="K325" s="64"/>
      <c r="L325" s="64"/>
      <c r="M325" s="65">
        <f t="shared" si="15"/>
        <v>0</v>
      </c>
      <c r="S325" s="65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0">
        <f t="shared" si="17"/>
        <v>324</v>
      </c>
      <c r="H326" s="64"/>
      <c r="I326" s="64"/>
      <c r="J326" s="64"/>
      <c r="K326" s="64"/>
      <c r="L326" s="64"/>
      <c r="M326" s="65">
        <f t="shared" si="15"/>
        <v>0</v>
      </c>
      <c r="S326" s="65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0">
        <f t="shared" si="17"/>
        <v>325</v>
      </c>
      <c r="H327" s="64"/>
      <c r="I327" s="64"/>
      <c r="J327" s="64"/>
      <c r="K327" s="64"/>
      <c r="L327" s="64"/>
      <c r="M327" s="65">
        <f t="shared" si="15"/>
        <v>0</v>
      </c>
      <c r="S327" s="65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0">
        <f t="shared" si="17"/>
        <v>326</v>
      </c>
      <c r="H328" s="64"/>
      <c r="I328" s="64"/>
      <c r="J328" s="64"/>
      <c r="K328" s="64"/>
      <c r="L328" s="64"/>
      <c r="M328" s="65">
        <f t="shared" si="15"/>
        <v>0</v>
      </c>
      <c r="S328" s="65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0">
        <f t="shared" si="17"/>
        <v>327</v>
      </c>
      <c r="H329" s="64"/>
      <c r="I329" s="64"/>
      <c r="J329" s="64"/>
      <c r="K329" s="64"/>
      <c r="L329" s="64"/>
      <c r="M329" s="65">
        <f t="shared" si="15"/>
        <v>0</v>
      </c>
      <c r="S329" s="65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0">
        <f t="shared" si="17"/>
        <v>328</v>
      </c>
      <c r="H330" s="64"/>
      <c r="I330" s="64"/>
      <c r="J330" s="64"/>
      <c r="K330" s="64"/>
      <c r="L330" s="64"/>
      <c r="M330" s="65">
        <f t="shared" si="15"/>
        <v>0</v>
      </c>
      <c r="S330" s="65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0">
        <f t="shared" si="17"/>
        <v>329</v>
      </c>
      <c r="H331" s="64"/>
      <c r="I331" s="64"/>
      <c r="J331" s="64"/>
      <c r="K331" s="64"/>
      <c r="L331" s="64"/>
      <c r="M331" s="65">
        <f t="shared" si="15"/>
        <v>0</v>
      </c>
      <c r="S331" s="65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0">
        <f t="shared" si="17"/>
        <v>330</v>
      </c>
      <c r="H332" s="64"/>
      <c r="I332" s="64"/>
      <c r="J332" s="64"/>
      <c r="K332" s="64"/>
      <c r="L332" s="64"/>
      <c r="M332" s="65">
        <f t="shared" si="15"/>
        <v>0</v>
      </c>
      <c r="S332" s="65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0">
        <f t="shared" si="17"/>
        <v>331</v>
      </c>
      <c r="H333" s="64"/>
      <c r="I333" s="64"/>
      <c r="J333" s="64"/>
      <c r="K333" s="64"/>
      <c r="L333" s="64"/>
      <c r="M333" s="65">
        <f t="shared" si="15"/>
        <v>0</v>
      </c>
      <c r="S333" s="65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0">
        <f t="shared" si="17"/>
        <v>332</v>
      </c>
      <c r="H334" s="64"/>
      <c r="I334" s="64"/>
      <c r="J334" s="64"/>
      <c r="K334" s="64"/>
      <c r="L334" s="64"/>
      <c r="M334" s="65">
        <f t="shared" si="15"/>
        <v>0</v>
      </c>
      <c r="S334" s="65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0">
        <f t="shared" si="17"/>
        <v>333</v>
      </c>
      <c r="H335" s="64"/>
      <c r="I335" s="64"/>
      <c r="J335" s="64"/>
      <c r="K335" s="64"/>
      <c r="L335" s="64"/>
      <c r="M335" s="65">
        <f t="shared" si="15"/>
        <v>0</v>
      </c>
      <c r="S335" s="65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0">
        <f t="shared" si="17"/>
        <v>334</v>
      </c>
      <c r="H336" s="64"/>
      <c r="I336" s="64"/>
      <c r="J336" s="64"/>
      <c r="K336" s="64"/>
      <c r="L336" s="64"/>
      <c r="M336" s="65">
        <f t="shared" si="15"/>
        <v>0</v>
      </c>
      <c r="S336" s="65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0">
        <f t="shared" si="17"/>
        <v>335</v>
      </c>
      <c r="H337" s="64"/>
      <c r="I337" s="64"/>
      <c r="J337" s="64"/>
      <c r="K337" s="64"/>
      <c r="L337" s="64"/>
      <c r="M337" s="65">
        <f t="shared" si="15"/>
        <v>0</v>
      </c>
      <c r="S337" s="65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0">
        <f t="shared" si="17"/>
        <v>336</v>
      </c>
      <c r="H338" s="64"/>
      <c r="I338" s="64"/>
      <c r="J338" s="64"/>
      <c r="K338" s="64"/>
      <c r="L338" s="64"/>
      <c r="M338" s="65">
        <f t="shared" si="15"/>
        <v>0</v>
      </c>
      <c r="S338" s="65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0">
        <f t="shared" si="17"/>
        <v>337</v>
      </c>
      <c r="H339" s="64"/>
      <c r="I339" s="64"/>
      <c r="J339" s="64"/>
      <c r="K339" s="64"/>
      <c r="L339" s="64"/>
      <c r="M339" s="65">
        <f t="shared" si="15"/>
        <v>0</v>
      </c>
      <c r="S339" s="65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0">
        <f t="shared" si="17"/>
        <v>338</v>
      </c>
      <c r="H340" s="64"/>
      <c r="I340" s="64"/>
      <c r="J340" s="64"/>
      <c r="K340" s="64"/>
      <c r="L340" s="64"/>
      <c r="M340" s="65">
        <f t="shared" si="15"/>
        <v>0</v>
      </c>
      <c r="S340" s="65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0">
        <f t="shared" si="17"/>
        <v>339</v>
      </c>
      <c r="H341" s="64"/>
      <c r="I341" s="64"/>
      <c r="J341" s="64"/>
      <c r="K341" s="64"/>
      <c r="L341" s="64"/>
      <c r="M341" s="65">
        <f t="shared" si="15"/>
        <v>0</v>
      </c>
      <c r="S341" s="65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0">
        <f t="shared" si="17"/>
        <v>340</v>
      </c>
      <c r="H342" s="64"/>
      <c r="I342" s="64"/>
      <c r="J342" s="64"/>
      <c r="K342" s="64"/>
      <c r="L342" s="64"/>
      <c r="M342" s="65">
        <f t="shared" si="15"/>
        <v>0</v>
      </c>
      <c r="S342" s="65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0">
        <f t="shared" si="17"/>
        <v>341</v>
      </c>
      <c r="H343" s="64"/>
      <c r="I343" s="64"/>
      <c r="J343" s="64"/>
      <c r="K343" s="64"/>
      <c r="L343" s="64"/>
      <c r="M343" s="65">
        <f t="shared" si="15"/>
        <v>0</v>
      </c>
      <c r="S343" s="65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0">
        <f t="shared" si="17"/>
        <v>342</v>
      </c>
      <c r="H344" s="64"/>
      <c r="I344" s="64"/>
      <c r="J344" s="64"/>
      <c r="K344" s="64"/>
      <c r="L344" s="64"/>
      <c r="M344" s="65">
        <f t="shared" si="15"/>
        <v>0</v>
      </c>
      <c r="S344" s="65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0">
        <f t="shared" si="17"/>
        <v>343</v>
      </c>
      <c r="H345" s="64"/>
      <c r="I345" s="64"/>
      <c r="J345" s="64"/>
      <c r="K345" s="64"/>
      <c r="L345" s="64"/>
      <c r="M345" s="65">
        <f t="shared" si="15"/>
        <v>0</v>
      </c>
      <c r="S345" s="65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0">
        <f t="shared" si="17"/>
        <v>344</v>
      </c>
      <c r="H346" s="64"/>
      <c r="I346" s="64"/>
      <c r="J346" s="64"/>
      <c r="K346" s="64"/>
      <c r="L346" s="64"/>
      <c r="M346" s="65">
        <f t="shared" si="15"/>
        <v>0</v>
      </c>
      <c r="S346" s="65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0">
        <f t="shared" si="17"/>
        <v>345</v>
      </c>
      <c r="H347" s="64"/>
      <c r="I347" s="64"/>
      <c r="J347" s="64"/>
      <c r="K347" s="64"/>
      <c r="L347" s="64"/>
      <c r="M347" s="65">
        <f t="shared" si="15"/>
        <v>0</v>
      </c>
      <c r="S347" s="65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0">
        <f t="shared" si="17"/>
        <v>346</v>
      </c>
      <c r="H348" s="64"/>
      <c r="I348" s="64"/>
      <c r="J348" s="64"/>
      <c r="K348" s="64"/>
      <c r="L348" s="64"/>
      <c r="M348" s="65">
        <f t="shared" si="15"/>
        <v>0</v>
      </c>
      <c r="S348" s="65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0">
        <f t="shared" si="17"/>
        <v>347</v>
      </c>
      <c r="H349" s="64"/>
      <c r="I349" s="64"/>
      <c r="J349" s="64"/>
      <c r="K349" s="64"/>
      <c r="L349" s="64"/>
      <c r="M349" s="65">
        <f t="shared" si="15"/>
        <v>0</v>
      </c>
      <c r="S349" s="65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0">
        <f t="shared" si="17"/>
        <v>348</v>
      </c>
      <c r="H350" s="64"/>
      <c r="I350" s="64"/>
      <c r="J350" s="64"/>
      <c r="K350" s="64"/>
      <c r="L350" s="64"/>
      <c r="M350" s="65">
        <f t="shared" si="15"/>
        <v>0</v>
      </c>
      <c r="S350" s="65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0">
        <f t="shared" si="17"/>
        <v>349</v>
      </c>
      <c r="H351" s="64"/>
      <c r="I351" s="64"/>
      <c r="J351" s="64"/>
      <c r="K351" s="64"/>
      <c r="L351" s="64"/>
      <c r="M351" s="65">
        <f t="shared" si="15"/>
        <v>0</v>
      </c>
      <c r="S351" s="65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0">
        <f t="shared" si="17"/>
        <v>350</v>
      </c>
      <c r="H352" s="64"/>
      <c r="I352" s="64"/>
      <c r="J352" s="64"/>
      <c r="K352" s="64"/>
      <c r="L352" s="64"/>
      <c r="M352" s="65">
        <f t="shared" si="15"/>
        <v>0</v>
      </c>
      <c r="S352" s="65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0">
        <f t="shared" si="17"/>
        <v>351</v>
      </c>
      <c r="H353" s="64"/>
      <c r="I353" s="64"/>
      <c r="J353" s="64"/>
      <c r="K353" s="64"/>
      <c r="L353" s="64"/>
      <c r="M353" s="65">
        <f t="shared" si="15"/>
        <v>0</v>
      </c>
      <c r="S353" s="65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0">
        <f t="shared" si="17"/>
        <v>352</v>
      </c>
      <c r="H354" s="64"/>
      <c r="I354" s="64"/>
      <c r="J354" s="64"/>
      <c r="K354" s="64"/>
      <c r="L354" s="64"/>
      <c r="M354" s="65">
        <f t="shared" si="15"/>
        <v>0</v>
      </c>
      <c r="S354" s="65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0">
        <f t="shared" si="17"/>
        <v>353</v>
      </c>
      <c r="H355" s="64"/>
      <c r="I355" s="64"/>
      <c r="J355" s="64"/>
      <c r="K355" s="64"/>
      <c r="L355" s="64"/>
      <c r="M355" s="65">
        <f t="shared" si="15"/>
        <v>0</v>
      </c>
      <c r="S355" s="65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0">
        <f t="shared" si="17"/>
        <v>354</v>
      </c>
      <c r="H356" s="64"/>
      <c r="I356" s="64"/>
      <c r="J356" s="64"/>
      <c r="K356" s="64"/>
      <c r="L356" s="64"/>
      <c r="M356" s="65">
        <f t="shared" si="15"/>
        <v>0</v>
      </c>
      <c r="S356" s="65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0">
        <f t="shared" si="17"/>
        <v>355</v>
      </c>
      <c r="H357" s="64"/>
      <c r="I357" s="64"/>
      <c r="J357" s="64"/>
      <c r="K357" s="64"/>
      <c r="L357" s="64"/>
      <c r="M357" s="65">
        <f t="shared" si="15"/>
        <v>0</v>
      </c>
      <c r="S357" s="65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0">
        <f t="shared" si="17"/>
        <v>356</v>
      </c>
      <c r="H358" s="64"/>
      <c r="I358" s="64"/>
      <c r="J358" s="64"/>
      <c r="K358" s="64"/>
      <c r="L358" s="64"/>
      <c r="M358" s="65">
        <f t="shared" si="15"/>
        <v>0</v>
      </c>
      <c r="S358" s="65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4"/>
      <c r="I359" s="64"/>
      <c r="J359" s="64"/>
      <c r="K359" s="64"/>
      <c r="L359" s="64"/>
      <c r="M359" s="65">
        <f t="shared" ref="M359:M360" si="18">N359+O359+P359+Q359+R359</f>
        <v>0</v>
      </c>
      <c r="S359" s="65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4"/>
      <c r="I360" s="64"/>
      <c r="J360" s="64"/>
      <c r="K360" s="64"/>
      <c r="L360" s="64"/>
      <c r="M360" s="65">
        <f t="shared" si="18"/>
        <v>0</v>
      </c>
      <c r="S360" s="65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4"/>
      <c r="I361" s="64"/>
      <c r="J361" s="64"/>
      <c r="K361" s="64"/>
      <c r="L361" s="64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4"/>
      <c r="I362" s="64"/>
      <c r="J362" s="64"/>
      <c r="K362" s="64"/>
      <c r="L362" s="64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4"/>
      <c r="I363" s="64"/>
      <c r="J363" s="64"/>
      <c r="K363" s="64"/>
      <c r="L363" s="64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4"/>
      <c r="I364" s="64"/>
      <c r="J364" s="64"/>
      <c r="K364" s="64"/>
      <c r="L364" s="64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4"/>
      <c r="I365" s="64"/>
      <c r="J365" s="64"/>
      <c r="K365" s="64"/>
      <c r="L365" s="64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4"/>
      <c r="I366" s="64"/>
      <c r="J366" s="64"/>
      <c r="K366" s="64"/>
      <c r="L366" s="64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4"/>
      <c r="I367" s="64"/>
      <c r="J367" s="64"/>
      <c r="K367" s="64"/>
      <c r="L367" s="64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4"/>
      <c r="I368" s="64"/>
      <c r="J368" s="64"/>
      <c r="K368" s="64"/>
      <c r="L368" s="64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4"/>
      <c r="I369" s="64"/>
      <c r="J369" s="64"/>
      <c r="K369" s="64"/>
      <c r="L369" s="64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4"/>
      <c r="I370" s="64"/>
      <c r="J370" s="64"/>
      <c r="K370" s="64"/>
      <c r="L370" s="64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4"/>
      <c r="I371" s="64"/>
      <c r="J371" s="64"/>
      <c r="K371" s="64"/>
      <c r="L371" s="64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4"/>
      <c r="I372" s="64"/>
      <c r="J372" s="64"/>
      <c r="K372" s="64"/>
      <c r="L372" s="64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4"/>
      <c r="I373" s="64"/>
      <c r="J373" s="64"/>
      <c r="K373" s="64"/>
      <c r="L373" s="64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4"/>
      <c r="I374" s="64"/>
      <c r="J374" s="64"/>
      <c r="K374" s="64"/>
      <c r="L374" s="64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4"/>
      <c r="I375" s="64"/>
      <c r="J375" s="64"/>
      <c r="K375" s="64"/>
      <c r="L375" s="64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4"/>
      <c r="I376" s="64"/>
      <c r="J376" s="64"/>
      <c r="K376" s="64"/>
      <c r="L376" s="64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4"/>
      <c r="I377" s="64"/>
      <c r="J377" s="64"/>
      <c r="K377" s="64"/>
      <c r="L377" s="64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4"/>
      <c r="I378" s="64"/>
      <c r="J378" s="64"/>
      <c r="K378" s="64"/>
      <c r="L378" s="64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4"/>
      <c r="I379" s="64"/>
      <c r="J379" s="64"/>
      <c r="K379" s="64"/>
      <c r="L379" s="64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4"/>
      <c r="I380" s="64"/>
      <c r="J380" s="64"/>
      <c r="K380" s="64"/>
      <c r="L380" s="64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4"/>
      <c r="I381" s="64"/>
      <c r="J381" s="64"/>
      <c r="K381" s="64"/>
      <c r="L381" s="64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4"/>
      <c r="I382" s="64"/>
      <c r="J382" s="64"/>
      <c r="K382" s="64"/>
      <c r="L382" s="64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4"/>
      <c r="I383" s="64"/>
      <c r="J383" s="64"/>
      <c r="K383" s="64"/>
      <c r="L383" s="64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4"/>
      <c r="I384" s="64"/>
      <c r="J384" s="64"/>
      <c r="K384" s="64"/>
      <c r="L384" s="64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4"/>
      <c r="I385" s="64"/>
      <c r="J385" s="64"/>
      <c r="K385" s="64"/>
      <c r="L385" s="64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4"/>
      <c r="I386" s="64"/>
      <c r="J386" s="64"/>
      <c r="K386" s="64"/>
      <c r="L386" s="64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4"/>
      <c r="I387" s="64"/>
      <c r="J387" s="64"/>
      <c r="K387" s="64"/>
      <c r="L387" s="64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4"/>
      <c r="I388" s="64"/>
      <c r="J388" s="64"/>
      <c r="K388" s="64"/>
      <c r="L388" s="64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4"/>
      <c r="I389" s="64"/>
      <c r="J389" s="64"/>
      <c r="K389" s="64"/>
      <c r="L389" s="64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4"/>
      <c r="I390" s="64"/>
      <c r="J390" s="64"/>
      <c r="K390" s="64"/>
      <c r="L390" s="64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4"/>
      <c r="I391" s="64"/>
      <c r="J391" s="64"/>
      <c r="K391" s="64"/>
      <c r="L391" s="64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4"/>
      <c r="I392" s="64"/>
      <c r="J392" s="64"/>
      <c r="K392" s="64"/>
      <c r="L392" s="64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4"/>
      <c r="I393" s="64"/>
      <c r="J393" s="64"/>
      <c r="K393" s="64"/>
      <c r="L393" s="64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4"/>
      <c r="I394" s="64"/>
      <c r="J394" s="64"/>
      <c r="K394" s="64"/>
      <c r="L394" s="64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4"/>
      <c r="I395" s="64"/>
      <c r="J395" s="64"/>
      <c r="K395" s="64"/>
      <c r="L395" s="64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4"/>
      <c r="I396" s="64"/>
      <c r="J396" s="64"/>
      <c r="K396" s="64"/>
      <c r="L396" s="64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4"/>
      <c r="I397" s="64"/>
      <c r="J397" s="64"/>
      <c r="K397" s="64"/>
      <c r="L397" s="64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4"/>
      <c r="I398" s="64"/>
      <c r="J398" s="64"/>
      <c r="K398" s="64"/>
      <c r="L398" s="64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4"/>
      <c r="I399" s="64"/>
      <c r="J399" s="64"/>
      <c r="K399" s="64"/>
      <c r="L399" s="64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4"/>
      <c r="I400" s="64"/>
      <c r="J400" s="64"/>
      <c r="K400" s="64"/>
      <c r="L400" s="64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4"/>
      <c r="I401" s="64"/>
      <c r="J401" s="64"/>
      <c r="K401" s="64"/>
      <c r="L401" s="64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4"/>
      <c r="I402" s="64"/>
      <c r="J402" s="64"/>
      <c r="K402" s="64"/>
      <c r="L402" s="64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4"/>
      <c r="I403" s="64"/>
      <c r="J403" s="64"/>
      <c r="K403" s="64"/>
      <c r="L403" s="64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4"/>
      <c r="I404" s="64"/>
      <c r="J404" s="64"/>
      <c r="K404" s="64"/>
      <c r="L404" s="64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4"/>
      <c r="I405" s="64"/>
      <c r="J405" s="64"/>
      <c r="K405" s="64"/>
      <c r="L405" s="64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4"/>
      <c r="I406" s="64"/>
      <c r="J406" s="64"/>
      <c r="K406" s="64"/>
      <c r="L406" s="64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4"/>
      <c r="I407" s="64"/>
      <c r="J407" s="64"/>
      <c r="K407" s="64"/>
      <c r="L407" s="64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4"/>
      <c r="I408" s="64"/>
      <c r="J408" s="64"/>
      <c r="K408" s="64"/>
      <c r="L408" s="64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4"/>
      <c r="I409" s="64"/>
      <c r="J409" s="64"/>
      <c r="K409" s="64"/>
      <c r="L409" s="64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4"/>
      <c r="I410" s="64"/>
      <c r="J410" s="64"/>
      <c r="K410" s="64"/>
      <c r="L410" s="64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4"/>
      <c r="I411" s="64"/>
      <c r="J411" s="64"/>
      <c r="K411" s="64"/>
      <c r="L411" s="64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4"/>
      <c r="I412" s="64"/>
      <c r="J412" s="64"/>
      <c r="K412" s="64"/>
      <c r="L412" s="64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4"/>
      <c r="I413" s="64"/>
      <c r="J413" s="64"/>
      <c r="K413" s="64"/>
      <c r="L413" s="64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4"/>
      <c r="I414" s="64"/>
      <c r="J414" s="64"/>
      <c r="K414" s="64"/>
      <c r="L414" s="64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4"/>
      <c r="I415" s="64"/>
      <c r="J415" s="64"/>
      <c r="K415" s="64"/>
      <c r="L415" s="64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4"/>
      <c r="I416" s="64"/>
      <c r="J416" s="64"/>
      <c r="K416" s="64"/>
      <c r="L416" s="64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4"/>
      <c r="I417" s="64"/>
      <c r="J417" s="64"/>
      <c r="K417" s="64"/>
      <c r="L417" s="64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4"/>
      <c r="I418" s="64"/>
      <c r="J418" s="64"/>
      <c r="K418" s="64"/>
      <c r="L418" s="64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4"/>
      <c r="I419" s="64"/>
      <c r="J419" s="64"/>
      <c r="K419" s="64"/>
      <c r="L419" s="64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4"/>
      <c r="I420" s="64"/>
      <c r="J420" s="64"/>
      <c r="K420" s="64"/>
      <c r="L420" s="64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4"/>
      <c r="I421" s="64"/>
      <c r="J421" s="64"/>
      <c r="K421" s="64"/>
      <c r="L421" s="64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4"/>
      <c r="I422" s="64"/>
      <c r="J422" s="64"/>
      <c r="K422" s="64"/>
      <c r="L422" s="64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4"/>
      <c r="I423" s="64"/>
      <c r="J423" s="64"/>
      <c r="K423" s="64"/>
      <c r="L423" s="64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4"/>
      <c r="I424" s="64"/>
      <c r="J424" s="64"/>
      <c r="K424" s="64"/>
      <c r="L424" s="64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4"/>
      <c r="I425" s="64"/>
      <c r="J425" s="64"/>
      <c r="K425" s="64"/>
      <c r="L425" s="64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4"/>
      <c r="I426" s="64"/>
      <c r="J426" s="64"/>
      <c r="K426" s="64"/>
      <c r="L426" s="64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4"/>
      <c r="I427" s="64"/>
      <c r="J427" s="64"/>
      <c r="K427" s="64"/>
      <c r="L427" s="64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4"/>
      <c r="I428" s="64"/>
      <c r="J428" s="64"/>
      <c r="K428" s="64"/>
      <c r="L428" s="64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4"/>
      <c r="I429" s="64"/>
      <c r="J429" s="64"/>
      <c r="K429" s="64"/>
      <c r="L429" s="64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4"/>
      <c r="I430" s="64"/>
      <c r="J430" s="64"/>
      <c r="K430" s="64"/>
      <c r="L430" s="64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4"/>
      <c r="I431" s="64"/>
      <c r="J431" s="64"/>
      <c r="K431" s="64"/>
      <c r="L431" s="64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4"/>
      <c r="I432" s="64"/>
      <c r="J432" s="64"/>
      <c r="K432" s="64"/>
      <c r="L432" s="64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4"/>
      <c r="I433" s="64"/>
      <c r="J433" s="64"/>
      <c r="K433" s="64"/>
      <c r="L433" s="64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4"/>
      <c r="I434" s="64"/>
      <c r="J434" s="64"/>
      <c r="K434" s="64"/>
      <c r="L434" s="64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4"/>
      <c r="I435" s="64"/>
      <c r="J435" s="64"/>
      <c r="K435" s="64"/>
      <c r="L435" s="64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4"/>
      <c r="I436" s="64"/>
      <c r="J436" s="64"/>
      <c r="K436" s="64"/>
      <c r="L436" s="64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4"/>
      <c r="I437" s="64"/>
      <c r="J437" s="64"/>
      <c r="K437" s="64"/>
      <c r="L437" s="64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4"/>
      <c r="I438" s="64"/>
      <c r="J438" s="64"/>
      <c r="K438" s="64"/>
      <c r="L438" s="64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4"/>
      <c r="I439" s="64"/>
      <c r="J439" s="64"/>
      <c r="K439" s="64"/>
      <c r="L439" s="64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4"/>
      <c r="I440" s="64"/>
      <c r="J440" s="64"/>
      <c r="K440" s="64"/>
      <c r="L440" s="64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4"/>
      <c r="I441" s="64"/>
      <c r="J441" s="64"/>
      <c r="K441" s="64"/>
      <c r="L441" s="64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4"/>
      <c r="I442" s="64"/>
      <c r="J442" s="64"/>
      <c r="K442" s="64"/>
      <c r="L442" s="64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4"/>
      <c r="I443" s="64"/>
      <c r="J443" s="64"/>
      <c r="K443" s="64"/>
      <c r="L443" s="64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4"/>
      <c r="I444" s="64"/>
      <c r="J444" s="64"/>
      <c r="K444" s="64"/>
      <c r="L444" s="64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4"/>
      <c r="I445" s="64"/>
      <c r="J445" s="64"/>
      <c r="K445" s="64"/>
      <c r="L445" s="64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4"/>
      <c r="I446" s="64"/>
      <c r="J446" s="64"/>
      <c r="K446" s="64"/>
      <c r="L446" s="64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4"/>
      <c r="I447" s="64"/>
      <c r="J447" s="64"/>
      <c r="K447" s="64"/>
      <c r="L447" s="64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4"/>
      <c r="I448" s="64"/>
      <c r="J448" s="64"/>
      <c r="K448" s="64"/>
      <c r="L448" s="64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4"/>
      <c r="I449" s="64"/>
      <c r="J449" s="64"/>
      <c r="K449" s="64"/>
      <c r="L449" s="64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4"/>
      <c r="I450" s="64"/>
      <c r="J450" s="64"/>
      <c r="K450" s="64"/>
      <c r="L450" s="64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4"/>
      <c r="I451" s="64"/>
      <c r="J451" s="64"/>
      <c r="K451" s="64"/>
      <c r="L451" s="64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4"/>
      <c r="I452" s="64"/>
      <c r="J452" s="64"/>
      <c r="K452" s="64"/>
      <c r="L452" s="64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4"/>
      <c r="I453" s="64"/>
      <c r="J453" s="64"/>
      <c r="K453" s="64"/>
      <c r="L453" s="64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4"/>
      <c r="I454" s="64"/>
      <c r="J454" s="64"/>
      <c r="K454" s="64"/>
      <c r="L454" s="64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4"/>
      <c r="I455" s="64"/>
      <c r="J455" s="64"/>
      <c r="K455" s="64"/>
      <c r="L455" s="64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4"/>
      <c r="I456" s="64"/>
      <c r="J456" s="64"/>
      <c r="K456" s="64"/>
      <c r="L456" s="64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4"/>
      <c r="I457" s="64"/>
      <c r="J457" s="64"/>
      <c r="K457" s="64"/>
      <c r="L457" s="64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4"/>
      <c r="I458" s="64"/>
      <c r="J458" s="64"/>
      <c r="K458" s="64"/>
      <c r="L458" s="64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4"/>
      <c r="I459" s="64"/>
      <c r="J459" s="64"/>
      <c r="K459" s="64"/>
      <c r="L459" s="64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4"/>
      <c r="I460" s="64"/>
      <c r="J460" s="64"/>
      <c r="K460" s="64"/>
      <c r="L460" s="64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4"/>
      <c r="I461" s="64"/>
      <c r="J461" s="64"/>
      <c r="K461" s="64"/>
      <c r="L461" s="64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4"/>
      <c r="I462" s="64"/>
      <c r="J462" s="64"/>
      <c r="K462" s="64"/>
      <c r="L462" s="64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4"/>
      <c r="I463" s="64"/>
      <c r="J463" s="64"/>
      <c r="K463" s="64"/>
      <c r="L463" s="64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4"/>
      <c r="I464" s="64"/>
      <c r="J464" s="64"/>
      <c r="K464" s="64"/>
      <c r="L464" s="64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4"/>
      <c r="I465" s="64"/>
      <c r="J465" s="64"/>
      <c r="K465" s="64"/>
      <c r="L465" s="64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4"/>
      <c r="I466" s="64"/>
      <c r="J466" s="64"/>
      <c r="K466" s="64"/>
      <c r="L466" s="64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4"/>
      <c r="I467" s="64"/>
      <c r="J467" s="64"/>
      <c r="K467" s="64"/>
      <c r="L467" s="64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4"/>
      <c r="I468" s="64"/>
      <c r="J468" s="64"/>
      <c r="K468" s="64"/>
      <c r="L468" s="64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4"/>
      <c r="I469" s="64"/>
      <c r="J469" s="64"/>
      <c r="K469" s="64"/>
      <c r="L469" s="64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4"/>
      <c r="I470" s="64"/>
      <c r="J470" s="64"/>
      <c r="K470" s="64"/>
      <c r="L470" s="64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4"/>
      <c r="I471" s="64"/>
      <c r="J471" s="64"/>
      <c r="K471" s="64"/>
      <c r="L471" s="64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4"/>
      <c r="I472" s="64"/>
      <c r="J472" s="64"/>
      <c r="K472" s="64"/>
      <c r="L472" s="64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4"/>
      <c r="I473" s="64"/>
      <c r="J473" s="64"/>
      <c r="K473" s="64"/>
      <c r="L473" s="64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4"/>
      <c r="I474" s="64"/>
      <c r="J474" s="64"/>
      <c r="K474" s="64"/>
      <c r="L474" s="64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4"/>
      <c r="I475" s="64"/>
      <c r="J475" s="64"/>
      <c r="K475" s="64"/>
      <c r="L475" s="64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4"/>
      <c r="I476" s="64"/>
      <c r="J476" s="64"/>
      <c r="K476" s="64"/>
      <c r="L476" s="64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4"/>
      <c r="I477" s="64"/>
      <c r="J477" s="64"/>
      <c r="K477" s="64"/>
      <c r="L477" s="64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4"/>
      <c r="I478" s="64"/>
      <c r="J478" s="64"/>
      <c r="K478" s="64"/>
      <c r="L478" s="64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 B1:XFD2 A3:A358 T3:XFD358 P18:R22 S18 S20:S22 B20:O22 B24:S24 Q26:S358 B26:P28 P31:P358 B31:O31 B33:O358 B17:O18 Q3:S15 B3:P16">
    <cfRule type="cellIs" dxfId="2" priority="2" operator="equal">
      <formula>0</formula>
    </cfRule>
  </conditionalFormatting>
  <dataValidations count="4">
    <dataValidation type="list" allowBlank="1" showInputMessage="1" showErrorMessage="1" sqref="H24:L24 H31:L31 H33:L358 H26:L28 H20:L22 H1:L18">
      <formula1>$BA:$BA</formula1>
    </dataValidation>
    <dataValidation type="list" allowBlank="1" showInputMessage="1" showErrorMessage="1" sqref="F24 F31 F33:F358 F26:F28 F20:F22 F1:F18">
      <formula1>$AQ$3:$AQ$4</formula1>
    </dataValidation>
    <dataValidation type="list" allowBlank="1" showInputMessage="1" showErrorMessage="1" sqref="E24 E31 E33:E358 E26:E28 E20:E22 E1:E18">
      <formula1>$AU$3:$AU$7</formula1>
    </dataValidation>
    <dataValidation type="list" allowBlank="1" showInputMessage="1" showErrorMessage="1" sqref="D24 D31 D33:D358 D26:D28 D20:D22 D1:D1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10.85546875" style="10" customWidth="1"/>
    <col min="8" max="10" width="9.140625" style="114"/>
    <col min="11" max="13" width="0" style="114" hidden="1" customWidth="1"/>
    <col min="14" max="42" width="9.140625" style="114"/>
  </cols>
  <sheetData>
    <row r="1" spans="1:13" ht="24" customHeight="1">
      <c r="A1" s="111" t="s">
        <v>652</v>
      </c>
      <c r="B1" s="111" t="s">
        <v>604</v>
      </c>
      <c r="C1" s="111" t="s">
        <v>653</v>
      </c>
      <c r="D1" s="111" t="s">
        <v>654</v>
      </c>
      <c r="E1" s="111" t="s">
        <v>277</v>
      </c>
      <c r="F1" s="111" t="s">
        <v>655</v>
      </c>
      <c r="G1" s="111" t="s">
        <v>740</v>
      </c>
    </row>
    <row r="2" spans="1:13">
      <c r="A2" s="10" t="s">
        <v>765</v>
      </c>
      <c r="B2" s="10" t="s">
        <v>898</v>
      </c>
      <c r="C2" s="10" t="s">
        <v>903</v>
      </c>
      <c r="D2" s="12"/>
      <c r="F2" s="10" t="s">
        <v>775</v>
      </c>
      <c r="G2" s="10" t="s">
        <v>779</v>
      </c>
    </row>
    <row r="3" spans="1:13">
      <c r="A3" s="10" t="s">
        <v>768</v>
      </c>
      <c r="C3" s="10" t="s">
        <v>904</v>
      </c>
      <c r="D3" s="12"/>
      <c r="F3" s="10" t="s">
        <v>776</v>
      </c>
      <c r="G3" s="86" t="s">
        <v>917</v>
      </c>
      <c r="K3" s="114" t="s">
        <v>764</v>
      </c>
      <c r="L3" s="114" t="s">
        <v>772</v>
      </c>
      <c r="M3" s="114" t="s">
        <v>777</v>
      </c>
    </row>
    <row r="4" spans="1:13">
      <c r="A4" s="10" t="s">
        <v>768</v>
      </c>
      <c r="C4" s="10" t="s">
        <v>905</v>
      </c>
      <c r="D4" s="12"/>
      <c r="F4" s="10" t="s">
        <v>775</v>
      </c>
      <c r="G4" s="10" t="s">
        <v>779</v>
      </c>
      <c r="K4" s="114" t="s">
        <v>765</v>
      </c>
      <c r="L4" s="114" t="s">
        <v>773</v>
      </c>
      <c r="M4" s="114" t="s">
        <v>778</v>
      </c>
    </row>
    <row r="5" spans="1:13">
      <c r="A5" s="10" t="s">
        <v>764</v>
      </c>
      <c r="B5" s="10" t="s">
        <v>899</v>
      </c>
      <c r="C5" s="10" t="s">
        <v>906</v>
      </c>
      <c r="D5" s="12"/>
      <c r="F5" s="10" t="s">
        <v>776</v>
      </c>
      <c r="G5" s="10" t="s">
        <v>777</v>
      </c>
      <c r="K5" s="114" t="s">
        <v>766</v>
      </c>
      <c r="L5" s="114" t="s">
        <v>774</v>
      </c>
      <c r="M5" s="114" t="s">
        <v>779</v>
      </c>
    </row>
    <row r="6" spans="1:13">
      <c r="A6" s="10" t="s">
        <v>764</v>
      </c>
      <c r="B6" s="10" t="s">
        <v>900</v>
      </c>
      <c r="C6" s="10" t="s">
        <v>907</v>
      </c>
      <c r="D6" s="12"/>
      <c r="F6" s="10" t="s">
        <v>776</v>
      </c>
      <c r="G6" s="10" t="s">
        <v>777</v>
      </c>
      <c r="K6" s="114" t="s">
        <v>767</v>
      </c>
      <c r="L6" s="114" t="s">
        <v>775</v>
      </c>
    </row>
    <row r="7" spans="1:13">
      <c r="A7" s="10" t="s">
        <v>765</v>
      </c>
      <c r="B7" s="10" t="s">
        <v>901</v>
      </c>
      <c r="C7" s="10" t="s">
        <v>908</v>
      </c>
      <c r="D7" s="12"/>
      <c r="F7" s="10" t="s">
        <v>775</v>
      </c>
      <c r="G7" s="10" t="s">
        <v>777</v>
      </c>
      <c r="K7" s="114" t="s">
        <v>768</v>
      </c>
      <c r="L7" s="114" t="s">
        <v>776</v>
      </c>
    </row>
    <row r="8" spans="1:13">
      <c r="A8" s="10" t="s">
        <v>902</v>
      </c>
      <c r="C8" s="10" t="s">
        <v>909</v>
      </c>
      <c r="D8" s="12"/>
      <c r="F8" s="10" t="s">
        <v>774</v>
      </c>
      <c r="G8" s="10" t="s">
        <v>777</v>
      </c>
      <c r="K8" s="114" t="s">
        <v>769</v>
      </c>
    </row>
    <row r="9" spans="1:13">
      <c r="A9" s="10" t="s">
        <v>766</v>
      </c>
      <c r="C9" s="10" t="s">
        <v>910</v>
      </c>
      <c r="D9" s="12"/>
      <c r="F9" s="10" t="s">
        <v>775</v>
      </c>
      <c r="G9" s="10" t="s">
        <v>777</v>
      </c>
      <c r="K9" s="114" t="s">
        <v>770</v>
      </c>
    </row>
    <row r="10" spans="1:13">
      <c r="A10" s="10" t="s">
        <v>770</v>
      </c>
      <c r="C10" s="10" t="s">
        <v>911</v>
      </c>
      <c r="D10" s="12"/>
      <c r="F10" s="10" t="s">
        <v>775</v>
      </c>
      <c r="G10" s="10" t="s">
        <v>777</v>
      </c>
      <c r="K10" s="114" t="s">
        <v>771</v>
      </c>
    </row>
    <row r="11" spans="1:13">
      <c r="A11" s="10" t="s">
        <v>764</v>
      </c>
      <c r="C11" s="10" t="s">
        <v>912</v>
      </c>
      <c r="D11" s="12"/>
      <c r="F11" s="10" t="s">
        <v>775</v>
      </c>
      <c r="G11" s="10" t="s">
        <v>777</v>
      </c>
    </row>
    <row r="12" spans="1:13">
      <c r="A12" s="10" t="s">
        <v>764</v>
      </c>
      <c r="C12" s="10" t="s">
        <v>913</v>
      </c>
      <c r="D12" s="12"/>
      <c r="F12" s="10" t="s">
        <v>774</v>
      </c>
      <c r="G12" s="10" t="s">
        <v>777</v>
      </c>
      <c r="K12" s="114" t="s">
        <v>770</v>
      </c>
    </row>
    <row r="13" spans="1:13">
      <c r="A13" s="10" t="s">
        <v>770</v>
      </c>
      <c r="C13" s="10" t="s">
        <v>914</v>
      </c>
      <c r="D13" s="12"/>
      <c r="F13" s="10" t="s">
        <v>774</v>
      </c>
      <c r="G13" s="10" t="s">
        <v>777</v>
      </c>
    </row>
    <row r="14" spans="1:13">
      <c r="A14" s="10" t="s">
        <v>764</v>
      </c>
      <c r="C14" s="10" t="s">
        <v>915</v>
      </c>
      <c r="D14" s="12"/>
      <c r="F14" s="10" t="s">
        <v>774</v>
      </c>
      <c r="G14" s="10" t="s">
        <v>777</v>
      </c>
    </row>
    <row r="15" spans="1:13">
      <c r="A15" s="10" t="s">
        <v>770</v>
      </c>
      <c r="C15" s="10" t="s">
        <v>916</v>
      </c>
      <c r="D15" s="12"/>
      <c r="F15" s="10" t="s">
        <v>774</v>
      </c>
      <c r="G15" s="10" t="s">
        <v>777</v>
      </c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G1:G2 G4:G1048576 E1:F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2:A7 A9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 G4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5" activePane="bottomRight" state="frozen"/>
      <selection pane="topRight" activeCell="D1" sqref="D1"/>
      <selection pane="bottomLeft" activeCell="A2" sqref="A2"/>
      <selection pane="bottomRight" activeCell="E73" sqref="E73"/>
    </sheetView>
  </sheetViews>
  <sheetFormatPr baseColWidth="10" defaultColWidth="9.140625" defaultRowHeight="15"/>
  <cols>
    <col min="1" max="1" width="11.7109375" bestFit="1" customWidth="1"/>
    <col min="2" max="2" width="4.5703125" style="79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0" t="s">
        <v>656</v>
      </c>
      <c r="B1" s="80" t="s">
        <v>723</v>
      </c>
      <c r="C1" s="80" t="s">
        <v>657</v>
      </c>
      <c r="D1" s="80" t="s">
        <v>658</v>
      </c>
      <c r="E1" s="80" t="s">
        <v>659</v>
      </c>
      <c r="F1" s="80" t="s">
        <v>660</v>
      </c>
      <c r="G1" s="83" t="s">
        <v>725</v>
      </c>
      <c r="H1" s="83" t="s">
        <v>726</v>
      </c>
      <c r="I1" s="83" t="s">
        <v>727</v>
      </c>
    </row>
    <row r="2" spans="1:9">
      <c r="A2" s="81" t="s">
        <v>661</v>
      </c>
      <c r="B2" s="82"/>
      <c r="C2" s="81" t="s">
        <v>662</v>
      </c>
      <c r="D2" s="81"/>
      <c r="E2" s="81"/>
      <c r="F2" s="81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1" t="s">
        <v>661</v>
      </c>
      <c r="B3" s="82"/>
      <c r="C3" s="81" t="s">
        <v>663</v>
      </c>
      <c r="D3" s="81"/>
      <c r="E3" s="81"/>
      <c r="F3" s="81">
        <f t="shared" ref="F3:F80" si="1">D3-E3</f>
        <v>0</v>
      </c>
    </row>
    <row r="4" spans="1:9">
      <c r="A4" s="81" t="s">
        <v>661</v>
      </c>
      <c r="B4" s="82"/>
      <c r="C4" s="81" t="s">
        <v>664</v>
      </c>
      <c r="D4" s="81"/>
      <c r="E4" s="81"/>
      <c r="F4" s="81">
        <f t="shared" si="1"/>
        <v>0</v>
      </c>
    </row>
    <row r="5" spans="1:9">
      <c r="A5" s="81" t="s">
        <v>661</v>
      </c>
      <c r="B5" s="82"/>
      <c r="C5" s="81" t="s">
        <v>665</v>
      </c>
      <c r="D5" s="81"/>
      <c r="E5" s="81"/>
      <c r="F5" s="81">
        <f t="shared" si="1"/>
        <v>0</v>
      </c>
    </row>
    <row r="6" spans="1:9">
      <c r="A6" s="81" t="s">
        <v>661</v>
      </c>
      <c r="B6" s="82"/>
      <c r="C6" s="81" t="s">
        <v>666</v>
      </c>
      <c r="D6" s="81"/>
      <c r="E6" s="81"/>
      <c r="F6" s="81">
        <f t="shared" si="1"/>
        <v>0</v>
      </c>
    </row>
    <row r="7" spans="1:9">
      <c r="A7" s="81" t="s">
        <v>661</v>
      </c>
      <c r="B7" s="82"/>
      <c r="C7" s="81" t="s">
        <v>667</v>
      </c>
      <c r="D7" s="81"/>
      <c r="E7" s="81"/>
      <c r="F7" s="81">
        <f t="shared" si="1"/>
        <v>0</v>
      </c>
    </row>
    <row r="8" spans="1:9">
      <c r="A8" s="81" t="s">
        <v>661</v>
      </c>
      <c r="B8" s="82"/>
      <c r="C8" s="81" t="s">
        <v>668</v>
      </c>
      <c r="D8" s="81"/>
      <c r="E8" s="81"/>
      <c r="F8" s="81">
        <f t="shared" si="1"/>
        <v>0</v>
      </c>
    </row>
    <row r="9" spans="1:9">
      <c r="A9" s="10" t="s">
        <v>669</v>
      </c>
      <c r="B9" s="78">
        <v>1</v>
      </c>
      <c r="C9" s="10" t="s">
        <v>670</v>
      </c>
      <c r="D9" s="10"/>
      <c r="E9" s="10"/>
      <c r="F9" s="10">
        <f t="shared" si="1"/>
        <v>0</v>
      </c>
      <c r="G9">
        <f>SUM(D9:D22)</f>
        <v>7</v>
      </c>
      <c r="H9">
        <f t="shared" ref="H9:I9" si="2">SUM(E9:E22)</f>
        <v>6</v>
      </c>
      <c r="I9">
        <f t="shared" si="2"/>
        <v>1</v>
      </c>
    </row>
    <row r="10" spans="1:9">
      <c r="A10" s="10" t="s">
        <v>669</v>
      </c>
      <c r="B10" s="78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78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78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78">
        <v>1</v>
      </c>
      <c r="C13" s="10" t="s">
        <v>674</v>
      </c>
      <c r="D13" s="10">
        <v>3</v>
      </c>
      <c r="E13" s="10">
        <v>3</v>
      </c>
      <c r="F13" s="10">
        <f t="shared" si="1"/>
        <v>0</v>
      </c>
    </row>
    <row r="14" spans="1:9">
      <c r="A14" s="10" t="s">
        <v>669</v>
      </c>
      <c r="B14" s="78">
        <v>1</v>
      </c>
      <c r="C14" s="10" t="s">
        <v>675</v>
      </c>
      <c r="D14" s="10">
        <v>1</v>
      </c>
      <c r="E14" s="10"/>
      <c r="F14" s="10">
        <f t="shared" si="1"/>
        <v>1</v>
      </c>
    </row>
    <row r="15" spans="1:9">
      <c r="A15" s="10" t="s">
        <v>669</v>
      </c>
      <c r="B15" s="78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78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78">
        <v>1</v>
      </c>
      <c r="C17" s="10" t="s">
        <v>678</v>
      </c>
      <c r="D17" s="10">
        <v>2</v>
      </c>
      <c r="E17" s="10">
        <v>2</v>
      </c>
      <c r="F17" s="10">
        <f t="shared" si="1"/>
        <v>0</v>
      </c>
    </row>
    <row r="18" spans="1:9">
      <c r="A18" s="10" t="s">
        <v>669</v>
      </c>
      <c r="B18" s="78">
        <v>1</v>
      </c>
      <c r="C18" s="10" t="s">
        <v>679</v>
      </c>
      <c r="D18" s="10">
        <v>1</v>
      </c>
      <c r="E18" s="10">
        <v>1</v>
      </c>
      <c r="F18" s="10">
        <f t="shared" si="1"/>
        <v>0</v>
      </c>
    </row>
    <row r="19" spans="1:9">
      <c r="A19" s="10" t="s">
        <v>669</v>
      </c>
      <c r="B19" s="78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78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78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78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1" t="s">
        <v>683</v>
      </c>
      <c r="B23" s="82">
        <v>2</v>
      </c>
      <c r="C23" s="81" t="s">
        <v>684</v>
      </c>
      <c r="D23" s="81"/>
      <c r="E23" s="81"/>
      <c r="F23" s="81">
        <f t="shared" si="1"/>
        <v>0</v>
      </c>
      <c r="G23">
        <f>SUM(D23:D31)</f>
        <v>2</v>
      </c>
      <c r="H23">
        <f t="shared" ref="H23:I23" si="3">SUM(E23:E31)</f>
        <v>1</v>
      </c>
      <c r="I23">
        <f t="shared" si="3"/>
        <v>1</v>
      </c>
    </row>
    <row r="24" spans="1:9">
      <c r="A24" s="81" t="s">
        <v>683</v>
      </c>
      <c r="B24" s="82">
        <v>2</v>
      </c>
      <c r="C24" s="81" t="s">
        <v>685</v>
      </c>
      <c r="D24" s="81"/>
      <c r="E24" s="81"/>
      <c r="F24" s="81">
        <f t="shared" si="1"/>
        <v>0</v>
      </c>
    </row>
    <row r="25" spans="1:9">
      <c r="A25" s="81" t="s">
        <v>683</v>
      </c>
      <c r="B25" s="82">
        <v>2</v>
      </c>
      <c r="C25" s="81" t="s">
        <v>686</v>
      </c>
      <c r="D25" s="81"/>
      <c r="E25" s="81"/>
      <c r="F25" s="81">
        <f t="shared" si="1"/>
        <v>0</v>
      </c>
    </row>
    <row r="26" spans="1:9">
      <c r="A26" s="81" t="s">
        <v>683</v>
      </c>
      <c r="B26" s="82">
        <v>2</v>
      </c>
      <c r="C26" s="81" t="s">
        <v>687</v>
      </c>
      <c r="D26" s="81"/>
      <c r="E26" s="81"/>
      <c r="F26" s="81">
        <f t="shared" si="1"/>
        <v>0</v>
      </c>
    </row>
    <row r="27" spans="1:9">
      <c r="A27" s="81" t="s">
        <v>683</v>
      </c>
      <c r="B27" s="82">
        <v>2</v>
      </c>
      <c r="C27" s="81" t="s">
        <v>688</v>
      </c>
      <c r="D27" s="81"/>
      <c r="E27" s="81"/>
      <c r="F27" s="81">
        <f t="shared" si="1"/>
        <v>0</v>
      </c>
    </row>
    <row r="28" spans="1:9">
      <c r="A28" s="81" t="s">
        <v>683</v>
      </c>
      <c r="B28" s="82">
        <v>2</v>
      </c>
      <c r="C28" s="81" t="s">
        <v>689</v>
      </c>
      <c r="D28" s="81"/>
      <c r="E28" s="81"/>
      <c r="F28" s="81">
        <f t="shared" si="1"/>
        <v>0</v>
      </c>
    </row>
    <row r="29" spans="1:9">
      <c r="A29" s="81" t="s">
        <v>683</v>
      </c>
      <c r="B29" s="82">
        <v>2</v>
      </c>
      <c r="C29" s="81" t="s">
        <v>690</v>
      </c>
      <c r="D29" s="81"/>
      <c r="E29" s="81"/>
      <c r="F29" s="81">
        <f t="shared" si="1"/>
        <v>0</v>
      </c>
    </row>
    <row r="30" spans="1:9">
      <c r="A30" s="81" t="s">
        <v>683</v>
      </c>
      <c r="B30" s="82">
        <v>2</v>
      </c>
      <c r="C30" s="81" t="s">
        <v>691</v>
      </c>
      <c r="D30" s="81">
        <v>1</v>
      </c>
      <c r="E30" s="81"/>
      <c r="F30" s="81">
        <f t="shared" si="1"/>
        <v>1</v>
      </c>
    </row>
    <row r="31" spans="1:9">
      <c r="A31" s="81" t="s">
        <v>683</v>
      </c>
      <c r="B31" s="82">
        <v>2</v>
      </c>
      <c r="C31" s="81" t="s">
        <v>692</v>
      </c>
      <c r="D31" s="81">
        <v>1</v>
      </c>
      <c r="E31" s="81">
        <v>1</v>
      </c>
      <c r="F31" s="81">
        <f t="shared" si="1"/>
        <v>0</v>
      </c>
    </row>
    <row r="32" spans="1:9">
      <c r="A32" s="10" t="s">
        <v>683</v>
      </c>
      <c r="B32" s="78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78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78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1" t="s">
        <v>683</v>
      </c>
      <c r="B35" s="82">
        <v>4</v>
      </c>
      <c r="C35" s="81" t="s">
        <v>696</v>
      </c>
      <c r="D35" s="81"/>
      <c r="E35" s="81"/>
      <c r="F35" s="81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1" t="s">
        <v>683</v>
      </c>
      <c r="B36" s="82">
        <v>4</v>
      </c>
      <c r="C36" s="81" t="s">
        <v>697</v>
      </c>
      <c r="D36" s="81"/>
      <c r="E36" s="81"/>
      <c r="F36" s="81">
        <f t="shared" si="1"/>
        <v>0</v>
      </c>
    </row>
    <row r="37" spans="1:9">
      <c r="A37" s="81" t="s">
        <v>683</v>
      </c>
      <c r="B37" s="82">
        <v>4</v>
      </c>
      <c r="C37" s="81" t="s">
        <v>698</v>
      </c>
      <c r="D37" s="81"/>
      <c r="E37" s="81"/>
      <c r="F37" s="81">
        <f t="shared" si="1"/>
        <v>0</v>
      </c>
    </row>
    <row r="38" spans="1:9">
      <c r="A38" s="10" t="s">
        <v>699</v>
      </c>
      <c r="B38" s="78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78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78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78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78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78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78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1" t="s">
        <v>699</v>
      </c>
      <c r="B45" s="82">
        <v>6</v>
      </c>
      <c r="C45" s="81" t="s">
        <v>707</v>
      </c>
      <c r="D45" s="81"/>
      <c r="E45" s="81"/>
      <c r="F45" s="81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1" t="s">
        <v>699</v>
      </c>
      <c r="B46" s="82">
        <v>6</v>
      </c>
      <c r="C46" s="81" t="s">
        <v>708</v>
      </c>
      <c r="D46" s="81"/>
      <c r="E46" s="81"/>
      <c r="F46" s="81">
        <f t="shared" si="1"/>
        <v>0</v>
      </c>
    </row>
    <row r="47" spans="1:9">
      <c r="A47" s="10" t="s">
        <v>699</v>
      </c>
      <c r="B47" s="78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78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1" t="s">
        <v>699</v>
      </c>
      <c r="B49" s="82">
        <v>8</v>
      </c>
      <c r="C49" s="81" t="s">
        <v>711</v>
      </c>
      <c r="D49" s="81"/>
      <c r="E49" s="81"/>
      <c r="F49" s="81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1" t="s">
        <v>699</v>
      </c>
      <c r="B50" s="82">
        <v>8</v>
      </c>
      <c r="C50" s="81" t="s">
        <v>712</v>
      </c>
      <c r="D50" s="81"/>
      <c r="E50" s="81"/>
      <c r="F50" s="81">
        <f t="shared" si="1"/>
        <v>0</v>
      </c>
    </row>
    <row r="51" spans="1:9">
      <c r="A51" s="81" t="s">
        <v>699</v>
      </c>
      <c r="B51" s="82">
        <v>8</v>
      </c>
      <c r="C51" s="81" t="s">
        <v>712</v>
      </c>
      <c r="D51" s="81"/>
      <c r="E51" s="81"/>
      <c r="F51" s="81">
        <f t="shared" si="1"/>
        <v>0</v>
      </c>
    </row>
    <row r="52" spans="1:9">
      <c r="A52" s="81" t="s">
        <v>699</v>
      </c>
      <c r="B52" s="82">
        <v>8</v>
      </c>
      <c r="C52" s="81" t="s">
        <v>713</v>
      </c>
      <c r="D52" s="81"/>
      <c r="E52" s="81"/>
      <c r="F52" s="81">
        <f t="shared" si="1"/>
        <v>0</v>
      </c>
    </row>
    <row r="53" spans="1:9">
      <c r="A53" s="81" t="s">
        <v>699</v>
      </c>
      <c r="B53" s="82">
        <v>8</v>
      </c>
      <c r="C53" s="81" t="s">
        <v>714</v>
      </c>
      <c r="D53" s="81"/>
      <c r="E53" s="81"/>
      <c r="F53" s="81">
        <f t="shared" si="1"/>
        <v>0</v>
      </c>
    </row>
    <row r="54" spans="1:9">
      <c r="A54" s="81" t="s">
        <v>699</v>
      </c>
      <c r="B54" s="82">
        <v>8</v>
      </c>
      <c r="C54" s="81" t="s">
        <v>715</v>
      </c>
      <c r="D54" s="81"/>
      <c r="E54" s="81"/>
      <c r="F54" s="81">
        <f t="shared" si="1"/>
        <v>0</v>
      </c>
    </row>
    <row r="55" spans="1:9">
      <c r="A55" s="81" t="s">
        <v>699</v>
      </c>
      <c r="B55" s="82">
        <v>8</v>
      </c>
      <c r="C55" s="81" t="s">
        <v>717</v>
      </c>
      <c r="D55" s="81"/>
      <c r="E55" s="81"/>
      <c r="F55" s="81">
        <f t="shared" si="1"/>
        <v>0</v>
      </c>
    </row>
    <row r="56" spans="1:9">
      <c r="A56" s="81" t="s">
        <v>699</v>
      </c>
      <c r="B56" s="82">
        <v>8</v>
      </c>
      <c r="C56" s="81" t="s">
        <v>716</v>
      </c>
      <c r="D56" s="81"/>
      <c r="E56" s="81"/>
      <c r="F56" s="81">
        <f t="shared" si="1"/>
        <v>0</v>
      </c>
    </row>
    <row r="57" spans="1:9">
      <c r="A57" s="81" t="s">
        <v>699</v>
      </c>
      <c r="B57" s="82">
        <v>8</v>
      </c>
      <c r="C57" s="81" t="s">
        <v>718</v>
      </c>
      <c r="D57" s="81"/>
      <c r="E57" s="81"/>
      <c r="F57" s="81">
        <f t="shared" si="1"/>
        <v>0</v>
      </c>
    </row>
    <row r="58" spans="1:9">
      <c r="A58" s="86" t="s">
        <v>699</v>
      </c>
      <c r="B58" s="87">
        <v>9</v>
      </c>
      <c r="C58" s="86" t="s">
        <v>742</v>
      </c>
      <c r="D58" s="86"/>
      <c r="E58" s="86"/>
      <c r="F58" s="86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6" t="s">
        <v>699</v>
      </c>
      <c r="B59" s="87">
        <v>9</v>
      </c>
      <c r="C59" s="86" t="s">
        <v>743</v>
      </c>
      <c r="D59" s="86"/>
      <c r="E59" s="86"/>
      <c r="F59" s="86">
        <f t="shared" si="10"/>
        <v>0</v>
      </c>
    </row>
    <row r="60" spans="1:9">
      <c r="A60" s="86" t="s">
        <v>699</v>
      </c>
      <c r="B60" s="87">
        <v>9</v>
      </c>
      <c r="C60" s="86" t="s">
        <v>744</v>
      </c>
      <c r="D60" s="86"/>
      <c r="E60" s="86"/>
      <c r="F60" s="86">
        <f t="shared" si="10"/>
        <v>0</v>
      </c>
    </row>
    <row r="61" spans="1:9">
      <c r="A61" s="86" t="s">
        <v>699</v>
      </c>
      <c r="B61" s="87">
        <v>9</v>
      </c>
      <c r="C61" s="86" t="s">
        <v>745</v>
      </c>
      <c r="D61" s="86"/>
      <c r="E61" s="86"/>
      <c r="F61" s="86">
        <f t="shared" ref="F61:F62" si="13">D61-E61</f>
        <v>0</v>
      </c>
    </row>
    <row r="62" spans="1:9">
      <c r="A62" s="86" t="s">
        <v>699</v>
      </c>
      <c r="B62" s="87">
        <v>9</v>
      </c>
      <c r="C62" s="86" t="s">
        <v>746</v>
      </c>
      <c r="D62" s="86"/>
      <c r="E62" s="86"/>
      <c r="F62" s="86">
        <f t="shared" si="13"/>
        <v>0</v>
      </c>
    </row>
    <row r="63" spans="1:9">
      <c r="A63" s="81" t="s">
        <v>728</v>
      </c>
      <c r="B63" s="82">
        <v>10</v>
      </c>
      <c r="C63" s="81" t="s">
        <v>729</v>
      </c>
      <c r="D63" s="81">
        <v>1</v>
      </c>
      <c r="E63" s="81">
        <v>1</v>
      </c>
      <c r="F63" s="81">
        <f t="shared" si="1"/>
        <v>0</v>
      </c>
      <c r="G63">
        <f>SUM(D63:D65)</f>
        <v>1</v>
      </c>
      <c r="H63">
        <f t="shared" ref="H63:I63" si="14">SUM(E63:E65)</f>
        <v>1</v>
      </c>
      <c r="I63">
        <f t="shared" si="14"/>
        <v>0</v>
      </c>
    </row>
    <row r="64" spans="1:9">
      <c r="A64" s="81" t="s">
        <v>728</v>
      </c>
      <c r="B64" s="82">
        <v>10</v>
      </c>
      <c r="C64" s="81" t="s">
        <v>730</v>
      </c>
      <c r="D64" s="81"/>
      <c r="E64" s="81"/>
      <c r="F64" s="81">
        <f t="shared" si="1"/>
        <v>0</v>
      </c>
    </row>
    <row r="65" spans="1:9">
      <c r="A65" s="81" t="s">
        <v>728</v>
      </c>
      <c r="B65" s="82">
        <v>10</v>
      </c>
      <c r="C65" s="81" t="s">
        <v>731</v>
      </c>
      <c r="D65" s="81"/>
      <c r="E65" s="81"/>
      <c r="F65" s="81">
        <f t="shared" si="1"/>
        <v>0</v>
      </c>
    </row>
    <row r="66" spans="1:9">
      <c r="A66" s="84" t="s">
        <v>728</v>
      </c>
      <c r="B66" s="78">
        <v>11</v>
      </c>
      <c r="C66" s="84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4" t="s">
        <v>728</v>
      </c>
      <c r="B67" s="78">
        <v>11</v>
      </c>
      <c r="C67" s="84" t="s">
        <v>733</v>
      </c>
      <c r="D67" s="10"/>
      <c r="E67" s="10"/>
      <c r="F67" s="10">
        <f t="shared" si="1"/>
        <v>0</v>
      </c>
    </row>
    <row r="68" spans="1:9">
      <c r="A68" s="81" t="s">
        <v>728</v>
      </c>
      <c r="B68" s="82">
        <v>12</v>
      </c>
      <c r="C68" s="81" t="s">
        <v>734</v>
      </c>
      <c r="D68" s="81"/>
      <c r="E68" s="81"/>
      <c r="F68" s="81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1" t="s">
        <v>728</v>
      </c>
      <c r="B69" s="82">
        <v>12</v>
      </c>
      <c r="C69" s="81" t="s">
        <v>735</v>
      </c>
      <c r="D69" s="81"/>
      <c r="E69" s="81"/>
      <c r="F69" s="81">
        <f t="shared" si="1"/>
        <v>0</v>
      </c>
    </row>
    <row r="70" spans="1:9">
      <c r="A70" s="81" t="s">
        <v>728</v>
      </c>
      <c r="B70" s="82">
        <v>12</v>
      </c>
      <c r="C70" s="81" t="s">
        <v>736</v>
      </c>
      <c r="D70" s="81"/>
      <c r="E70" s="81"/>
      <c r="F70" s="81">
        <f t="shared" si="1"/>
        <v>0</v>
      </c>
    </row>
    <row r="71" spans="1:9">
      <c r="A71" s="10" t="s">
        <v>719</v>
      </c>
      <c r="B71" s="78"/>
      <c r="C71" s="10" t="s">
        <v>720</v>
      </c>
      <c r="D71" s="10">
        <v>12</v>
      </c>
      <c r="E71" s="10">
        <v>9</v>
      </c>
      <c r="F71" s="10">
        <f t="shared" si="1"/>
        <v>3</v>
      </c>
      <c r="G71">
        <f>SUM(D71:D73)</f>
        <v>28</v>
      </c>
      <c r="H71">
        <f t="shared" ref="H71:I71" si="16">SUM(E71:E73)</f>
        <v>17</v>
      </c>
      <c r="I71">
        <f t="shared" si="16"/>
        <v>11</v>
      </c>
    </row>
    <row r="72" spans="1:9">
      <c r="A72" s="10" t="s">
        <v>719</v>
      </c>
      <c r="B72" s="78"/>
      <c r="C72" s="10" t="s">
        <v>721</v>
      </c>
      <c r="D72" s="10">
        <v>15</v>
      </c>
      <c r="E72" s="10">
        <v>8</v>
      </c>
      <c r="F72" s="10">
        <f t="shared" si="1"/>
        <v>7</v>
      </c>
    </row>
    <row r="73" spans="1:9">
      <c r="A73" s="10" t="s">
        <v>719</v>
      </c>
      <c r="B73" s="78"/>
      <c r="C73" s="10" t="s">
        <v>722</v>
      </c>
      <c r="D73" s="10">
        <v>1</v>
      </c>
      <c r="E73" s="10">
        <v>0</v>
      </c>
      <c r="F73" s="10">
        <f t="shared" si="1"/>
        <v>1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7" t="s">
        <v>815</v>
      </c>
      <c r="B1" s="22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50" zoomScale="130" zoomScaleNormal="130" workbookViewId="0">
      <selection activeCell="E114" sqref="E114"/>
    </sheetView>
  </sheetViews>
  <sheetFormatPr baseColWidth="10" defaultColWidth="9.140625" defaultRowHeight="15" outlineLevelRow="3"/>
  <cols>
    <col min="1" max="1" width="7" bestFit="1" customWidth="1"/>
    <col min="2" max="2" width="41.5703125" customWidth="1"/>
    <col min="3" max="3" width="17.7109375" customWidth="1"/>
    <col min="4" max="4" width="19" customWidth="1"/>
    <col min="5" max="5" width="16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7" t="s">
        <v>30</v>
      </c>
      <c r="B1" s="187"/>
      <c r="C1" s="187"/>
      <c r="D1" s="138" t="s">
        <v>853</v>
      </c>
      <c r="E1" s="138" t="s">
        <v>852</v>
      </c>
      <c r="G1" s="43" t="s">
        <v>31</v>
      </c>
      <c r="H1" s="44">
        <f>C2+C114</f>
        <v>687208.15599999996</v>
      </c>
      <c r="I1" s="45"/>
      <c r="J1" s="46" t="b">
        <f>AND(H1=I1)</f>
        <v>0</v>
      </c>
    </row>
    <row r="2" spans="1:14">
      <c r="A2" s="195" t="s">
        <v>60</v>
      </c>
      <c r="B2" s="195"/>
      <c r="C2" s="26">
        <f>C3+C67</f>
        <v>500000</v>
      </c>
      <c r="D2" s="26">
        <f>D3+D67</f>
        <v>500000</v>
      </c>
      <c r="E2" s="26">
        <f>E3+E67</f>
        <v>500000</v>
      </c>
      <c r="G2" s="39" t="s">
        <v>60</v>
      </c>
      <c r="H2" s="41">
        <f>C2</f>
        <v>500000</v>
      </c>
      <c r="I2" s="42"/>
      <c r="J2" s="40" t="b">
        <f>AND(H2=I2)</f>
        <v>0</v>
      </c>
    </row>
    <row r="3" spans="1:14">
      <c r="A3" s="192" t="s">
        <v>578</v>
      </c>
      <c r="B3" s="192"/>
      <c r="C3" s="23">
        <f>C4+C11+C38+C61</f>
        <v>244250</v>
      </c>
      <c r="D3" s="23">
        <f>D4+D11+D38+D61</f>
        <v>244250</v>
      </c>
      <c r="E3" s="23">
        <f>E4+E11+E38+E61</f>
        <v>244250</v>
      </c>
      <c r="G3" s="39" t="s">
        <v>57</v>
      </c>
      <c r="H3" s="41">
        <f t="shared" ref="H3:H66" si="0">C3</f>
        <v>244250</v>
      </c>
      <c r="I3" s="42"/>
      <c r="J3" s="40" t="b">
        <f>AND(H3=I3)</f>
        <v>0</v>
      </c>
    </row>
    <row r="4" spans="1:14" ht="15" customHeight="1">
      <c r="A4" s="188" t="s">
        <v>124</v>
      </c>
      <c r="B4" s="189"/>
      <c r="C4" s="21">
        <f>SUM(C5:C10)</f>
        <v>47250</v>
      </c>
      <c r="D4" s="21">
        <f>SUM(D5:D10)</f>
        <v>47250</v>
      </c>
      <c r="E4" s="21">
        <f>SUM(E5:E10)</f>
        <v>47250</v>
      </c>
      <c r="F4" s="17"/>
      <c r="G4" s="39" t="s">
        <v>53</v>
      </c>
      <c r="H4" s="41">
        <f t="shared" si="0"/>
        <v>47250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</v>
      </c>
      <c r="D10" s="2">
        <f t="shared" si="1"/>
        <v>250</v>
      </c>
      <c r="E10" s="2">
        <f t="shared" si="1"/>
        <v>250</v>
      </c>
      <c r="F10" s="17"/>
      <c r="G10" s="17"/>
      <c r="H10" s="41">
        <f t="shared" si="0"/>
        <v>250</v>
      </c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162500</v>
      </c>
      <c r="D11" s="21">
        <f>SUM(D12:D37)</f>
        <v>162500</v>
      </c>
      <c r="E11" s="21">
        <f>SUM(E12:E37)</f>
        <v>162500</v>
      </c>
      <c r="F11" s="17"/>
      <c r="G11" s="39" t="s">
        <v>54</v>
      </c>
      <c r="H11" s="41">
        <f t="shared" si="0"/>
        <v>162500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160000</v>
      </c>
      <c r="D12" s="2">
        <f>C12</f>
        <v>160000</v>
      </c>
      <c r="E12" s="2">
        <f>D12</f>
        <v>160000</v>
      </c>
      <c r="H12" s="41">
        <f t="shared" si="0"/>
        <v>160000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8" t="s">
        <v>145</v>
      </c>
      <c r="B38" s="189"/>
      <c r="C38" s="21">
        <f>SUM(C39:C60)</f>
        <v>34500</v>
      </c>
      <c r="D38" s="21">
        <f>SUM(D39:D60)</f>
        <v>34500</v>
      </c>
      <c r="E38" s="21">
        <f>SUM(E39:E60)</f>
        <v>34500</v>
      </c>
      <c r="G38" s="39" t="s">
        <v>55</v>
      </c>
      <c r="H38" s="41">
        <f t="shared" si="0"/>
        <v>34500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2500</v>
      </c>
      <c r="D52" s="2">
        <f t="shared" si="4"/>
        <v>2500</v>
      </c>
      <c r="E52" s="2">
        <f t="shared" si="4"/>
        <v>2500</v>
      </c>
      <c r="H52" s="41">
        <f t="shared" si="0"/>
        <v>2500</v>
      </c>
    </row>
    <row r="53" spans="1:10" outlineLevel="1">
      <c r="A53" s="20">
        <v>3301</v>
      </c>
      <c r="B53" s="20" t="s">
        <v>18</v>
      </c>
      <c r="C53" s="2">
        <v>5500</v>
      </c>
      <c r="D53" s="2">
        <f t="shared" si="4"/>
        <v>5500</v>
      </c>
      <c r="E53" s="2">
        <f t="shared" si="4"/>
        <v>5500</v>
      </c>
      <c r="H53" s="41">
        <f t="shared" si="0"/>
        <v>5500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7400</v>
      </c>
      <c r="D55" s="2">
        <f t="shared" si="4"/>
        <v>7400</v>
      </c>
      <c r="E55" s="2">
        <f t="shared" si="4"/>
        <v>7400</v>
      </c>
      <c r="H55" s="41">
        <f t="shared" si="0"/>
        <v>7400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2" t="s">
        <v>579</v>
      </c>
      <c r="B67" s="192"/>
      <c r="C67" s="25">
        <f>C97+C68</f>
        <v>255750</v>
      </c>
      <c r="D67" s="25">
        <f>D97+D68</f>
        <v>255750</v>
      </c>
      <c r="E67" s="25">
        <f>E97+E68</f>
        <v>255750</v>
      </c>
      <c r="G67" s="39" t="s">
        <v>59</v>
      </c>
      <c r="H67" s="41">
        <f t="shared" ref="H67:H130" si="7">C67</f>
        <v>255750</v>
      </c>
      <c r="I67" s="42"/>
      <c r="J67" s="40" t="b">
        <f>AND(H67=I67)</f>
        <v>0</v>
      </c>
    </row>
    <row r="68" spans="1:10">
      <c r="A68" s="188" t="s">
        <v>163</v>
      </c>
      <c r="B68" s="189"/>
      <c r="C68" s="21">
        <f>SUM(C69:C96)</f>
        <v>26250</v>
      </c>
      <c r="D68" s="21">
        <f>SUM(D69:D96)</f>
        <v>26250</v>
      </c>
      <c r="E68" s="21">
        <f>SUM(E69:E96)</f>
        <v>26250</v>
      </c>
      <c r="G68" s="39" t="s">
        <v>56</v>
      </c>
      <c r="H68" s="41">
        <f t="shared" si="7"/>
        <v>26250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8"/>
        <v>6000</v>
      </c>
      <c r="E80" s="2">
        <f t="shared" si="8"/>
        <v>6000</v>
      </c>
      <c r="H80" s="41">
        <f t="shared" si="7"/>
        <v>6000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250</v>
      </c>
      <c r="D91" s="2">
        <f t="shared" si="9"/>
        <v>250</v>
      </c>
      <c r="E91" s="2">
        <f t="shared" si="9"/>
        <v>250</v>
      </c>
      <c r="H91" s="41">
        <f t="shared" si="7"/>
        <v>250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229500</v>
      </c>
      <c r="D97" s="21">
        <f>SUM(D98:D113)</f>
        <v>229500</v>
      </c>
      <c r="E97" s="21">
        <f>SUM(E98:E113)</f>
        <v>229500</v>
      </c>
      <c r="G97" s="39" t="s">
        <v>58</v>
      </c>
      <c r="H97" s="41">
        <f t="shared" si="7"/>
        <v>229500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171000</v>
      </c>
      <c r="D98" s="2">
        <f>C98</f>
        <v>171000</v>
      </c>
      <c r="E98" s="2">
        <f>D98</f>
        <v>171000</v>
      </c>
      <c r="H98" s="41">
        <f t="shared" si="7"/>
        <v>171000</v>
      </c>
    </row>
    <row r="99" spans="1:10" ht="15" customHeight="1" outlineLevel="1">
      <c r="A99" s="3">
        <v>6002</v>
      </c>
      <c r="B99" s="1" t="s">
        <v>185</v>
      </c>
      <c r="C99" s="2">
        <v>55000</v>
      </c>
      <c r="D99" s="2">
        <f t="shared" ref="D99:E113" si="10">C99</f>
        <v>55000</v>
      </c>
      <c r="E99" s="2">
        <f t="shared" si="10"/>
        <v>55000</v>
      </c>
      <c r="H99" s="41">
        <f t="shared" si="7"/>
        <v>55000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2200</v>
      </c>
      <c r="D113" s="2">
        <f t="shared" si="10"/>
        <v>2200</v>
      </c>
      <c r="E113" s="2">
        <f t="shared" si="10"/>
        <v>2200</v>
      </c>
      <c r="H113" s="41">
        <f t="shared" si="7"/>
        <v>2200</v>
      </c>
    </row>
    <row r="114" spans="1:10">
      <c r="A114" s="193" t="s">
        <v>62</v>
      </c>
      <c r="B114" s="194"/>
      <c r="C114" s="26">
        <f>C115+C152+C177</f>
        <v>187208.15599999999</v>
      </c>
      <c r="D114" s="26">
        <f>D115+D152+D177</f>
        <v>187208.15599999999</v>
      </c>
      <c r="E114" s="26">
        <f>E115+E152+E177</f>
        <v>187208.15599999999</v>
      </c>
      <c r="G114" s="39" t="s">
        <v>62</v>
      </c>
      <c r="H114" s="41">
        <f t="shared" si="7"/>
        <v>187208.15599999999</v>
      </c>
      <c r="I114" s="42"/>
      <c r="J114" s="40" t="b">
        <f>AND(H114=I114)</f>
        <v>0</v>
      </c>
    </row>
    <row r="115" spans="1:10">
      <c r="A115" s="190" t="s">
        <v>580</v>
      </c>
      <c r="B115" s="191"/>
      <c r="C115" s="23">
        <f>C116+C135</f>
        <v>183484.15599999999</v>
      </c>
      <c r="D115" s="23">
        <f>D116+D135</f>
        <v>183484.15599999999</v>
      </c>
      <c r="E115" s="23">
        <f>E116+E135</f>
        <v>183484.15599999999</v>
      </c>
      <c r="G115" s="39" t="s">
        <v>61</v>
      </c>
      <c r="H115" s="41">
        <f t="shared" si="7"/>
        <v>183484.15599999999</v>
      </c>
      <c r="I115" s="42"/>
      <c r="J115" s="40" t="b">
        <f>AND(H115=I115)</f>
        <v>0</v>
      </c>
    </row>
    <row r="116" spans="1:10" ht="15" customHeight="1">
      <c r="A116" s="188" t="s">
        <v>195</v>
      </c>
      <c r="B116" s="189"/>
      <c r="C116" s="21">
        <f>C117+C120+C123+C126+C129+C132</f>
        <v>70000</v>
      </c>
      <c r="D116" s="21">
        <f>D117+D120+D123+D126+D129+D132</f>
        <v>70000</v>
      </c>
      <c r="E116" s="21">
        <f>E117+E120+E123+E126+E129+E132</f>
        <v>70000</v>
      </c>
      <c r="G116" s="39" t="s">
        <v>583</v>
      </c>
      <c r="H116" s="41">
        <f t="shared" si="7"/>
        <v>70000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70000</v>
      </c>
      <c r="D117" s="2">
        <f>D118+D119</f>
        <v>70000</v>
      </c>
      <c r="E117" s="2">
        <f>E118+E119</f>
        <v>70000</v>
      </c>
      <c r="H117" s="41">
        <f t="shared" si="7"/>
        <v>70000</v>
      </c>
    </row>
    <row r="118" spans="1:10" ht="15" customHeight="1" outlineLevel="2">
      <c r="A118" s="127"/>
      <c r="B118" s="126" t="s">
        <v>855</v>
      </c>
      <c r="C118" s="125">
        <v>35000</v>
      </c>
      <c r="D118" s="125">
        <f>C118</f>
        <v>35000</v>
      </c>
      <c r="E118" s="125">
        <f>D118</f>
        <v>35000</v>
      </c>
      <c r="H118" s="41">
        <f t="shared" si="7"/>
        <v>35000</v>
      </c>
    </row>
    <row r="119" spans="1:10" ht="15" customHeight="1" outlineLevel="2">
      <c r="A119" s="127"/>
      <c r="B119" s="126" t="s">
        <v>860</v>
      </c>
      <c r="C119" s="125">
        <v>35000</v>
      </c>
      <c r="D119" s="125">
        <f>C119</f>
        <v>35000</v>
      </c>
      <c r="E119" s="125">
        <f>D119</f>
        <v>35000</v>
      </c>
      <c r="H119" s="41">
        <f t="shared" si="7"/>
        <v>35000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8" t="s">
        <v>202</v>
      </c>
      <c r="B135" s="189"/>
      <c r="C135" s="21">
        <f>C136+C140+C143+C146+C149</f>
        <v>113484.15599999999</v>
      </c>
      <c r="D135" s="21">
        <f>D136+D140+D143+D146+D149</f>
        <v>113484.15599999999</v>
      </c>
      <c r="E135" s="21">
        <f>E136+E140+E143+E146+E149</f>
        <v>113484.15599999999</v>
      </c>
      <c r="G135" s="39" t="s">
        <v>584</v>
      </c>
      <c r="H135" s="41">
        <f t="shared" si="11"/>
        <v>113484.15599999999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103468.62299999999</v>
      </c>
      <c r="D136" s="2">
        <f>D137+D138+D139</f>
        <v>103468.62299999999</v>
      </c>
      <c r="E136" s="2">
        <f>E137+E138+E139</f>
        <v>103468.62299999999</v>
      </c>
      <c r="H136" s="41">
        <f t="shared" si="11"/>
        <v>103468.62299999999</v>
      </c>
    </row>
    <row r="137" spans="1:10" ht="15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862</v>
      </c>
      <c r="C138" s="125">
        <v>90512.14</v>
      </c>
      <c r="D138" s="125">
        <f t="shared" ref="D138:E139" si="12">C138</f>
        <v>90512.14</v>
      </c>
      <c r="E138" s="125">
        <f t="shared" si="12"/>
        <v>90512.14</v>
      </c>
      <c r="H138" s="41">
        <f t="shared" si="11"/>
        <v>90512.14</v>
      </c>
    </row>
    <row r="139" spans="1:10" ht="15" customHeight="1" outlineLevel="2">
      <c r="A139" s="127"/>
      <c r="B139" s="126" t="s">
        <v>861</v>
      </c>
      <c r="C139" s="125">
        <v>12956.483</v>
      </c>
      <c r="D139" s="125">
        <f t="shared" si="12"/>
        <v>12956.483</v>
      </c>
      <c r="E139" s="125">
        <f t="shared" si="12"/>
        <v>12956.483</v>
      </c>
      <c r="H139" s="41">
        <f t="shared" si="11"/>
        <v>12956.483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10015.532999999999</v>
      </c>
      <c r="D149" s="2">
        <f>D150+D151</f>
        <v>10015.532999999999</v>
      </c>
      <c r="E149" s="2">
        <f>E150+E151</f>
        <v>10015.532999999999</v>
      </c>
      <c r="H149" s="41">
        <f t="shared" si="11"/>
        <v>10015.532999999999</v>
      </c>
    </row>
    <row r="150" spans="1:10" ht="15" customHeight="1" outlineLevel="2">
      <c r="A150" s="127"/>
      <c r="B150" s="126" t="s">
        <v>855</v>
      </c>
      <c r="C150" s="125">
        <v>10015.532999999999</v>
      </c>
      <c r="D150" s="125">
        <f>C150</f>
        <v>10015.532999999999</v>
      </c>
      <c r="E150" s="125">
        <f>D150</f>
        <v>10015.532999999999</v>
      </c>
      <c r="H150" s="41">
        <f t="shared" si="11"/>
        <v>10015.532999999999</v>
      </c>
    </row>
    <row r="151" spans="1:10" ht="15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0" t="s">
        <v>581</v>
      </c>
      <c r="B152" s="191"/>
      <c r="C152" s="23">
        <f>C153+C163+C170</f>
        <v>3724</v>
      </c>
      <c r="D152" s="23">
        <f>D153+D163+D170</f>
        <v>3724</v>
      </c>
      <c r="E152" s="23">
        <f>E153+E163+E170</f>
        <v>3724</v>
      </c>
      <c r="G152" s="39" t="s">
        <v>66</v>
      </c>
      <c r="H152" s="41">
        <f t="shared" si="11"/>
        <v>3724</v>
      </c>
      <c r="I152" s="42"/>
      <c r="J152" s="40" t="b">
        <f>AND(H152=I152)</f>
        <v>0</v>
      </c>
    </row>
    <row r="153" spans="1:10">
      <c r="A153" s="188" t="s">
        <v>208</v>
      </c>
      <c r="B153" s="189"/>
      <c r="C153" s="21">
        <f>C154+C157+C160</f>
        <v>3724</v>
      </c>
      <c r="D153" s="21">
        <f>D154+D157+D160</f>
        <v>3724</v>
      </c>
      <c r="E153" s="21">
        <f>E154+E157+E160</f>
        <v>3724</v>
      </c>
      <c r="G153" s="39" t="s">
        <v>585</v>
      </c>
      <c r="H153" s="41">
        <f t="shared" si="11"/>
        <v>3724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3724</v>
      </c>
      <c r="D154" s="2">
        <f>D155+D156</f>
        <v>3724</v>
      </c>
      <c r="E154" s="2">
        <f>E155+E156</f>
        <v>3724</v>
      </c>
      <c r="H154" s="41">
        <f t="shared" si="11"/>
        <v>3724</v>
      </c>
    </row>
    <row r="155" spans="1:10" ht="15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860</v>
      </c>
      <c r="C156" s="125">
        <v>3724</v>
      </c>
      <c r="D156" s="125">
        <f>C156</f>
        <v>3724</v>
      </c>
      <c r="E156" s="125">
        <f>D156</f>
        <v>3724</v>
      </c>
      <c r="H156" s="41">
        <f t="shared" si="11"/>
        <v>3724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7"/>
      <c r="B181" s="86" t="s">
        <v>855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7"/>
      <c r="B183" s="86" t="s">
        <v>855</v>
      </c>
      <c r="C183" s="124"/>
      <c r="D183" s="124">
        <f>C183</f>
        <v>0</v>
      </c>
      <c r="E183" s="124">
        <f>D183</f>
        <v>0</v>
      </c>
    </row>
    <row r="184" spans="1:10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7"/>
      <c r="B186" s="86" t="s">
        <v>855</v>
      </c>
      <c r="C186" s="124"/>
      <c r="D186" s="124">
        <f>C186</f>
        <v>0</v>
      </c>
      <c r="E186" s="124">
        <f>D186</f>
        <v>0</v>
      </c>
    </row>
    <row r="187" spans="1:10" outlineLevel="3">
      <c r="A187" s="87"/>
      <c r="B187" s="86" t="s">
        <v>847</v>
      </c>
      <c r="C187" s="124"/>
      <c r="D187" s="124">
        <f>C187</f>
        <v>0</v>
      </c>
      <c r="E187" s="124">
        <f>D187</f>
        <v>0</v>
      </c>
    </row>
    <row r="188" spans="1:10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7"/>
      <c r="B190" s="86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7"/>
      <c r="B191" s="86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7"/>
      <c r="B192" s="86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7"/>
      <c r="B194" s="86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7"/>
      <c r="B196" s="86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5" t="s">
        <v>843</v>
      </c>
      <c r="B197" s="18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7"/>
      <c r="B199" s="86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7"/>
      <c r="B202" s="86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7"/>
      <c r="B205" s="86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7"/>
      <c r="B206" s="86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7"/>
      <c r="B208" s="86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7"/>
      <c r="B209" s="86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7"/>
      <c r="B210" s="86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7"/>
      <c r="B212" s="86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7"/>
      <c r="B214" s="86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7"/>
      <c r="B217" s="86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7"/>
      <c r="B221" s="86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7"/>
      <c r="B224" s="86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7"/>
      <c r="B225" s="86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7"/>
      <c r="B226" s="86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7"/>
      <c r="B227" s="86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7"/>
      <c r="B230" s="86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7"/>
      <c r="B231" s="86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7"/>
      <c r="B232" s="86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7"/>
      <c r="B234" s="86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7"/>
      <c r="B237" s="86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7"/>
      <c r="B240" s="86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7"/>
      <c r="B241" s="86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7"/>
      <c r="B242" s="86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7"/>
      <c r="B245" s="86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7"/>
      <c r="B246" s="86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7"/>
      <c r="B247" s="86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7"/>
      <c r="B248" s="86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7"/>
      <c r="B249" s="86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7"/>
      <c r="B251" s="86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7"/>
      <c r="B252" s="86" t="s">
        <v>854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7" t="s">
        <v>67</v>
      </c>
      <c r="B256" s="187"/>
      <c r="C256" s="187"/>
      <c r="D256" s="138" t="s">
        <v>853</v>
      </c>
      <c r="E256" s="138" t="s">
        <v>852</v>
      </c>
      <c r="G256" s="47" t="s">
        <v>589</v>
      </c>
      <c r="H256" s="48">
        <f>C257+C559</f>
        <v>687208.15599999996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490000</v>
      </c>
      <c r="D257" s="37">
        <f>D258+D550</f>
        <v>490000</v>
      </c>
      <c r="E257" s="37">
        <f>E258+E550</f>
        <v>490000</v>
      </c>
      <c r="G257" s="39" t="s">
        <v>60</v>
      </c>
      <c r="H257" s="41">
        <f>C257</f>
        <v>490000</v>
      </c>
      <c r="I257" s="42"/>
      <c r="J257" s="40" t="b">
        <f>AND(H257=I257)</f>
        <v>0</v>
      </c>
    </row>
    <row r="258" spans="1:10">
      <c r="A258" s="175" t="s">
        <v>266</v>
      </c>
      <c r="B258" s="176"/>
      <c r="C258" s="36">
        <f>C259+C339+C483+C547</f>
        <v>461690</v>
      </c>
      <c r="D258" s="36">
        <f>D259+D339+D483+D547</f>
        <v>461690</v>
      </c>
      <c r="E258" s="36">
        <f>E259+E339+E483+E547</f>
        <v>461690</v>
      </c>
      <c r="G258" s="39" t="s">
        <v>57</v>
      </c>
      <c r="H258" s="41">
        <f t="shared" ref="H258:H321" si="21">C258</f>
        <v>461690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256000</v>
      </c>
      <c r="D259" s="33">
        <f>D260+D263+D314</f>
        <v>256000</v>
      </c>
      <c r="E259" s="33">
        <f>E260+E263+E314</f>
        <v>256000</v>
      </c>
      <c r="G259" s="39" t="s">
        <v>590</v>
      </c>
      <c r="H259" s="41">
        <f t="shared" si="21"/>
        <v>256000</v>
      </c>
      <c r="I259" s="42"/>
      <c r="J259" s="40" t="b">
        <f>AND(H259=I259)</f>
        <v>0</v>
      </c>
    </row>
    <row r="260" spans="1:10" outlineLevel="1">
      <c r="A260" s="177" t="s">
        <v>268</v>
      </c>
      <c r="B260" s="178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77" t="s">
        <v>269</v>
      </c>
      <c r="B263" s="178"/>
      <c r="C263" s="32">
        <f>C264+C265+C289+C296+C298+C302+C305+C308+C313</f>
        <v>253408</v>
      </c>
      <c r="D263" s="32">
        <f>D264+D265+D289+D296+D298+D302+D305+D308+D313</f>
        <v>253408</v>
      </c>
      <c r="E263" s="32">
        <f>E264+E265+E289+E296+E298+E302+E305+E308+E313</f>
        <v>253408</v>
      </c>
      <c r="H263" s="41">
        <f t="shared" si="21"/>
        <v>253408</v>
      </c>
    </row>
    <row r="264" spans="1:10" outlineLevel="2">
      <c r="A264" s="6">
        <v>1101</v>
      </c>
      <c r="B264" s="4" t="s">
        <v>34</v>
      </c>
      <c r="C264" s="5">
        <v>98000</v>
      </c>
      <c r="D264" s="5">
        <f>C264</f>
        <v>98000</v>
      </c>
      <c r="E264" s="5">
        <f>D264</f>
        <v>98000</v>
      </c>
      <c r="H264" s="41">
        <f t="shared" si="21"/>
        <v>98000</v>
      </c>
    </row>
    <row r="265" spans="1:10" outlineLevel="2">
      <c r="A265" s="6">
        <v>1101</v>
      </c>
      <c r="B265" s="4" t="s">
        <v>35</v>
      </c>
      <c r="C265" s="5">
        <v>98000</v>
      </c>
      <c r="D265" s="5">
        <v>98000</v>
      </c>
      <c r="E265" s="5">
        <v>98000</v>
      </c>
      <c r="H265" s="41">
        <f t="shared" si="21"/>
        <v>98000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3000</v>
      </c>
      <c r="D289" s="5">
        <v>3000</v>
      </c>
      <c r="E289" s="5">
        <v>3000</v>
      </c>
      <c r="H289" s="41">
        <f t="shared" si="21"/>
        <v>3000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9500</v>
      </c>
      <c r="D298" s="5">
        <v>9500</v>
      </c>
      <c r="E298" s="5">
        <v>9500</v>
      </c>
      <c r="H298" s="41">
        <f t="shared" si="21"/>
        <v>9500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4500</v>
      </c>
      <c r="D305" s="5">
        <v>4500</v>
      </c>
      <c r="E305" s="5">
        <v>4500</v>
      </c>
      <c r="H305" s="41">
        <f t="shared" si="21"/>
        <v>4500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40108</v>
      </c>
      <c r="D308" s="5">
        <v>40108</v>
      </c>
      <c r="E308" s="5">
        <v>40108</v>
      </c>
      <c r="H308" s="41">
        <f t="shared" si="21"/>
        <v>40108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191800</v>
      </c>
      <c r="D339" s="33">
        <f>D340+D444+D482</f>
        <v>191800</v>
      </c>
      <c r="E339" s="33">
        <f>E340+E444+E482</f>
        <v>191800</v>
      </c>
      <c r="G339" s="39" t="s">
        <v>591</v>
      </c>
      <c r="H339" s="41">
        <f t="shared" si="28"/>
        <v>191800</v>
      </c>
      <c r="I339" s="42"/>
      <c r="J339" s="40" t="b">
        <f>AND(H339=I339)</f>
        <v>0</v>
      </c>
    </row>
    <row r="340" spans="1:10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181400</v>
      </c>
      <c r="D340" s="32">
        <f>D341+D342+D343+D344+D347+D348+D353+D356+D357+D362+D367+BH290668+D371+D372+D373+D376+D377+D378+D382+D388+D391+D392+D395+D398+D399+D404+D407+D408+D409+D412+D415+D416+D419+D420+D421+D422+D429+D443</f>
        <v>181400</v>
      </c>
      <c r="E340" s="32">
        <f>E341+E342+E343+E344+E347+E348+E353+E356+E357+E362+E367+BI290668+E371+E372+E373+E376+E377+E378+E382+E388+E391+E392+E395+E398+E399+E404+E407+E408+E409+E412+E415+E416+E419+E420+E421+E422+E429+E443</f>
        <v>181400</v>
      </c>
      <c r="H340" s="41">
        <f t="shared" si="28"/>
        <v>181400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5700</v>
      </c>
      <c r="D342" s="5">
        <f t="shared" ref="D342:E343" si="31">C342</f>
        <v>5700</v>
      </c>
      <c r="E342" s="5">
        <f t="shared" si="31"/>
        <v>5700</v>
      </c>
      <c r="H342" s="41">
        <f t="shared" si="28"/>
        <v>5700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28500</v>
      </c>
      <c r="D348" s="5">
        <f>SUM(D349:D352)</f>
        <v>28500</v>
      </c>
      <c r="E348" s="5">
        <f>SUM(E349:E352)</f>
        <v>28500</v>
      </c>
      <c r="H348" s="41">
        <f t="shared" si="28"/>
        <v>28500</v>
      </c>
    </row>
    <row r="349" spans="1:10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28"/>
        <v>28000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  <c r="H357" s="41">
        <f t="shared" si="28"/>
        <v>3500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17000</v>
      </c>
      <c r="D362" s="5">
        <f>SUM(D363:D366)</f>
        <v>17000</v>
      </c>
      <c r="E362" s="5">
        <f>SUM(E363:E366)</f>
        <v>17000</v>
      </c>
      <c r="H362" s="41">
        <f t="shared" si="28"/>
        <v>17000</v>
      </c>
    </row>
    <row r="363" spans="1:8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1">
        <f t="shared" si="28"/>
        <v>3500</v>
      </c>
    </row>
    <row r="383" spans="1:8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>
        <v>1600</v>
      </c>
      <c r="D387" s="30">
        <f t="shared" si="40"/>
        <v>1600</v>
      </c>
      <c r="E387" s="30">
        <f t="shared" si="40"/>
        <v>1600</v>
      </c>
      <c r="H387" s="41">
        <f t="shared" si="41"/>
        <v>1600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  <c r="H412" s="41">
        <f t="shared" si="41"/>
        <v>20000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9000</v>
      </c>
      <c r="D420" s="5">
        <f t="shared" si="47"/>
        <v>9000</v>
      </c>
      <c r="E420" s="5">
        <f t="shared" si="47"/>
        <v>9000</v>
      </c>
      <c r="H420" s="41">
        <f t="shared" si="41"/>
        <v>9000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18000</v>
      </c>
      <c r="D429" s="5">
        <f>SUM(D430:D442)</f>
        <v>18000</v>
      </c>
      <c r="E429" s="5">
        <f>SUM(E430:E442)</f>
        <v>18000</v>
      </c>
      <c r="H429" s="41">
        <f t="shared" si="41"/>
        <v>18000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6500</v>
      </c>
      <c r="D432" s="30">
        <f t="shared" si="49"/>
        <v>6500</v>
      </c>
      <c r="E432" s="30">
        <f t="shared" si="49"/>
        <v>6500</v>
      </c>
      <c r="H432" s="41">
        <f t="shared" si="41"/>
        <v>6500</v>
      </c>
    </row>
    <row r="433" spans="1:8" outlineLevel="3">
      <c r="A433" s="29"/>
      <c r="B433" s="28" t="s">
        <v>346</v>
      </c>
      <c r="C433" s="30">
        <v>6000</v>
      </c>
      <c r="D433" s="30">
        <f t="shared" si="49"/>
        <v>6000</v>
      </c>
      <c r="E433" s="30">
        <f t="shared" si="49"/>
        <v>6000</v>
      </c>
      <c r="H433" s="41">
        <f t="shared" si="41"/>
        <v>6000</v>
      </c>
    </row>
    <row r="434" spans="1:8" outlineLevel="3">
      <c r="A434" s="29"/>
      <c r="B434" s="28" t="s">
        <v>347</v>
      </c>
      <c r="C434" s="30">
        <v>500</v>
      </c>
      <c r="D434" s="30">
        <f t="shared" si="49"/>
        <v>500</v>
      </c>
      <c r="E434" s="30">
        <f t="shared" si="49"/>
        <v>500</v>
      </c>
      <c r="H434" s="41">
        <f t="shared" si="41"/>
        <v>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7" t="s">
        <v>357</v>
      </c>
      <c r="B444" s="178"/>
      <c r="C444" s="32">
        <f>C445+C454+C455+C459+C462+C463+C468+C474+C477+C480+C481+C450</f>
        <v>10400</v>
      </c>
      <c r="D444" s="32">
        <f>D445+D454+D455+D459+D462+D463+D468+D474+D477+D480+D481+D450</f>
        <v>10400</v>
      </c>
      <c r="E444" s="32">
        <f>E445+E454+E455+E459+E462+E463+E468+E474+E477+E480+E481+E450</f>
        <v>10400</v>
      </c>
      <c r="H444" s="41">
        <f t="shared" si="41"/>
        <v>10400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2300</v>
      </c>
      <c r="D445" s="5">
        <f>SUM(D446:D449)</f>
        <v>2300</v>
      </c>
      <c r="E445" s="5">
        <f>SUM(E446:E449)</f>
        <v>2300</v>
      </c>
      <c r="H445" s="41">
        <f t="shared" si="41"/>
        <v>2300</v>
      </c>
    </row>
    <row r="446" spans="1:8" ht="15" customHeight="1" outlineLevel="3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  <c r="H446" s="41">
        <f t="shared" si="41"/>
        <v>300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1"/>
        <v>1500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600</v>
      </c>
      <c r="D463" s="5">
        <f>SUM(D464:D467)</f>
        <v>600</v>
      </c>
      <c r="E463" s="5">
        <f>SUM(E464:E467)</f>
        <v>600</v>
      </c>
      <c r="H463" s="41">
        <f t="shared" si="51"/>
        <v>600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600</v>
      </c>
      <c r="D465" s="30">
        <f t="shared" ref="D465:E467" si="55">C465</f>
        <v>600</v>
      </c>
      <c r="E465" s="30">
        <f t="shared" si="55"/>
        <v>600</v>
      </c>
      <c r="H465" s="41">
        <f t="shared" si="51"/>
        <v>600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3" t="s">
        <v>389</v>
      </c>
      <c r="B483" s="184"/>
      <c r="C483" s="35">
        <f>C484+C504+C509+C522+C528+C538</f>
        <v>13000</v>
      </c>
      <c r="D483" s="35">
        <f>D484+D504+D509+D522+D528+D538</f>
        <v>13000</v>
      </c>
      <c r="E483" s="35">
        <f>E484+E504+E509+E522+E528+E538</f>
        <v>13000</v>
      </c>
      <c r="G483" s="39" t="s">
        <v>592</v>
      </c>
      <c r="H483" s="41">
        <f t="shared" si="51"/>
        <v>13000</v>
      </c>
      <c r="I483" s="42"/>
      <c r="J483" s="40" t="b">
        <f>AND(H483=I483)</f>
        <v>0</v>
      </c>
    </row>
    <row r="484" spans="1:10" outlineLevel="1">
      <c r="A484" s="177" t="s">
        <v>390</v>
      </c>
      <c r="B484" s="178"/>
      <c r="C484" s="32">
        <f>C485+C486+C490+C491+C494+C497+C500+C501+C502+C503</f>
        <v>5200</v>
      </c>
      <c r="D484" s="32">
        <f>D485+D486+D490+D491+D494+D497+D500+D501+D502+D503</f>
        <v>5200</v>
      </c>
      <c r="E484" s="32">
        <f>E485+E486+E490+E491+E494+E497+E500+E501+E502+E503</f>
        <v>5200</v>
      </c>
      <c r="H484" s="41">
        <f t="shared" si="51"/>
        <v>5200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1300</v>
      </c>
      <c r="D486" s="5">
        <f>SUM(D487:D489)</f>
        <v>1300</v>
      </c>
      <c r="E486" s="5">
        <f>SUM(E487:E489)</f>
        <v>1300</v>
      </c>
      <c r="H486" s="41">
        <f t="shared" si="51"/>
        <v>1300</v>
      </c>
    </row>
    <row r="487" spans="1:10" ht="15" customHeight="1" outlineLevel="3">
      <c r="A487" s="28"/>
      <c r="B487" s="28" t="s">
        <v>393</v>
      </c>
      <c r="C487" s="30">
        <v>411</v>
      </c>
      <c r="D487" s="30">
        <f>C487</f>
        <v>411</v>
      </c>
      <c r="E487" s="30">
        <f>D487</f>
        <v>411</v>
      </c>
      <c r="H487" s="41">
        <f t="shared" si="51"/>
        <v>411</v>
      </c>
    </row>
    <row r="488" spans="1:10" ht="15" customHeight="1" outlineLevel="3">
      <c r="A488" s="28"/>
      <c r="B488" s="28" t="s">
        <v>394</v>
      </c>
      <c r="C488" s="30">
        <v>889</v>
      </c>
      <c r="D488" s="30">
        <f t="shared" ref="D488:E489" si="58">C488</f>
        <v>889</v>
      </c>
      <c r="E488" s="30">
        <f t="shared" si="58"/>
        <v>889</v>
      </c>
      <c r="H488" s="41">
        <f t="shared" si="51"/>
        <v>889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customHeight="1" outlineLevel="3">
      <c r="A499" s="28"/>
      <c r="B499" s="28" t="s">
        <v>405</v>
      </c>
      <c r="C499" s="30">
        <v>300</v>
      </c>
      <c r="D499" s="30">
        <f t="shared" si="59"/>
        <v>300</v>
      </c>
      <c r="E499" s="30">
        <f t="shared" si="59"/>
        <v>300</v>
      </c>
      <c r="H499" s="41">
        <f t="shared" si="51"/>
        <v>300</v>
      </c>
    </row>
    <row r="500" spans="1:12" outlineLevel="2">
      <c r="A500" s="6">
        <v>3302</v>
      </c>
      <c r="B500" s="4" t="s">
        <v>406</v>
      </c>
      <c r="C500" s="5">
        <v>2500</v>
      </c>
      <c r="D500" s="5">
        <f t="shared" si="59"/>
        <v>2500</v>
      </c>
      <c r="E500" s="5">
        <f t="shared" si="59"/>
        <v>2500</v>
      </c>
      <c r="H500" s="41">
        <f t="shared" si="51"/>
        <v>2500</v>
      </c>
    </row>
    <row r="501" spans="1:12" outlineLevel="2">
      <c r="A501" s="6">
        <v>3302</v>
      </c>
      <c r="B501" s="4" t="s">
        <v>407</v>
      </c>
      <c r="C501" s="5">
        <v>0</v>
      </c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0</v>
      </c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7" t="s">
        <v>410</v>
      </c>
      <c r="B504" s="178"/>
      <c r="C504" s="32">
        <f>SUM(C505:C508)</f>
        <v>2100</v>
      </c>
      <c r="D504" s="32">
        <f>SUM(D505:D508)</f>
        <v>2100</v>
      </c>
      <c r="E504" s="32">
        <f>SUM(E505:E508)</f>
        <v>2100</v>
      </c>
      <c r="H504" s="41">
        <f t="shared" si="51"/>
        <v>2100</v>
      </c>
    </row>
    <row r="505" spans="1:12" outlineLevel="2" collapsed="1">
      <c r="A505" s="6">
        <v>3303</v>
      </c>
      <c r="B505" s="4" t="s">
        <v>411</v>
      </c>
      <c r="C505" s="5">
        <v>1200</v>
      </c>
      <c r="D505" s="5">
        <f>C505</f>
        <v>1200</v>
      </c>
      <c r="E505" s="5">
        <f>D505</f>
        <v>1200</v>
      </c>
      <c r="H505" s="41">
        <f t="shared" si="51"/>
        <v>1200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900</v>
      </c>
      <c r="D507" s="5">
        <f t="shared" si="60"/>
        <v>900</v>
      </c>
      <c r="E507" s="5">
        <f t="shared" si="60"/>
        <v>900</v>
      </c>
      <c r="H507" s="41">
        <f t="shared" si="51"/>
        <v>900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7" t="s">
        <v>414</v>
      </c>
      <c r="B509" s="178"/>
      <c r="C509" s="32">
        <f>C510+C511+C512+C513+C517+C518+C519+C520+C521</f>
        <v>5200</v>
      </c>
      <c r="D509" s="32">
        <f>D510+D511+D512+D513+D517+D518+D519+D520+D521</f>
        <v>5200</v>
      </c>
      <c r="E509" s="32">
        <f>E510+E511+E512+E513+E517+E518+E519+E520+E521</f>
        <v>5200</v>
      </c>
      <c r="F509" s="51"/>
      <c r="H509" s="41">
        <f t="shared" si="51"/>
        <v>5200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3500</v>
      </c>
      <c r="D520" s="5">
        <f t="shared" si="62"/>
        <v>3500</v>
      </c>
      <c r="E520" s="5">
        <f t="shared" si="62"/>
        <v>3500</v>
      </c>
      <c r="H520" s="41">
        <f t="shared" si="63"/>
        <v>3500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7" t="s">
        <v>441</v>
      </c>
      <c r="B538" s="178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3"/>
        <v>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</v>
      </c>
      <c r="D540" s="5">
        <f t="shared" ref="D540:E543" si="66">C540</f>
        <v>500</v>
      </c>
      <c r="E540" s="5">
        <f t="shared" si="66"/>
        <v>500</v>
      </c>
      <c r="H540" s="41">
        <f t="shared" si="63"/>
        <v>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1" t="s">
        <v>449</v>
      </c>
      <c r="B547" s="182"/>
      <c r="C547" s="35">
        <f>C548+C549</f>
        <v>890</v>
      </c>
      <c r="D547" s="35">
        <f>D548+D549</f>
        <v>890</v>
      </c>
      <c r="E547" s="35">
        <f>E548+E549</f>
        <v>890</v>
      </c>
      <c r="G547" s="39" t="s">
        <v>593</v>
      </c>
      <c r="H547" s="41">
        <f t="shared" si="63"/>
        <v>890</v>
      </c>
      <c r="I547" s="42"/>
      <c r="J547" s="40" t="b">
        <f>AND(H547=I547)</f>
        <v>0</v>
      </c>
    </row>
    <row r="548" spans="1:10" outlineLevel="1">
      <c r="A548" s="177" t="s">
        <v>450</v>
      </c>
      <c r="B548" s="178"/>
      <c r="C548" s="32">
        <v>890</v>
      </c>
      <c r="D548" s="32">
        <f>C548</f>
        <v>890</v>
      </c>
      <c r="E548" s="32">
        <f>D548</f>
        <v>890</v>
      </c>
      <c r="H548" s="41">
        <f t="shared" si="63"/>
        <v>890</v>
      </c>
    </row>
    <row r="549" spans="1:10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5" t="s">
        <v>455</v>
      </c>
      <c r="B550" s="176"/>
      <c r="C550" s="36">
        <f>C551</f>
        <v>28310</v>
      </c>
      <c r="D550" s="36">
        <f>D551</f>
        <v>28310</v>
      </c>
      <c r="E550" s="36">
        <f>E551</f>
        <v>28310</v>
      </c>
      <c r="G550" s="39" t="s">
        <v>59</v>
      </c>
      <c r="H550" s="41">
        <f t="shared" si="63"/>
        <v>28310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28310</v>
      </c>
      <c r="D551" s="33">
        <f>D552+D556</f>
        <v>28310</v>
      </c>
      <c r="E551" s="33">
        <f>E552+E556</f>
        <v>28310</v>
      </c>
      <c r="G551" s="39" t="s">
        <v>594</v>
      </c>
      <c r="H551" s="41">
        <f t="shared" si="63"/>
        <v>28310</v>
      </c>
      <c r="I551" s="42"/>
      <c r="J551" s="40" t="b">
        <f>AND(H551=I551)</f>
        <v>0</v>
      </c>
    </row>
    <row r="552" spans="1:10" outlineLevel="1">
      <c r="A552" s="177" t="s">
        <v>457</v>
      </c>
      <c r="B552" s="178"/>
      <c r="C552" s="32">
        <f>SUM(C553:C555)</f>
        <v>28310</v>
      </c>
      <c r="D552" s="32">
        <f>SUM(D553:D555)</f>
        <v>28310</v>
      </c>
      <c r="E552" s="32">
        <f>SUM(E553:E555)</f>
        <v>28310</v>
      </c>
      <c r="H552" s="41">
        <f t="shared" si="63"/>
        <v>28310</v>
      </c>
    </row>
    <row r="553" spans="1:10" outlineLevel="2" collapsed="1">
      <c r="A553" s="6">
        <v>5500</v>
      </c>
      <c r="B553" s="4" t="s">
        <v>458</v>
      </c>
      <c r="C553" s="5">
        <v>28310</v>
      </c>
      <c r="D553" s="5">
        <f t="shared" ref="D553:E555" si="67">C553</f>
        <v>28310</v>
      </c>
      <c r="E553" s="5">
        <f t="shared" si="67"/>
        <v>28310</v>
      </c>
      <c r="H553" s="41">
        <f t="shared" si="63"/>
        <v>28310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197208.15600000002</v>
      </c>
      <c r="D559" s="37">
        <f>D560+D716+D725</f>
        <v>197208.15600000002</v>
      </c>
      <c r="E559" s="37">
        <f>E560+E716+E725</f>
        <v>197208.15600000002</v>
      </c>
      <c r="G559" s="39" t="s">
        <v>62</v>
      </c>
      <c r="H559" s="41">
        <f t="shared" si="63"/>
        <v>197208.15600000002</v>
      </c>
      <c r="I559" s="42"/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154108.15600000002</v>
      </c>
      <c r="D560" s="36">
        <f>D561+D638+D642+D645</f>
        <v>154108.15600000002</v>
      </c>
      <c r="E560" s="36">
        <f>E561+E638+E642+E645</f>
        <v>154108.15600000002</v>
      </c>
      <c r="G560" s="39" t="s">
        <v>61</v>
      </c>
      <c r="H560" s="41">
        <f t="shared" si="63"/>
        <v>154108.15600000002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154108.15600000002</v>
      </c>
      <c r="D561" s="38">
        <f>D562+D567+D568+D569+D576+D577+D581+D584+D585+D586+D587+D592+D595+D599+D603+D610+D616+D628</f>
        <v>154108.15600000002</v>
      </c>
      <c r="E561" s="38">
        <f>E562+E567+E568+E569+E576+E577+E581+E584+E585+E586+E587+E592+E595+E599+E603+E610+E616+E628</f>
        <v>154108.15600000002</v>
      </c>
      <c r="G561" s="39" t="s">
        <v>595</v>
      </c>
      <c r="H561" s="41">
        <f t="shared" si="63"/>
        <v>154108.15600000002</v>
      </c>
      <c r="I561" s="42"/>
      <c r="J561" s="40" t="b">
        <f>AND(H561=I561)</f>
        <v>0</v>
      </c>
    </row>
    <row r="562" spans="1:10" outlineLevel="1">
      <c r="A562" s="177" t="s">
        <v>466</v>
      </c>
      <c r="B562" s="178"/>
      <c r="C562" s="32">
        <f>SUM(C563:C566)</f>
        <v>6083.25</v>
      </c>
      <c r="D562" s="32">
        <f>SUM(D563:D566)</f>
        <v>6083.25</v>
      </c>
      <c r="E562" s="32">
        <f>SUM(E563:E566)</f>
        <v>6083.25</v>
      </c>
      <c r="H562" s="41">
        <f t="shared" si="63"/>
        <v>6083.25</v>
      </c>
    </row>
    <row r="563" spans="1:10" outlineLevel="2">
      <c r="A563" s="7">
        <v>6600</v>
      </c>
      <c r="B563" s="4" t="s">
        <v>468</v>
      </c>
      <c r="C563" s="5">
        <v>3731.25</v>
      </c>
      <c r="D563" s="5">
        <f>C563</f>
        <v>3731.25</v>
      </c>
      <c r="E563" s="5">
        <f>D563</f>
        <v>3731.25</v>
      </c>
      <c r="H563" s="41">
        <f t="shared" si="63"/>
        <v>3731.25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2352</v>
      </c>
      <c r="D566" s="5">
        <f t="shared" si="68"/>
        <v>2352</v>
      </c>
      <c r="E566" s="5">
        <f t="shared" si="68"/>
        <v>2352</v>
      </c>
      <c r="H566" s="41">
        <f t="shared" si="63"/>
        <v>2352</v>
      </c>
    </row>
    <row r="567" spans="1:10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7" t="s">
        <v>473</v>
      </c>
      <c r="B569" s="178"/>
      <c r="C569" s="32">
        <f>SUM(C570:C575)</f>
        <v>45496.156000000003</v>
      </c>
      <c r="D569" s="32">
        <f>SUM(D570:D575)</f>
        <v>45496.156000000003</v>
      </c>
      <c r="E569" s="32">
        <f>SUM(E570:E575)</f>
        <v>45496.156000000003</v>
      </c>
      <c r="H569" s="41">
        <f t="shared" si="63"/>
        <v>45496.156000000003</v>
      </c>
    </row>
    <row r="570" spans="1:10" outlineLevel="2">
      <c r="A570" s="7">
        <v>6603</v>
      </c>
      <c r="B570" s="4" t="s">
        <v>474</v>
      </c>
      <c r="C570" s="5">
        <v>10496.156000000001</v>
      </c>
      <c r="D570" s="5">
        <f>C570</f>
        <v>10496.156000000001</v>
      </c>
      <c r="E570" s="5">
        <f>D570</f>
        <v>10496.156000000001</v>
      </c>
      <c r="H570" s="41">
        <f t="shared" si="63"/>
        <v>10496.156000000001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35000</v>
      </c>
      <c r="D572" s="5">
        <f t="shared" si="69"/>
        <v>35000</v>
      </c>
      <c r="E572" s="5">
        <f t="shared" si="69"/>
        <v>35000</v>
      </c>
      <c r="H572" s="41">
        <f t="shared" si="63"/>
        <v>35000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7" t="s">
        <v>481</v>
      </c>
      <c r="B577" s="178"/>
      <c r="C577" s="32">
        <f>SUM(C578:C580)</f>
        <v>1972</v>
      </c>
      <c r="D577" s="32">
        <f>SUM(D578:D580)</f>
        <v>1972</v>
      </c>
      <c r="E577" s="32">
        <f>SUM(E578:E580)</f>
        <v>1972</v>
      </c>
      <c r="H577" s="41">
        <f t="shared" si="63"/>
        <v>1972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1972</v>
      </c>
      <c r="D580" s="5">
        <f t="shared" si="70"/>
        <v>1972</v>
      </c>
      <c r="E580" s="5">
        <f t="shared" si="70"/>
        <v>1972</v>
      </c>
      <c r="H580" s="41">
        <f t="shared" si="71"/>
        <v>1972</v>
      </c>
    </row>
    <row r="581" spans="1:8" outlineLevel="1">
      <c r="A581" s="177" t="s">
        <v>485</v>
      </c>
      <c r="B581" s="178"/>
      <c r="C581" s="32">
        <f>SUM(C582:C583)</f>
        <v>82500</v>
      </c>
      <c r="D581" s="32">
        <f>SUM(D582:D583)</f>
        <v>82500</v>
      </c>
      <c r="E581" s="32">
        <f>SUM(E582:E583)</f>
        <v>82500</v>
      </c>
      <c r="H581" s="41">
        <f t="shared" si="71"/>
        <v>82500</v>
      </c>
    </row>
    <row r="582" spans="1:8" outlineLevel="2">
      <c r="A582" s="7">
        <v>6606</v>
      </c>
      <c r="B582" s="4" t="s">
        <v>486</v>
      </c>
      <c r="C582" s="5">
        <v>82500</v>
      </c>
      <c r="D582" s="5">
        <f t="shared" ref="D582:E586" si="72">C582</f>
        <v>82500</v>
      </c>
      <c r="E582" s="5">
        <f t="shared" si="72"/>
        <v>82500</v>
      </c>
      <c r="H582" s="41">
        <f t="shared" si="71"/>
        <v>82500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7" t="s">
        <v>489</v>
      </c>
      <c r="B585" s="17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7" t="s">
        <v>491</v>
      </c>
      <c r="B587" s="17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7" t="s">
        <v>503</v>
      </c>
      <c r="B599" s="178"/>
      <c r="C599" s="32">
        <f>SUM(C600:C602)</f>
        <v>542</v>
      </c>
      <c r="D599" s="32">
        <f>SUM(D600:D602)</f>
        <v>542</v>
      </c>
      <c r="E599" s="32">
        <f>SUM(E600:E602)</f>
        <v>542</v>
      </c>
      <c r="H599" s="41">
        <f t="shared" si="71"/>
        <v>542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542</v>
      </c>
      <c r="D601" s="5">
        <f t="shared" si="75"/>
        <v>542</v>
      </c>
      <c r="E601" s="5">
        <f t="shared" si="75"/>
        <v>542</v>
      </c>
      <c r="H601" s="41">
        <f t="shared" si="71"/>
        <v>542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7" t="s">
        <v>513</v>
      </c>
      <c r="B610" s="178"/>
      <c r="C610" s="32">
        <f>SUM(C611:C615)</f>
        <v>10990.142</v>
      </c>
      <c r="D610" s="32">
        <f>SUM(D611:D615)</f>
        <v>10990.142</v>
      </c>
      <c r="E610" s="32">
        <f>SUM(E611:E615)</f>
        <v>10990.142</v>
      </c>
      <c r="H610" s="41">
        <f t="shared" si="71"/>
        <v>10990.142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4880.1419999999998</v>
      </c>
      <c r="D612" s="5">
        <f t="shared" ref="D612:E615" si="77">C612</f>
        <v>4880.1419999999998</v>
      </c>
      <c r="E612" s="5">
        <f t="shared" si="77"/>
        <v>4880.1419999999998</v>
      </c>
      <c r="H612" s="41">
        <f t="shared" si="71"/>
        <v>4880.1419999999998</v>
      </c>
    </row>
    <row r="613" spans="1:8" outlineLevel="2">
      <c r="A613" s="7">
        <v>6615</v>
      </c>
      <c r="B613" s="4" t="s">
        <v>516</v>
      </c>
      <c r="C613" s="5">
        <v>6110</v>
      </c>
      <c r="D613" s="5">
        <f t="shared" si="77"/>
        <v>6110</v>
      </c>
      <c r="E613" s="5">
        <f t="shared" si="77"/>
        <v>6110</v>
      </c>
      <c r="H613" s="41">
        <f t="shared" si="71"/>
        <v>6110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7" t="s">
        <v>519</v>
      </c>
      <c r="B616" s="178"/>
      <c r="C616" s="32">
        <f>SUM(C617:C627)</f>
        <v>2560.4</v>
      </c>
      <c r="D616" s="32">
        <f>SUM(D617:D627)</f>
        <v>2560.4</v>
      </c>
      <c r="E616" s="32">
        <f>SUM(E617:E627)</f>
        <v>2560.4</v>
      </c>
      <c r="H616" s="41">
        <f t="shared" si="71"/>
        <v>2560.4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2430.4</v>
      </c>
      <c r="D619" s="5">
        <f t="shared" si="78"/>
        <v>2430.4</v>
      </c>
      <c r="E619" s="5">
        <f t="shared" si="78"/>
        <v>2430.4</v>
      </c>
      <c r="H619" s="41">
        <f t="shared" si="71"/>
        <v>2430.4</v>
      </c>
    </row>
    <row r="620" spans="1:8" outlineLevel="2">
      <c r="A620" s="7">
        <v>6616</v>
      </c>
      <c r="B620" s="4" t="s">
        <v>523</v>
      </c>
      <c r="C620" s="5">
        <v>130</v>
      </c>
      <c r="D620" s="5">
        <f t="shared" si="78"/>
        <v>130</v>
      </c>
      <c r="E620" s="5">
        <f t="shared" si="78"/>
        <v>130</v>
      </c>
      <c r="H620" s="41">
        <f t="shared" si="71"/>
        <v>130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7" t="s">
        <v>531</v>
      </c>
      <c r="B628" s="178"/>
      <c r="C628" s="32">
        <f>SUM(C629:C637)</f>
        <v>3964.2080000000001</v>
      </c>
      <c r="D628" s="32">
        <f>SUM(D629:D637)</f>
        <v>3964.2080000000001</v>
      </c>
      <c r="E628" s="32">
        <f>SUM(E629:E637)</f>
        <v>3964.2080000000001</v>
      </c>
      <c r="H628" s="41">
        <f t="shared" si="71"/>
        <v>3964.2080000000001</v>
      </c>
    </row>
    <row r="629" spans="1:10" outlineLevel="2">
      <c r="A629" s="7">
        <v>6617</v>
      </c>
      <c r="B629" s="4" t="s">
        <v>532</v>
      </c>
      <c r="C629" s="5">
        <v>3964.2080000000001</v>
      </c>
      <c r="D629" s="5">
        <f>C629</f>
        <v>3964.2080000000001</v>
      </c>
      <c r="E629" s="5">
        <f>D629</f>
        <v>3964.2080000000001</v>
      </c>
      <c r="H629" s="41">
        <f t="shared" si="71"/>
        <v>3964.2080000000001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5" t="s">
        <v>570</v>
      </c>
      <c r="B716" s="176"/>
      <c r="C716" s="36">
        <f>C717</f>
        <v>43100</v>
      </c>
      <c r="D716" s="36">
        <f>D717</f>
        <v>43100</v>
      </c>
      <c r="E716" s="36">
        <f>E717</f>
        <v>43100</v>
      </c>
      <c r="G716" s="39" t="s">
        <v>66</v>
      </c>
      <c r="H716" s="41">
        <f t="shared" si="92"/>
        <v>43100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43100</v>
      </c>
      <c r="D717" s="33">
        <f>D718+D722</f>
        <v>43100</v>
      </c>
      <c r="E717" s="33">
        <f>E718+E722</f>
        <v>43100</v>
      </c>
      <c r="G717" s="39" t="s">
        <v>599</v>
      </c>
      <c r="H717" s="41">
        <f t="shared" si="92"/>
        <v>43100</v>
      </c>
      <c r="I717" s="42"/>
      <c r="J717" s="40" t="b">
        <f>AND(H717=I717)</f>
        <v>0</v>
      </c>
    </row>
    <row r="718" spans="1:10" outlineLevel="1" collapsed="1">
      <c r="A718" s="171" t="s">
        <v>851</v>
      </c>
      <c r="B718" s="172"/>
      <c r="C718" s="31">
        <f>SUM(C719:C721)</f>
        <v>43100</v>
      </c>
      <c r="D718" s="31">
        <f>SUM(D719:D721)</f>
        <v>43100</v>
      </c>
      <c r="E718" s="31">
        <f>SUM(E719:E721)</f>
        <v>43100</v>
      </c>
      <c r="H718" s="41">
        <f t="shared" si="92"/>
        <v>43100</v>
      </c>
    </row>
    <row r="719" spans="1:10" ht="15" customHeight="1" outlineLevel="2">
      <c r="A719" s="6">
        <v>10950</v>
      </c>
      <c r="B719" s="4" t="s">
        <v>572</v>
      </c>
      <c r="C719" s="5">
        <v>43100</v>
      </c>
      <c r="D719" s="5">
        <f>C719</f>
        <v>43100</v>
      </c>
      <c r="E719" s="5">
        <f>D719</f>
        <v>43100</v>
      </c>
      <c r="H719" s="41">
        <f t="shared" si="92"/>
        <v>43100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70" workbookViewId="0">
      <selection activeCell="G277" sqref="G277"/>
    </sheetView>
  </sheetViews>
  <sheetFormatPr baseColWidth="10" defaultColWidth="9.140625" defaultRowHeight="15" outlineLevelRow="3"/>
  <cols>
    <col min="1" max="1" width="7" bestFit="1" customWidth="1"/>
    <col min="2" max="2" width="47.85546875" customWidth="1"/>
    <col min="3" max="3" width="18.85546875" customWidth="1"/>
    <col min="4" max="4" width="18" customWidth="1"/>
    <col min="5" max="5" width="18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7" t="s">
        <v>30</v>
      </c>
      <c r="B1" s="187"/>
      <c r="C1" s="187"/>
      <c r="D1" s="138" t="s">
        <v>853</v>
      </c>
      <c r="E1" s="138" t="s">
        <v>852</v>
      </c>
      <c r="G1" s="43" t="s">
        <v>31</v>
      </c>
      <c r="H1" s="44">
        <f>C2+C114</f>
        <v>839033.11300000001</v>
      </c>
      <c r="I1" s="45"/>
      <c r="J1" s="46" t="b">
        <f>AND(H1=I1)</f>
        <v>0</v>
      </c>
    </row>
    <row r="2" spans="1:14">
      <c r="A2" s="195" t="s">
        <v>60</v>
      </c>
      <c r="B2" s="195"/>
      <c r="C2" s="26">
        <f>C3+C67</f>
        <v>550000</v>
      </c>
      <c r="D2" s="26">
        <f>D3+D67</f>
        <v>550000</v>
      </c>
      <c r="E2" s="26">
        <f>E3+E67</f>
        <v>550000</v>
      </c>
      <c r="G2" s="39" t="s">
        <v>60</v>
      </c>
      <c r="H2" s="41">
        <f>C2</f>
        <v>550000</v>
      </c>
      <c r="I2" s="42"/>
      <c r="J2" s="40" t="b">
        <f>AND(H2=I2)</f>
        <v>0</v>
      </c>
    </row>
    <row r="3" spans="1:14">
      <c r="A3" s="192" t="s">
        <v>578</v>
      </c>
      <c r="B3" s="192"/>
      <c r="C3" s="23">
        <f>C4+C11+C38+C61</f>
        <v>301800</v>
      </c>
      <c r="D3" s="23">
        <f>D4+D11+D38+D61</f>
        <v>301800</v>
      </c>
      <c r="E3" s="23">
        <f>E4+E11+E38+E61</f>
        <v>301800</v>
      </c>
      <c r="G3" s="39" t="s">
        <v>57</v>
      </c>
      <c r="H3" s="41">
        <f t="shared" ref="H3:H66" si="0">C3</f>
        <v>301800</v>
      </c>
      <c r="I3" s="42"/>
      <c r="J3" s="40" t="b">
        <f>AND(H3=I3)</f>
        <v>0</v>
      </c>
    </row>
    <row r="4" spans="1:14" ht="15" customHeight="1">
      <c r="A4" s="188" t="s">
        <v>124</v>
      </c>
      <c r="B4" s="189"/>
      <c r="C4" s="21">
        <f>SUM(C5:C10)</f>
        <v>47800</v>
      </c>
      <c r="D4" s="21">
        <f>SUM(D5:D10)</f>
        <v>47800</v>
      </c>
      <c r="E4" s="21">
        <f>SUM(E5:E10)</f>
        <v>47800</v>
      </c>
      <c r="F4" s="17"/>
      <c r="G4" s="39" t="s">
        <v>53</v>
      </c>
      <c r="H4" s="41">
        <f t="shared" si="0"/>
        <v>47800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222200</v>
      </c>
      <c r="D11" s="21">
        <f>SUM(D12:D37)</f>
        <v>222200</v>
      </c>
      <c r="E11" s="21">
        <f>SUM(E12:E37)</f>
        <v>222200</v>
      </c>
      <c r="F11" s="17"/>
      <c r="G11" s="39" t="s">
        <v>54</v>
      </c>
      <c r="H11" s="41">
        <f t="shared" si="0"/>
        <v>222200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220100</v>
      </c>
      <c r="D12" s="2">
        <f>C12</f>
        <v>220100</v>
      </c>
      <c r="E12" s="2">
        <f>D12</f>
        <v>220100</v>
      </c>
      <c r="H12" s="41">
        <f t="shared" si="0"/>
        <v>220100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G22" s="51"/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</v>
      </c>
      <c r="D32" s="2">
        <f t="shared" si="3"/>
        <v>300</v>
      </c>
      <c r="E32" s="2">
        <f t="shared" si="3"/>
        <v>300</v>
      </c>
      <c r="H32" s="41">
        <f t="shared" si="0"/>
        <v>300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300</v>
      </c>
      <c r="D36" s="2">
        <f t="shared" si="3"/>
        <v>300</v>
      </c>
      <c r="E36" s="2">
        <f t="shared" si="3"/>
        <v>300</v>
      </c>
      <c r="H36" s="41">
        <f t="shared" si="0"/>
        <v>300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8" t="s">
        <v>145</v>
      </c>
      <c r="B38" s="189"/>
      <c r="C38" s="21">
        <f>SUM(C39:C60)</f>
        <v>31800</v>
      </c>
      <c r="D38" s="21">
        <f>SUM(D39:D60)</f>
        <v>31800</v>
      </c>
      <c r="E38" s="21">
        <f>SUM(E39:E60)</f>
        <v>31800</v>
      </c>
      <c r="G38" s="39" t="s">
        <v>55</v>
      </c>
      <c r="H38" s="41">
        <f t="shared" si="0"/>
        <v>31800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6500</v>
      </c>
      <c r="D39" s="2">
        <f>C39</f>
        <v>6500</v>
      </c>
      <c r="E39" s="2">
        <f>D39</f>
        <v>6500</v>
      </c>
      <c r="H39" s="41">
        <f t="shared" si="0"/>
        <v>6500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1">
        <f t="shared" si="0"/>
        <v>4500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1">
        <f t="shared" si="0"/>
        <v>300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6500</v>
      </c>
      <c r="D53" s="2">
        <f t="shared" si="4"/>
        <v>6500</v>
      </c>
      <c r="E53" s="2">
        <f t="shared" si="4"/>
        <v>6500</v>
      </c>
      <c r="H53" s="41">
        <f t="shared" si="0"/>
        <v>6500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5500</v>
      </c>
      <c r="D55" s="2">
        <f t="shared" si="4"/>
        <v>5500</v>
      </c>
      <c r="E55" s="2">
        <f t="shared" si="4"/>
        <v>5500</v>
      </c>
      <c r="H55" s="41">
        <f t="shared" si="0"/>
        <v>5500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2" t="s">
        <v>579</v>
      </c>
      <c r="B67" s="192"/>
      <c r="C67" s="25">
        <f>C97+C68</f>
        <v>248200</v>
      </c>
      <c r="D67" s="25">
        <f>D97+D68</f>
        <v>248200</v>
      </c>
      <c r="E67" s="25">
        <f>E97+E68</f>
        <v>248200</v>
      </c>
      <c r="G67" s="39" t="s">
        <v>59</v>
      </c>
      <c r="H67" s="41">
        <f t="shared" ref="H67:H130" si="7">C67</f>
        <v>248200</v>
      </c>
      <c r="I67" s="42"/>
      <c r="J67" s="40" t="b">
        <f>AND(H67=I67)</f>
        <v>0</v>
      </c>
    </row>
    <row r="68" spans="1:10">
      <c r="A68" s="188" t="s">
        <v>163</v>
      </c>
      <c r="B68" s="189"/>
      <c r="C68" s="21">
        <f>SUM(C69:C96)</f>
        <v>26000</v>
      </c>
      <c r="D68" s="21">
        <f>SUM(D69:D96)</f>
        <v>26000</v>
      </c>
      <c r="E68" s="21">
        <f>SUM(E69:E96)</f>
        <v>26000</v>
      </c>
      <c r="G68" s="39" t="s">
        <v>56</v>
      </c>
      <c r="H68" s="41">
        <f t="shared" si="7"/>
        <v>26000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8"/>
        <v>6000</v>
      </c>
      <c r="E80" s="2">
        <f t="shared" si="8"/>
        <v>6000</v>
      </c>
      <c r="H80" s="41">
        <f t="shared" si="7"/>
        <v>6000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222200</v>
      </c>
      <c r="D97" s="21">
        <f>SUM(D98:D113)</f>
        <v>222200</v>
      </c>
      <c r="E97" s="21">
        <f>SUM(E98:E113)</f>
        <v>222200</v>
      </c>
      <c r="G97" s="39" t="s">
        <v>58</v>
      </c>
      <c r="H97" s="41">
        <f t="shared" si="7"/>
        <v>222200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190000</v>
      </c>
      <c r="D98" s="2">
        <f>C98</f>
        <v>190000</v>
      </c>
      <c r="E98" s="2">
        <f>D98</f>
        <v>190000</v>
      </c>
      <c r="H98" s="41">
        <f t="shared" si="7"/>
        <v>190000</v>
      </c>
    </row>
    <row r="99" spans="1:10" ht="15" customHeight="1" outlineLevel="1">
      <c r="A99" s="3">
        <v>6002</v>
      </c>
      <c r="B99" s="1" t="s">
        <v>185</v>
      </c>
      <c r="C99" s="2">
        <v>29000</v>
      </c>
      <c r="D99" s="2">
        <f t="shared" ref="D99:E113" si="10">C99</f>
        <v>29000</v>
      </c>
      <c r="E99" s="2">
        <f t="shared" si="10"/>
        <v>29000</v>
      </c>
      <c r="H99" s="41">
        <f t="shared" si="7"/>
        <v>29000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1200</v>
      </c>
      <c r="D113" s="2">
        <f t="shared" si="10"/>
        <v>1200</v>
      </c>
      <c r="E113" s="2">
        <f t="shared" si="10"/>
        <v>1200</v>
      </c>
      <c r="H113" s="41">
        <f t="shared" si="7"/>
        <v>1200</v>
      </c>
    </row>
    <row r="114" spans="1:10">
      <c r="A114" s="193" t="s">
        <v>62</v>
      </c>
      <c r="B114" s="194"/>
      <c r="C114" s="26">
        <f>C115+C152+C177</f>
        <v>289033.11300000001</v>
      </c>
      <c r="D114" s="26">
        <f>D115+D152+D177</f>
        <v>289033.11300000001</v>
      </c>
      <c r="E114" s="26">
        <f>E115+E152+E177</f>
        <v>289033.11300000001</v>
      </c>
      <c r="G114" s="39" t="s">
        <v>62</v>
      </c>
      <c r="H114" s="41">
        <f t="shared" si="7"/>
        <v>289033.11300000001</v>
      </c>
      <c r="I114" s="42"/>
      <c r="J114" s="40" t="b">
        <f>AND(H114=I114)</f>
        <v>0</v>
      </c>
    </row>
    <row r="115" spans="1:10">
      <c r="A115" s="190" t="s">
        <v>580</v>
      </c>
      <c r="B115" s="191"/>
      <c r="C115" s="23">
        <f>C116+C135</f>
        <v>288511.11300000001</v>
      </c>
      <c r="D115" s="23">
        <f>D116+D135</f>
        <v>288511.11300000001</v>
      </c>
      <c r="E115" s="23">
        <f>E116+E135</f>
        <v>288511.11300000001</v>
      </c>
      <c r="G115" s="39" t="s">
        <v>61</v>
      </c>
      <c r="H115" s="41">
        <f t="shared" si="7"/>
        <v>288511.11300000001</v>
      </c>
      <c r="I115" s="42"/>
      <c r="J115" s="40" t="b">
        <f>AND(H115=I115)</f>
        <v>0</v>
      </c>
    </row>
    <row r="116" spans="1:10" ht="15" customHeight="1">
      <c r="A116" s="188" t="s">
        <v>195</v>
      </c>
      <c r="B116" s="189"/>
      <c r="C116" s="21">
        <f>C117+C120+C123+C126+C129+C132</f>
        <v>48307</v>
      </c>
      <c r="D116" s="21">
        <f>D117+D120+D123+D126+D129+D132</f>
        <v>48307</v>
      </c>
      <c r="E116" s="21">
        <f>E117+E120+E123+E126+E129+E132</f>
        <v>48307</v>
      </c>
      <c r="G116" s="39" t="s">
        <v>583</v>
      </c>
      <c r="H116" s="41">
        <f t="shared" si="7"/>
        <v>48307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31307</v>
      </c>
      <c r="D117" s="2">
        <f>D118+D119</f>
        <v>31307</v>
      </c>
      <c r="E117" s="2">
        <f>E118+E119</f>
        <v>31307</v>
      </c>
      <c r="H117" s="41">
        <f t="shared" si="7"/>
        <v>31307</v>
      </c>
    </row>
    <row r="118" spans="1:10" ht="15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860</v>
      </c>
      <c r="C119" s="125">
        <v>31307</v>
      </c>
      <c r="D119" s="125">
        <f>C119</f>
        <v>31307</v>
      </c>
      <c r="E119" s="125">
        <f>D119</f>
        <v>31307</v>
      </c>
      <c r="H119" s="41">
        <f t="shared" si="7"/>
        <v>31307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v>17000</v>
      </c>
      <c r="D126" s="2">
        <f>C126</f>
        <v>17000</v>
      </c>
      <c r="E126" s="2">
        <f>D126</f>
        <v>17000</v>
      </c>
      <c r="H126" s="41">
        <f t="shared" si="7"/>
        <v>17000</v>
      </c>
    </row>
    <row r="127" spans="1:10" ht="15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8" t="s">
        <v>202</v>
      </c>
      <c r="B135" s="189"/>
      <c r="C135" s="21">
        <f>C136+C140+C143+C146+C149</f>
        <v>240204.11300000001</v>
      </c>
      <c r="D135" s="21">
        <f>D136+D140+D143+D146+D149</f>
        <v>240204.11300000001</v>
      </c>
      <c r="E135" s="21">
        <f>E136+E140+E143+E146+E149</f>
        <v>240204.11300000001</v>
      </c>
      <c r="G135" s="39" t="s">
        <v>584</v>
      </c>
      <c r="H135" s="41">
        <f t="shared" si="11"/>
        <v>240204.11300000001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135386.587</v>
      </c>
      <c r="D136" s="2">
        <f>D137+D138+D139</f>
        <v>135386.587</v>
      </c>
      <c r="E136" s="2">
        <f>E137+E138+E139</f>
        <v>135386.587</v>
      </c>
      <c r="H136" s="41">
        <f t="shared" si="11"/>
        <v>135386.587</v>
      </c>
    </row>
    <row r="137" spans="1:10" ht="15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862</v>
      </c>
      <c r="C138" s="125">
        <v>99008.551999999996</v>
      </c>
      <c r="D138" s="125">
        <f t="shared" ref="D138:E139" si="12">C138</f>
        <v>99008.551999999996</v>
      </c>
      <c r="E138" s="125">
        <f t="shared" si="12"/>
        <v>99008.551999999996</v>
      </c>
      <c r="H138" s="41">
        <f t="shared" si="11"/>
        <v>99008.551999999996</v>
      </c>
    </row>
    <row r="139" spans="1:10" ht="15" customHeight="1" outlineLevel="2">
      <c r="A139" s="127"/>
      <c r="B139" s="126" t="s">
        <v>861</v>
      </c>
      <c r="C139" s="125">
        <v>36378.035000000003</v>
      </c>
      <c r="D139" s="125">
        <f t="shared" si="12"/>
        <v>36378.035000000003</v>
      </c>
      <c r="E139" s="125">
        <f t="shared" si="12"/>
        <v>36378.035000000003</v>
      </c>
      <c r="H139" s="41">
        <f t="shared" si="11"/>
        <v>36378.035000000003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104817.526</v>
      </c>
      <c r="D149" s="2">
        <f>D150+D151</f>
        <v>104817.526</v>
      </c>
      <c r="E149" s="2">
        <f>E150+E151</f>
        <v>104817.526</v>
      </c>
      <c r="H149" s="41">
        <f t="shared" si="11"/>
        <v>104817.526</v>
      </c>
    </row>
    <row r="150" spans="1:10" ht="15" customHeight="1" outlineLevel="2">
      <c r="A150" s="127"/>
      <c r="B150" s="126" t="s">
        <v>855</v>
      </c>
      <c r="C150" s="125">
        <v>104817.526</v>
      </c>
      <c r="D150" s="125">
        <f>C150</f>
        <v>104817.526</v>
      </c>
      <c r="E150" s="125">
        <f>D150</f>
        <v>104817.526</v>
      </c>
      <c r="H150" s="41">
        <f t="shared" si="11"/>
        <v>104817.526</v>
      </c>
    </row>
    <row r="151" spans="1:10" ht="15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0" t="s">
        <v>581</v>
      </c>
      <c r="B152" s="191"/>
      <c r="C152" s="23">
        <f>C153+C163+C170</f>
        <v>522</v>
      </c>
      <c r="D152" s="23">
        <f>D153+D163+D170</f>
        <v>522</v>
      </c>
      <c r="E152" s="23">
        <f>E153+E163+E170</f>
        <v>522</v>
      </c>
      <c r="G152" s="39" t="s">
        <v>66</v>
      </c>
      <c r="H152" s="41">
        <f t="shared" si="11"/>
        <v>522</v>
      </c>
      <c r="I152" s="42"/>
      <c r="J152" s="40" t="b">
        <f>AND(H152=I152)</f>
        <v>0</v>
      </c>
    </row>
    <row r="153" spans="1:10">
      <c r="A153" s="188" t="s">
        <v>208</v>
      </c>
      <c r="B153" s="189"/>
      <c r="C153" s="21">
        <f>C154+C157+C160</f>
        <v>522</v>
      </c>
      <c r="D153" s="21">
        <f>D154+D157+D160</f>
        <v>522</v>
      </c>
      <c r="E153" s="21">
        <f>E154+E157+E160</f>
        <v>522</v>
      </c>
      <c r="G153" s="39" t="s">
        <v>585</v>
      </c>
      <c r="H153" s="41">
        <f t="shared" si="11"/>
        <v>522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522</v>
      </c>
      <c r="D154" s="2">
        <f>D155+D156</f>
        <v>522</v>
      </c>
      <c r="E154" s="2">
        <f>E155+E156</f>
        <v>522</v>
      </c>
      <c r="H154" s="41">
        <f t="shared" si="11"/>
        <v>522</v>
      </c>
    </row>
    <row r="155" spans="1:10" ht="15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860</v>
      </c>
      <c r="C156" s="125">
        <v>522</v>
      </c>
      <c r="D156" s="125">
        <f>C156</f>
        <v>522</v>
      </c>
      <c r="E156" s="125">
        <f>D156</f>
        <v>522</v>
      </c>
      <c r="H156" s="41">
        <f t="shared" si="11"/>
        <v>522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7"/>
      <c r="B181" s="86" t="s">
        <v>855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7"/>
      <c r="B183" s="86" t="s">
        <v>855</v>
      </c>
      <c r="C183" s="124"/>
      <c r="D183" s="124">
        <f>C183</f>
        <v>0</v>
      </c>
      <c r="E183" s="124">
        <f>D183</f>
        <v>0</v>
      </c>
    </row>
    <row r="184" spans="1:10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7"/>
      <c r="B186" s="86" t="s">
        <v>855</v>
      </c>
      <c r="C186" s="124"/>
      <c r="D186" s="124">
        <f>C186</f>
        <v>0</v>
      </c>
      <c r="E186" s="124">
        <f>D186</f>
        <v>0</v>
      </c>
    </row>
    <row r="187" spans="1:10" outlineLevel="3">
      <c r="A187" s="87"/>
      <c r="B187" s="86" t="s">
        <v>847</v>
      </c>
      <c r="C187" s="124"/>
      <c r="D187" s="124">
        <f>C187</f>
        <v>0</v>
      </c>
      <c r="E187" s="124">
        <f>D187</f>
        <v>0</v>
      </c>
    </row>
    <row r="188" spans="1:10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7"/>
      <c r="B190" s="86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7"/>
      <c r="B191" s="86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7"/>
      <c r="B192" s="86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7"/>
      <c r="B194" s="86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7"/>
      <c r="B196" s="86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5" t="s">
        <v>843</v>
      </c>
      <c r="B197" s="18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7"/>
      <c r="B199" s="86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7"/>
      <c r="B202" s="86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7"/>
      <c r="B205" s="86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7"/>
      <c r="B206" s="86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7"/>
      <c r="B208" s="86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7"/>
      <c r="B209" s="86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7"/>
      <c r="B210" s="86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7"/>
      <c r="B212" s="86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7"/>
      <c r="B214" s="86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7"/>
      <c r="B217" s="86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7"/>
      <c r="B221" s="86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7"/>
      <c r="B224" s="86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7"/>
      <c r="B225" s="86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7"/>
      <c r="B226" s="86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7"/>
      <c r="B227" s="86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7"/>
      <c r="B230" s="86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7"/>
      <c r="B231" s="86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7"/>
      <c r="B232" s="86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7"/>
      <c r="B234" s="86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7"/>
      <c r="B237" s="86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7"/>
      <c r="B240" s="86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7"/>
      <c r="B241" s="86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7"/>
      <c r="B242" s="86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7"/>
      <c r="B245" s="86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7"/>
      <c r="B246" s="86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7"/>
      <c r="B247" s="86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7"/>
      <c r="B248" s="86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7"/>
      <c r="B249" s="86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7"/>
      <c r="B251" s="86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7"/>
      <c r="B252" s="86" t="s">
        <v>854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7" t="s">
        <v>67</v>
      </c>
      <c r="B256" s="187"/>
      <c r="C256" s="187"/>
      <c r="D256" s="138" t="s">
        <v>853</v>
      </c>
      <c r="E256" s="138" t="s">
        <v>852</v>
      </c>
      <c r="G256" s="47" t="s">
        <v>589</v>
      </c>
      <c r="H256" s="48">
        <f>C257+C559</f>
        <v>839033.11300000001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470000</v>
      </c>
      <c r="D257" s="37">
        <f>D258+D550</f>
        <v>470000</v>
      </c>
      <c r="E257" s="37">
        <f>E258+E550</f>
        <v>470000</v>
      </c>
      <c r="G257" s="39" t="s">
        <v>60</v>
      </c>
      <c r="H257" s="41">
        <f>C257</f>
        <v>470000</v>
      </c>
      <c r="I257" s="42"/>
      <c r="J257" s="40" t="b">
        <f>AND(H257=I257)</f>
        <v>0</v>
      </c>
    </row>
    <row r="258" spans="1:10">
      <c r="A258" s="175" t="s">
        <v>266</v>
      </c>
      <c r="B258" s="176"/>
      <c r="C258" s="36">
        <f>C259+C339+C483+C547</f>
        <v>439000</v>
      </c>
      <c r="D258" s="36">
        <f>D259+D339+D483+D547</f>
        <v>439000</v>
      </c>
      <c r="E258" s="36">
        <f>E259+E339+E483+E547</f>
        <v>439000</v>
      </c>
      <c r="G258" s="39" t="s">
        <v>57</v>
      </c>
      <c r="H258" s="41">
        <f t="shared" ref="H258:H321" si="21">C258</f>
        <v>439000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260000</v>
      </c>
      <c r="D259" s="33">
        <f>D260+D263+D314</f>
        <v>260000</v>
      </c>
      <c r="E259" s="33">
        <f>E260+E263+E314</f>
        <v>260000</v>
      </c>
      <c r="G259" s="39" t="s">
        <v>590</v>
      </c>
      <c r="H259" s="41">
        <f t="shared" si="21"/>
        <v>260000</v>
      </c>
      <c r="I259" s="42"/>
      <c r="J259" s="40" t="b">
        <f>AND(H259=I259)</f>
        <v>0</v>
      </c>
    </row>
    <row r="260" spans="1:10" outlineLevel="1">
      <c r="A260" s="177" t="s">
        <v>268</v>
      </c>
      <c r="B260" s="178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7" t="s">
        <v>269</v>
      </c>
      <c r="B263" s="178"/>
      <c r="C263" s="32">
        <f>C264+C265+C289+C296+C298+C302+C305+C308+C313</f>
        <v>259040</v>
      </c>
      <c r="D263" s="32">
        <f>D264+D265+D289+D296+D298+D302+D305+D308+D313</f>
        <v>259040</v>
      </c>
      <c r="E263" s="32">
        <f>E264+E265+E289+E296+E298+E302+E305+E308+E313</f>
        <v>259040</v>
      </c>
      <c r="H263" s="41">
        <f t="shared" si="21"/>
        <v>259040</v>
      </c>
    </row>
    <row r="264" spans="1:10" outlineLevel="2">
      <c r="A264" s="6">
        <v>1101</v>
      </c>
      <c r="B264" s="4" t="s">
        <v>34</v>
      </c>
      <c r="C264" s="5">
        <v>98000</v>
      </c>
      <c r="D264" s="5">
        <f>C264</f>
        <v>98000</v>
      </c>
      <c r="E264" s="5">
        <f>D264</f>
        <v>98000</v>
      </c>
      <c r="H264" s="41">
        <f t="shared" si="21"/>
        <v>98000</v>
      </c>
    </row>
    <row r="265" spans="1:10" outlineLevel="2">
      <c r="A265" s="6">
        <v>1101</v>
      </c>
      <c r="B265" s="4" t="s">
        <v>35</v>
      </c>
      <c r="C265" s="5">
        <v>106500</v>
      </c>
      <c r="D265" s="5">
        <v>106500</v>
      </c>
      <c r="E265" s="5">
        <v>106500</v>
      </c>
      <c r="H265" s="41">
        <f t="shared" si="21"/>
        <v>106500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G275" s="51"/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v>300</v>
      </c>
      <c r="E289" s="5">
        <v>300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10000</v>
      </c>
      <c r="D298" s="5">
        <v>10000</v>
      </c>
      <c r="E298" s="5">
        <v>10000</v>
      </c>
      <c r="H298" s="41">
        <f t="shared" si="21"/>
        <v>10000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440</v>
      </c>
      <c r="D302" s="5">
        <v>440</v>
      </c>
      <c r="E302" s="5">
        <v>440</v>
      </c>
      <c r="H302" s="41">
        <f t="shared" si="21"/>
        <v>440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4000</v>
      </c>
      <c r="D305" s="5">
        <v>4000</v>
      </c>
      <c r="E305" s="5">
        <v>4000</v>
      </c>
      <c r="H305" s="41">
        <f t="shared" si="21"/>
        <v>4000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39500</v>
      </c>
      <c r="D308" s="5">
        <v>39500</v>
      </c>
      <c r="E308" s="5">
        <v>39500</v>
      </c>
      <c r="H308" s="41">
        <f t="shared" si="21"/>
        <v>39500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161100</v>
      </c>
      <c r="D339" s="33">
        <f>D340+D444+D482</f>
        <v>161100</v>
      </c>
      <c r="E339" s="33">
        <f>E340+E444+E482</f>
        <v>161100</v>
      </c>
      <c r="G339" s="39" t="s">
        <v>591</v>
      </c>
      <c r="H339" s="41">
        <f t="shared" si="28"/>
        <v>161100</v>
      </c>
      <c r="I339" s="42"/>
      <c r="J339" s="40" t="b">
        <f>AND(H339=I339)</f>
        <v>0</v>
      </c>
    </row>
    <row r="340" spans="1:10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146300</v>
      </c>
      <c r="D340" s="32">
        <f>D341+D342+D343+D344+D347+D348+D353+D356+D357+D362+D367+BH290668+D371+D372+D373+D376+D377+D378+D382+D388+D391+D392+D395+D398+D399+D404+D407+D408+D409+D412+D415+D416+D419+D420+D421+D422+D429+D443</f>
        <v>146300</v>
      </c>
      <c r="E340" s="32">
        <f>E341+E342+E343+E344+E347+E348+E353+E356+E357+E362+E367+BI290668+E371+E372+E373+E376+E377+E378+E382+E388+E391+E392+E395+E398+E399+E404+E407+E408+E409+E412+E415+E416+E419+E420+E421+E422+E429+E443</f>
        <v>146300</v>
      </c>
      <c r="H340" s="41">
        <f t="shared" si="28"/>
        <v>146300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5500</v>
      </c>
      <c r="D342" s="5">
        <f t="shared" ref="D342:E343" si="31">C342</f>
        <v>5500</v>
      </c>
      <c r="E342" s="5">
        <f t="shared" si="31"/>
        <v>5500</v>
      </c>
      <c r="H342" s="41">
        <f t="shared" si="28"/>
        <v>5500</v>
      </c>
    </row>
    <row r="343" spans="1:10" outlineLevel="2">
      <c r="A343" s="6">
        <v>2201</v>
      </c>
      <c r="B343" s="4" t="s">
        <v>41</v>
      </c>
      <c r="C343" s="5">
        <v>28000</v>
      </c>
      <c r="D343" s="5">
        <f t="shared" si="31"/>
        <v>28000</v>
      </c>
      <c r="E343" s="5">
        <f t="shared" si="31"/>
        <v>28000</v>
      </c>
      <c r="H343" s="41">
        <f t="shared" si="28"/>
        <v>28000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8"/>
        <v>3000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1">
        <f t="shared" si="28"/>
        <v>15000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300</v>
      </c>
      <c r="D373" s="5">
        <f>SUM(D374:D375)</f>
        <v>300</v>
      </c>
      <c r="E373" s="5">
        <f>SUM(E374:E375)</f>
        <v>300</v>
      </c>
      <c r="H373" s="41">
        <f t="shared" si="28"/>
        <v>300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1500</v>
      </c>
      <c r="D402" s="30">
        <f t="shared" si="44"/>
        <v>1500</v>
      </c>
      <c r="E402" s="30">
        <f t="shared" si="44"/>
        <v>1500</v>
      </c>
      <c r="H402" s="41">
        <f t="shared" si="41"/>
        <v>1500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800</v>
      </c>
      <c r="D406" s="30">
        <f t="shared" si="45"/>
        <v>800</v>
      </c>
      <c r="E406" s="30">
        <f t="shared" si="45"/>
        <v>800</v>
      </c>
      <c r="H406" s="41">
        <f t="shared" si="41"/>
        <v>800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15500</v>
      </c>
      <c r="D429" s="5">
        <f>SUM(D430:D442)</f>
        <v>15500</v>
      </c>
      <c r="E429" s="5">
        <f>SUM(E430:E442)</f>
        <v>15500</v>
      </c>
      <c r="H429" s="41">
        <f t="shared" si="41"/>
        <v>15500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4100</v>
      </c>
      <c r="D432" s="30">
        <f t="shared" si="49"/>
        <v>4100</v>
      </c>
      <c r="E432" s="30">
        <f t="shared" si="49"/>
        <v>4100</v>
      </c>
      <c r="H432" s="41">
        <f t="shared" si="41"/>
        <v>4100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>
        <v>400</v>
      </c>
      <c r="D434" s="30">
        <f t="shared" si="49"/>
        <v>400</v>
      </c>
      <c r="E434" s="30">
        <f t="shared" si="49"/>
        <v>400</v>
      </c>
      <c r="H434" s="41">
        <f t="shared" si="41"/>
        <v>400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6000</v>
      </c>
      <c r="D442" s="30">
        <f t="shared" si="49"/>
        <v>6000</v>
      </c>
      <c r="E442" s="30">
        <f t="shared" si="49"/>
        <v>6000</v>
      </c>
      <c r="H442" s="41">
        <f t="shared" si="41"/>
        <v>6000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7" t="s">
        <v>357</v>
      </c>
      <c r="B444" s="178"/>
      <c r="C444" s="32">
        <f>C445+C454+C455+C459+C462+C463+C468+C474+C477+C480+C481+C450</f>
        <v>14800</v>
      </c>
      <c r="D444" s="32">
        <f>D445+D454+D455+D459+D462+D463+D468+D474+D477+D480+D481+D450</f>
        <v>14800</v>
      </c>
      <c r="E444" s="32">
        <f>E445+E454+E455+E459+E462+E463+E468+E474+E477+E480+E481+E450</f>
        <v>14800</v>
      </c>
      <c r="H444" s="41">
        <f t="shared" si="41"/>
        <v>14800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3800</v>
      </c>
      <c r="D445" s="5">
        <f>SUM(D446:D449)</f>
        <v>3800</v>
      </c>
      <c r="E445" s="5">
        <f>SUM(E446:E449)</f>
        <v>3800</v>
      </c>
      <c r="H445" s="41">
        <f t="shared" si="41"/>
        <v>3800</v>
      </c>
    </row>
    <row r="446" spans="1:8" ht="15" customHeight="1" outlineLevel="3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  <c r="H446" s="41">
        <f t="shared" si="41"/>
        <v>300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1500</v>
      </c>
      <c r="D448" s="30">
        <f t="shared" si="50"/>
        <v>1500</v>
      </c>
      <c r="E448" s="30">
        <f t="shared" si="50"/>
        <v>1500</v>
      </c>
      <c r="H448" s="41">
        <f t="shared" si="41"/>
        <v>1500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3" t="s">
        <v>389</v>
      </c>
      <c r="B483" s="184"/>
      <c r="C483" s="35">
        <f>C484+C504+C509+C522+C528+C538</f>
        <v>17050</v>
      </c>
      <c r="D483" s="35">
        <f>D484+D504+D509+D522+D528+D538</f>
        <v>17050</v>
      </c>
      <c r="E483" s="35">
        <f>E484+E504+E509+E522+E528+E538</f>
        <v>17050</v>
      </c>
      <c r="G483" s="39" t="s">
        <v>592</v>
      </c>
      <c r="H483" s="41">
        <f t="shared" si="51"/>
        <v>17050</v>
      </c>
      <c r="I483" s="42"/>
      <c r="J483" s="40" t="b">
        <f>AND(H483=I483)</f>
        <v>0</v>
      </c>
    </row>
    <row r="484" spans="1:10" outlineLevel="1">
      <c r="A484" s="177" t="s">
        <v>390</v>
      </c>
      <c r="B484" s="178"/>
      <c r="C484" s="32">
        <f>C485+C486+C490+C491+C494+C497+C500+C501+C502+C503</f>
        <v>6900</v>
      </c>
      <c r="D484" s="32">
        <f>D485+D486+D490+D491+D494+D497+D500+D501+D502+D503</f>
        <v>6900</v>
      </c>
      <c r="E484" s="32">
        <f>E485+E486+E490+E491+E494+E497+E500+E501+E502+E503</f>
        <v>6900</v>
      </c>
      <c r="H484" s="41">
        <f t="shared" si="51"/>
        <v>6900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customHeight="1" outlineLevel="3">
      <c r="A487" s="28"/>
      <c r="B487" s="28" t="s">
        <v>393</v>
      </c>
      <c r="C487" s="30">
        <v>500</v>
      </c>
      <c r="D487" s="30">
        <f>C487</f>
        <v>500</v>
      </c>
      <c r="E487" s="30">
        <f>D487</f>
        <v>500</v>
      </c>
      <c r="H487" s="41">
        <f t="shared" si="51"/>
        <v>500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500</v>
      </c>
      <c r="D489" s="30">
        <f t="shared" si="58"/>
        <v>500</v>
      </c>
      <c r="E489" s="30">
        <f t="shared" si="58"/>
        <v>500</v>
      </c>
      <c r="H489" s="41">
        <f t="shared" si="51"/>
        <v>500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customHeight="1" outlineLevel="3">
      <c r="A498" s="28"/>
      <c r="B498" s="28" t="s">
        <v>404</v>
      </c>
      <c r="C498" s="30">
        <v>600</v>
      </c>
      <c r="D498" s="30">
        <f t="shared" ref="D498:E503" si="59">C498</f>
        <v>600</v>
      </c>
      <c r="E498" s="30">
        <f t="shared" si="59"/>
        <v>600</v>
      </c>
      <c r="H498" s="41">
        <f t="shared" si="51"/>
        <v>600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3500</v>
      </c>
      <c r="D500" s="5">
        <f t="shared" si="59"/>
        <v>3500</v>
      </c>
      <c r="E500" s="5">
        <f t="shared" si="59"/>
        <v>3500</v>
      </c>
      <c r="H500" s="41">
        <f t="shared" si="51"/>
        <v>3500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7" t="s">
        <v>410</v>
      </c>
      <c r="B504" s="178"/>
      <c r="C504" s="32">
        <f>SUM(C505:C508)</f>
        <v>1800</v>
      </c>
      <c r="D504" s="32">
        <f>SUM(D505:D508)</f>
        <v>1800</v>
      </c>
      <c r="E504" s="32">
        <f>SUM(E505:E508)</f>
        <v>1800</v>
      </c>
      <c r="H504" s="41">
        <f t="shared" si="51"/>
        <v>1800</v>
      </c>
    </row>
    <row r="505" spans="1:12" outlineLevel="2" collapsed="1">
      <c r="A505" s="6">
        <v>3303</v>
      </c>
      <c r="B505" s="4" t="s">
        <v>411</v>
      </c>
      <c r="C505" s="5">
        <v>1300</v>
      </c>
      <c r="D505" s="5">
        <f>C505</f>
        <v>1300</v>
      </c>
      <c r="E505" s="5">
        <f>D505</f>
        <v>1300</v>
      </c>
      <c r="H505" s="41">
        <f t="shared" si="51"/>
        <v>1300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7" t="s">
        <v>414</v>
      </c>
      <c r="B509" s="178"/>
      <c r="C509" s="32">
        <f>C510+C511+C512+C513+C517+C518+C519+C520+C521</f>
        <v>7800</v>
      </c>
      <c r="D509" s="32">
        <f>D510+D511+D512+D513+D517+D518+D519+D520+D521</f>
        <v>7800</v>
      </c>
      <c r="E509" s="32">
        <f>E510+E511+E512+E513+E517+E518+E519+E520+E521</f>
        <v>7800</v>
      </c>
      <c r="F509" s="51"/>
      <c r="H509" s="41">
        <f t="shared" si="51"/>
        <v>7800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7" t="s">
        <v>441</v>
      </c>
      <c r="B538" s="178"/>
      <c r="C538" s="32">
        <f>SUM(C539:C544)</f>
        <v>550</v>
      </c>
      <c r="D538" s="32">
        <f>SUM(D539:D544)</f>
        <v>550</v>
      </c>
      <c r="E538" s="32">
        <f>SUM(E539:E544)</f>
        <v>550</v>
      </c>
      <c r="H538" s="41">
        <f t="shared" si="63"/>
        <v>550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550</v>
      </c>
      <c r="D540" s="5">
        <f t="shared" ref="D540:E543" si="66">C540</f>
        <v>550</v>
      </c>
      <c r="E540" s="5">
        <f t="shared" si="66"/>
        <v>550</v>
      </c>
      <c r="H540" s="41">
        <f t="shared" si="63"/>
        <v>550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1" t="s">
        <v>449</v>
      </c>
      <c r="B547" s="182"/>
      <c r="C547" s="35">
        <f>C548+C549</f>
        <v>850</v>
      </c>
      <c r="D547" s="35">
        <f>D548+D549</f>
        <v>850</v>
      </c>
      <c r="E547" s="35">
        <f>E548+E549</f>
        <v>850</v>
      </c>
      <c r="G547" s="39" t="s">
        <v>593</v>
      </c>
      <c r="H547" s="41">
        <f t="shared" si="63"/>
        <v>850</v>
      </c>
      <c r="I547" s="42"/>
      <c r="J547" s="40" t="b">
        <f>AND(H547=I547)</f>
        <v>0</v>
      </c>
    </row>
    <row r="548" spans="1:10" outlineLevel="1">
      <c r="A548" s="177" t="s">
        <v>450</v>
      </c>
      <c r="B548" s="178"/>
      <c r="C548" s="32">
        <v>850</v>
      </c>
      <c r="D548" s="32">
        <f>C548</f>
        <v>850</v>
      </c>
      <c r="E548" s="32">
        <f>D548</f>
        <v>850</v>
      </c>
      <c r="H548" s="41">
        <f t="shared" si="63"/>
        <v>850</v>
      </c>
    </row>
    <row r="549" spans="1:10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5" t="s">
        <v>455</v>
      </c>
      <c r="B550" s="176"/>
      <c r="C550" s="36">
        <f>C551</f>
        <v>31000</v>
      </c>
      <c r="D550" s="36">
        <f>D551</f>
        <v>31000</v>
      </c>
      <c r="E550" s="36">
        <f>E551</f>
        <v>31000</v>
      </c>
      <c r="G550" s="39" t="s">
        <v>59</v>
      </c>
      <c r="H550" s="41">
        <f t="shared" si="63"/>
        <v>31000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31000</v>
      </c>
      <c r="D551" s="33">
        <f>D552+D556</f>
        <v>31000</v>
      </c>
      <c r="E551" s="33">
        <f>E552+E556</f>
        <v>31000</v>
      </c>
      <c r="G551" s="39" t="s">
        <v>594</v>
      </c>
      <c r="H551" s="41">
        <f t="shared" si="63"/>
        <v>31000</v>
      </c>
      <c r="I551" s="42"/>
      <c r="J551" s="40" t="b">
        <f>AND(H551=I551)</f>
        <v>0</v>
      </c>
    </row>
    <row r="552" spans="1:10" outlineLevel="1">
      <c r="A552" s="177" t="s">
        <v>457</v>
      </c>
      <c r="B552" s="178"/>
      <c r="C552" s="32">
        <f>SUM(C553:C555)</f>
        <v>31000</v>
      </c>
      <c r="D552" s="32">
        <f>SUM(D553:D555)</f>
        <v>31000</v>
      </c>
      <c r="E552" s="32">
        <f>SUM(E553:E555)</f>
        <v>31000</v>
      </c>
      <c r="H552" s="41">
        <f t="shared" si="63"/>
        <v>31000</v>
      </c>
    </row>
    <row r="553" spans="1:10" outlineLevel="2" collapsed="1">
      <c r="A553" s="6">
        <v>5500</v>
      </c>
      <c r="B553" s="4" t="s">
        <v>458</v>
      </c>
      <c r="C553" s="5">
        <v>31000</v>
      </c>
      <c r="D553" s="5">
        <f t="shared" ref="D553:E555" si="67">C553</f>
        <v>31000</v>
      </c>
      <c r="E553" s="5">
        <f t="shared" si="67"/>
        <v>31000</v>
      </c>
      <c r="H553" s="41">
        <f t="shared" si="63"/>
        <v>31000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369033.11300000001</v>
      </c>
      <c r="D559" s="37">
        <f>D560+D716+D725</f>
        <v>369033.11300000001</v>
      </c>
      <c r="E559" s="37">
        <f>E560+E716+E725</f>
        <v>369033.11300000001</v>
      </c>
      <c r="G559" s="39" t="s">
        <v>62</v>
      </c>
      <c r="H559" s="41">
        <f t="shared" si="63"/>
        <v>369033.11300000001</v>
      </c>
      <c r="I559" s="42"/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322333.11300000001</v>
      </c>
      <c r="D560" s="36">
        <f>D561+D638+D642+D645</f>
        <v>322333.11300000001</v>
      </c>
      <c r="E560" s="36">
        <f>E561+E638+E642+E645</f>
        <v>322333.11300000001</v>
      </c>
      <c r="G560" s="39" t="s">
        <v>61</v>
      </c>
      <c r="H560" s="41">
        <f t="shared" si="63"/>
        <v>322333.11300000001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322333.11300000001</v>
      </c>
      <c r="D561" s="38">
        <f>D562+D567+D568+D569+D576+D577+D581+D584+D585+D586+D587+D592+D595+D599+D603+D610+D616+D628</f>
        <v>322333.11300000001</v>
      </c>
      <c r="E561" s="38">
        <f>E562+E567+E568+E569+E576+E577+E581+E584+E585+E586+E587+E592+E595+E599+E603+E610+E616+E628</f>
        <v>322333.11300000001</v>
      </c>
      <c r="G561" s="39" t="s">
        <v>595</v>
      </c>
      <c r="H561" s="41">
        <f t="shared" si="63"/>
        <v>322333.11300000001</v>
      </c>
      <c r="I561" s="42"/>
      <c r="J561" s="40" t="b">
        <f>AND(H561=I561)</f>
        <v>0</v>
      </c>
    </row>
    <row r="562" spans="1:10" outlineLevel="1">
      <c r="A562" s="177" t="s">
        <v>466</v>
      </c>
      <c r="B562" s="178"/>
      <c r="C562" s="32">
        <f>SUM(C563:C566)</f>
        <v>11852</v>
      </c>
      <c r="D562" s="32">
        <f>SUM(D563:D566)</f>
        <v>11852</v>
      </c>
      <c r="E562" s="32">
        <f>SUM(E563:E566)</f>
        <v>11852</v>
      </c>
      <c r="H562" s="41">
        <f t="shared" si="63"/>
        <v>11852</v>
      </c>
    </row>
    <row r="563" spans="1:10" outlineLevel="2">
      <c r="A563" s="7">
        <v>6600</v>
      </c>
      <c r="B563" s="4" t="s">
        <v>468</v>
      </c>
      <c r="C563" s="5">
        <v>6000</v>
      </c>
      <c r="D563" s="5">
        <f>C563</f>
        <v>6000</v>
      </c>
      <c r="E563" s="5">
        <f>D563</f>
        <v>6000</v>
      </c>
      <c r="H563" s="41">
        <f t="shared" si="63"/>
        <v>6000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5852</v>
      </c>
      <c r="D566" s="5">
        <f t="shared" si="68"/>
        <v>5852</v>
      </c>
      <c r="E566" s="5">
        <f t="shared" si="68"/>
        <v>5852</v>
      </c>
      <c r="H566" s="41">
        <f t="shared" si="63"/>
        <v>5852</v>
      </c>
    </row>
    <row r="567" spans="1:10" outlineLevel="1">
      <c r="A567" s="177" t="s">
        <v>467</v>
      </c>
      <c r="B567" s="178"/>
      <c r="C567" s="31">
        <v>94983</v>
      </c>
      <c r="D567" s="31">
        <f>C567</f>
        <v>94983</v>
      </c>
      <c r="E567" s="31">
        <f>D567</f>
        <v>94983</v>
      </c>
      <c r="H567" s="41">
        <f t="shared" si="63"/>
        <v>94983</v>
      </c>
    </row>
    <row r="568" spans="1:10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7" t="s">
        <v>473</v>
      </c>
      <c r="B569" s="178"/>
      <c r="C569" s="32">
        <f>SUM(C570:C575)</f>
        <v>10000</v>
      </c>
      <c r="D569" s="32">
        <f>SUM(D570:D575)</f>
        <v>10000</v>
      </c>
      <c r="E569" s="32">
        <f>SUM(E570:E575)</f>
        <v>10000</v>
      </c>
      <c r="H569" s="41">
        <f t="shared" si="63"/>
        <v>10000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7" t="s">
        <v>481</v>
      </c>
      <c r="B577" s="178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outlineLevel="1">
      <c r="A581" s="177" t="s">
        <v>485</v>
      </c>
      <c r="B581" s="178"/>
      <c r="C581" s="32">
        <f>SUM(C582:C583)</f>
        <v>48000</v>
      </c>
      <c r="D581" s="32">
        <f>SUM(D582:D583)</f>
        <v>48000</v>
      </c>
      <c r="E581" s="32">
        <f>SUM(E582:E583)</f>
        <v>48000</v>
      </c>
      <c r="H581" s="41">
        <f t="shared" si="71"/>
        <v>48000</v>
      </c>
    </row>
    <row r="582" spans="1:8" outlineLevel="2">
      <c r="A582" s="7">
        <v>6606</v>
      </c>
      <c r="B582" s="4" t="s">
        <v>486</v>
      </c>
      <c r="C582" s="5">
        <v>38000</v>
      </c>
      <c r="D582" s="5">
        <f t="shared" ref="D582:E586" si="72">C582</f>
        <v>38000</v>
      </c>
      <c r="E582" s="5">
        <f t="shared" si="72"/>
        <v>38000</v>
      </c>
      <c r="H582" s="41">
        <f t="shared" si="71"/>
        <v>38000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7" t="s">
        <v>489</v>
      </c>
      <c r="B585" s="178"/>
      <c r="C585" s="32">
        <v>3000</v>
      </c>
      <c r="D585" s="32">
        <f t="shared" si="72"/>
        <v>3000</v>
      </c>
      <c r="E585" s="32">
        <f t="shared" si="72"/>
        <v>3000</v>
      </c>
      <c r="H585" s="41">
        <f t="shared" si="71"/>
        <v>3000</v>
      </c>
    </row>
    <row r="586" spans="1:8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7" t="s">
        <v>491</v>
      </c>
      <c r="B587" s="178"/>
      <c r="C587" s="32">
        <f>SUM(C588:C591)</f>
        <v>45329</v>
      </c>
      <c r="D587" s="32">
        <f>SUM(D588:D591)</f>
        <v>45329</v>
      </c>
      <c r="E587" s="32">
        <f>SUM(E588:E591)</f>
        <v>45329</v>
      </c>
      <c r="H587" s="41">
        <f t="shared" si="71"/>
        <v>45329</v>
      </c>
    </row>
    <row r="588" spans="1:8" outlineLevel="2">
      <c r="A588" s="7">
        <v>6610</v>
      </c>
      <c r="B588" s="4" t="s">
        <v>492</v>
      </c>
      <c r="C588" s="5">
        <v>40329</v>
      </c>
      <c r="D588" s="5">
        <f>C588</f>
        <v>40329</v>
      </c>
      <c r="E588" s="5">
        <f>D588</f>
        <v>40329</v>
      </c>
      <c r="H588" s="41">
        <f t="shared" si="71"/>
        <v>40329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5000</v>
      </c>
      <c r="D591" s="5">
        <f t="shared" si="73"/>
        <v>5000</v>
      </c>
      <c r="E591" s="5">
        <f t="shared" si="73"/>
        <v>5000</v>
      </c>
      <c r="H591" s="41">
        <f t="shared" si="71"/>
        <v>5000</v>
      </c>
    </row>
    <row r="592" spans="1:8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7" t="s">
        <v>503</v>
      </c>
      <c r="B599" s="178"/>
      <c r="C599" s="32">
        <f>SUM(C600:C602)</f>
        <v>15000</v>
      </c>
      <c r="D599" s="32">
        <f>SUM(D600:D602)</f>
        <v>15000</v>
      </c>
      <c r="E599" s="32">
        <f>SUM(E600:E602)</f>
        <v>15000</v>
      </c>
      <c r="H599" s="41">
        <f t="shared" si="71"/>
        <v>15000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15000</v>
      </c>
      <c r="D601" s="5">
        <f t="shared" si="75"/>
        <v>15000</v>
      </c>
      <c r="E601" s="5">
        <f t="shared" si="75"/>
        <v>15000</v>
      </c>
      <c r="H601" s="41">
        <f t="shared" si="71"/>
        <v>15000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7" t="s">
        <v>506</v>
      </c>
      <c r="B603" s="178"/>
      <c r="C603" s="32">
        <f>SUM(C604:C609)</f>
        <v>5000</v>
      </c>
      <c r="D603" s="32">
        <f>SUM(D604:D609)</f>
        <v>5000</v>
      </c>
      <c r="E603" s="32">
        <f>SUM(E604:E609)</f>
        <v>5000</v>
      </c>
      <c r="H603" s="41">
        <f t="shared" si="71"/>
        <v>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5000</v>
      </c>
      <c r="D608" s="5">
        <f t="shared" si="76"/>
        <v>5000</v>
      </c>
      <c r="E608" s="5">
        <f t="shared" si="76"/>
        <v>5000</v>
      </c>
      <c r="H608" s="41">
        <f t="shared" si="71"/>
        <v>5000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7" t="s">
        <v>513</v>
      </c>
      <c r="B610" s="178"/>
      <c r="C610" s="32">
        <f>SUM(C611:C615)</f>
        <v>50000</v>
      </c>
      <c r="D610" s="32">
        <f>SUM(D611:D615)</f>
        <v>50000</v>
      </c>
      <c r="E610" s="32">
        <f>SUM(E611:E615)</f>
        <v>50000</v>
      </c>
      <c r="H610" s="41">
        <f t="shared" si="71"/>
        <v>50000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20000</v>
      </c>
      <c r="D612" s="5">
        <f t="shared" ref="D612:E615" si="77">C612</f>
        <v>20000</v>
      </c>
      <c r="E612" s="5">
        <f t="shared" si="77"/>
        <v>20000</v>
      </c>
      <c r="H612" s="41">
        <f t="shared" si="71"/>
        <v>20000</v>
      </c>
    </row>
    <row r="613" spans="1:8" outlineLevel="2">
      <c r="A613" s="7">
        <v>6615</v>
      </c>
      <c r="B613" s="4" t="s">
        <v>516</v>
      </c>
      <c r="C613" s="5">
        <v>30000</v>
      </c>
      <c r="D613" s="5">
        <f t="shared" si="77"/>
        <v>30000</v>
      </c>
      <c r="E613" s="5">
        <f t="shared" si="77"/>
        <v>30000</v>
      </c>
      <c r="H613" s="41">
        <f t="shared" si="71"/>
        <v>30000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7" t="s">
        <v>519</v>
      </c>
      <c r="B616" s="178"/>
      <c r="C616" s="32">
        <f>SUM(C617:C627)</f>
        <v>130</v>
      </c>
      <c r="D616" s="32">
        <f>SUM(D617:D627)</f>
        <v>130</v>
      </c>
      <c r="E616" s="32">
        <f>SUM(E617:E627)</f>
        <v>130</v>
      </c>
      <c r="H616" s="41">
        <f t="shared" si="71"/>
        <v>130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130</v>
      </c>
      <c r="D620" s="5">
        <f t="shared" si="78"/>
        <v>130</v>
      </c>
      <c r="E620" s="5">
        <f t="shared" si="78"/>
        <v>130</v>
      </c>
      <c r="H620" s="41">
        <f t="shared" si="71"/>
        <v>130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7" t="s">
        <v>531</v>
      </c>
      <c r="B628" s="178"/>
      <c r="C628" s="32">
        <f>SUM(C629:C637)</f>
        <v>29039.113000000001</v>
      </c>
      <c r="D628" s="32">
        <f>SUM(D629:D637)</f>
        <v>29039.113000000001</v>
      </c>
      <c r="E628" s="32">
        <f>SUM(E629:E637)</f>
        <v>29039.113000000001</v>
      </c>
      <c r="H628" s="41">
        <f t="shared" si="71"/>
        <v>29039.113000000001</v>
      </c>
    </row>
    <row r="629" spans="1:10" outlineLevel="2">
      <c r="A629" s="7">
        <v>6617</v>
      </c>
      <c r="B629" s="4" t="s">
        <v>532</v>
      </c>
      <c r="C629" s="5">
        <v>3965</v>
      </c>
      <c r="D629" s="5">
        <f>C629</f>
        <v>3965</v>
      </c>
      <c r="E629" s="5">
        <f>D629</f>
        <v>3965</v>
      </c>
      <c r="H629" s="41">
        <f t="shared" si="71"/>
        <v>3965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20074.113000000001</v>
      </c>
      <c r="D632" s="5">
        <f t="shared" si="79"/>
        <v>20074.113000000001</v>
      </c>
      <c r="E632" s="5">
        <f t="shared" si="79"/>
        <v>20074.113000000001</v>
      </c>
      <c r="H632" s="41">
        <f t="shared" si="71"/>
        <v>20074.113000000001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5000</v>
      </c>
      <c r="D637" s="5">
        <f t="shared" si="79"/>
        <v>5000</v>
      </c>
      <c r="E637" s="5">
        <f t="shared" si="79"/>
        <v>5000</v>
      </c>
      <c r="H637" s="41">
        <f t="shared" si="71"/>
        <v>5000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5" t="s">
        <v>570</v>
      </c>
      <c r="B716" s="176"/>
      <c r="C716" s="36">
        <f>C717</f>
        <v>46700</v>
      </c>
      <c r="D716" s="36">
        <f>D717</f>
        <v>46700</v>
      </c>
      <c r="E716" s="36">
        <f>E717</f>
        <v>46700</v>
      </c>
      <c r="G716" s="39" t="s">
        <v>66</v>
      </c>
      <c r="H716" s="41">
        <f t="shared" si="92"/>
        <v>46700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46700</v>
      </c>
      <c r="D717" s="33">
        <f>D718+D722</f>
        <v>46700</v>
      </c>
      <c r="E717" s="33">
        <f>E718+E722</f>
        <v>46700</v>
      </c>
      <c r="G717" s="39" t="s">
        <v>599</v>
      </c>
      <c r="H717" s="41">
        <f t="shared" si="92"/>
        <v>46700</v>
      </c>
      <c r="I717" s="42"/>
      <c r="J717" s="40" t="b">
        <f>AND(H717=I717)</f>
        <v>0</v>
      </c>
    </row>
    <row r="718" spans="1:10" outlineLevel="1" collapsed="1">
      <c r="A718" s="171" t="s">
        <v>851</v>
      </c>
      <c r="B718" s="172"/>
      <c r="C718" s="31">
        <f>SUM(C719:C721)</f>
        <v>46700</v>
      </c>
      <c r="D718" s="31">
        <f>SUM(D719:D721)</f>
        <v>46700</v>
      </c>
      <c r="E718" s="31">
        <f>SUM(E719:E721)</f>
        <v>46700</v>
      </c>
      <c r="H718" s="41">
        <f t="shared" si="92"/>
        <v>46700</v>
      </c>
    </row>
    <row r="719" spans="1:10" ht="15" customHeight="1" outlineLevel="2">
      <c r="A719" s="6">
        <v>10950</v>
      </c>
      <c r="B719" s="4" t="s">
        <v>572</v>
      </c>
      <c r="C719" s="5">
        <v>46700</v>
      </c>
      <c r="D719" s="5">
        <f>C719</f>
        <v>46700</v>
      </c>
      <c r="E719" s="5">
        <f>D719</f>
        <v>46700</v>
      </c>
      <c r="H719" s="41">
        <f t="shared" si="92"/>
        <v>46700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73" workbookViewId="0">
      <selection activeCell="G273" sqref="G273"/>
    </sheetView>
  </sheetViews>
  <sheetFormatPr baseColWidth="10" defaultColWidth="9.140625" defaultRowHeight="15" outlineLevelRow="3"/>
  <cols>
    <col min="1" max="1" width="7" bestFit="1" customWidth="1"/>
    <col min="2" max="2" width="43.140625" customWidth="1"/>
    <col min="3" max="5" width="17.140625" customWidth="1"/>
    <col min="7" max="7" width="16.7109375" bestFit="1" customWidth="1"/>
    <col min="8" max="8" width="20.28515625" customWidth="1"/>
    <col min="9" max="9" width="15.42578125" bestFit="1" customWidth="1"/>
    <col min="10" max="10" width="20.42578125" bestFit="1" customWidth="1"/>
  </cols>
  <sheetData>
    <row r="1" spans="1:14" ht="18.75">
      <c r="A1" s="187" t="s">
        <v>30</v>
      </c>
      <c r="B1" s="187"/>
      <c r="C1" s="187"/>
      <c r="D1" s="137" t="s">
        <v>853</v>
      </c>
      <c r="E1" s="137" t="s">
        <v>852</v>
      </c>
      <c r="G1" s="43" t="s">
        <v>31</v>
      </c>
      <c r="H1" s="44">
        <f>C2+C114</f>
        <v>1172948.5989999999</v>
      </c>
      <c r="I1" s="45"/>
      <c r="J1" s="46" t="b">
        <f>AND(H1=I1)</f>
        <v>0</v>
      </c>
    </row>
    <row r="2" spans="1:14">
      <c r="A2" s="195" t="s">
        <v>60</v>
      </c>
      <c r="B2" s="195"/>
      <c r="C2" s="26">
        <f>C3+C67</f>
        <v>620000</v>
      </c>
      <c r="D2" s="26">
        <f>D3+D67</f>
        <v>620000</v>
      </c>
      <c r="E2" s="26">
        <f>E3+E67</f>
        <v>620000</v>
      </c>
      <c r="G2" s="39" t="s">
        <v>60</v>
      </c>
      <c r="H2" s="41">
        <f>C2</f>
        <v>620000</v>
      </c>
      <c r="I2" s="42"/>
      <c r="J2" s="40" t="b">
        <f>AND(H2=I2)</f>
        <v>0</v>
      </c>
    </row>
    <row r="3" spans="1:14">
      <c r="A3" s="192" t="s">
        <v>578</v>
      </c>
      <c r="B3" s="192"/>
      <c r="C3" s="23">
        <f>C4+C11+C38+C61</f>
        <v>328300</v>
      </c>
      <c r="D3" s="23">
        <f>D4+D11+D38+D61</f>
        <v>328300</v>
      </c>
      <c r="E3" s="23">
        <f>E4+E11+E38+E61</f>
        <v>328300</v>
      </c>
      <c r="G3" s="39" t="s">
        <v>57</v>
      </c>
      <c r="H3" s="41">
        <f t="shared" ref="H3:H66" si="0">C3</f>
        <v>328300</v>
      </c>
      <c r="I3" s="42"/>
      <c r="J3" s="40" t="b">
        <f>AND(H3=I3)</f>
        <v>0</v>
      </c>
    </row>
    <row r="4" spans="1:14" ht="15" customHeight="1">
      <c r="A4" s="188" t="s">
        <v>124</v>
      </c>
      <c r="B4" s="189"/>
      <c r="C4" s="21">
        <f>SUM(C5:C10)</f>
        <v>70300</v>
      </c>
      <c r="D4" s="21">
        <f>SUM(D5:D10)</f>
        <v>70300</v>
      </c>
      <c r="E4" s="21">
        <f>SUM(E5:E10)</f>
        <v>70300</v>
      </c>
      <c r="F4" s="17"/>
      <c r="G4" s="39" t="s">
        <v>53</v>
      </c>
      <c r="H4" s="41">
        <f t="shared" si="0"/>
        <v>70300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203500</v>
      </c>
      <c r="D11" s="21">
        <f>SUM(D12:D37)</f>
        <v>203500</v>
      </c>
      <c r="E11" s="21">
        <f>SUM(E12:E37)</f>
        <v>203500</v>
      </c>
      <c r="F11" s="17"/>
      <c r="G11" s="39" t="s">
        <v>54</v>
      </c>
      <c r="H11" s="41">
        <f t="shared" si="0"/>
        <v>203500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200500</v>
      </c>
      <c r="D12" s="2">
        <f>C12</f>
        <v>200500</v>
      </c>
      <c r="E12" s="2">
        <f>D12</f>
        <v>200500</v>
      </c>
      <c r="H12" s="41">
        <f t="shared" si="0"/>
        <v>200500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G16" s="51"/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8" t="s">
        <v>145</v>
      </c>
      <c r="B38" s="189"/>
      <c r="C38" s="21">
        <f>SUM(C39:C60)</f>
        <v>54500</v>
      </c>
      <c r="D38" s="21">
        <f>SUM(D39:D60)</f>
        <v>54500</v>
      </c>
      <c r="E38" s="21">
        <f>SUM(E39:E60)</f>
        <v>54500</v>
      </c>
      <c r="G38" s="39" t="s">
        <v>55</v>
      </c>
      <c r="H38" s="41">
        <f t="shared" si="0"/>
        <v>54500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6500</v>
      </c>
      <c r="D39" s="2">
        <f>C39</f>
        <v>6500</v>
      </c>
      <c r="E39" s="2">
        <f>D39</f>
        <v>6500</v>
      </c>
      <c r="H39" s="41">
        <f t="shared" si="0"/>
        <v>6500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8000</v>
      </c>
      <c r="D53" s="2">
        <f t="shared" si="4"/>
        <v>8000</v>
      </c>
      <c r="E53" s="2">
        <f t="shared" si="4"/>
        <v>8000</v>
      </c>
      <c r="H53" s="41">
        <f t="shared" si="0"/>
        <v>8000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2" t="s">
        <v>579</v>
      </c>
      <c r="B67" s="192"/>
      <c r="C67" s="25">
        <f>C97+C68</f>
        <v>291700</v>
      </c>
      <c r="D67" s="25">
        <f>D97+D68</f>
        <v>291700</v>
      </c>
      <c r="E67" s="25">
        <f>E97+E68</f>
        <v>291700</v>
      </c>
      <c r="G67" s="39" t="s">
        <v>59</v>
      </c>
      <c r="H67" s="41">
        <f t="shared" ref="H67:H130" si="7">C67</f>
        <v>291700</v>
      </c>
      <c r="I67" s="42"/>
      <c r="J67" s="40" t="b">
        <f>AND(H67=I67)</f>
        <v>0</v>
      </c>
    </row>
    <row r="68" spans="1:10">
      <c r="A68" s="188" t="s">
        <v>163</v>
      </c>
      <c r="B68" s="189"/>
      <c r="C68" s="21">
        <f>SUM(C69:C96)</f>
        <v>31500</v>
      </c>
      <c r="D68" s="21">
        <f>SUM(D69:D96)</f>
        <v>31500</v>
      </c>
      <c r="E68" s="21">
        <f>SUM(E69:E96)</f>
        <v>31500</v>
      </c>
      <c r="G68" s="39" t="s">
        <v>56</v>
      </c>
      <c r="H68" s="41">
        <f t="shared" si="7"/>
        <v>31500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1000</v>
      </c>
      <c r="D78" s="2">
        <f t="shared" si="8"/>
        <v>1000</v>
      </c>
      <c r="E78" s="2">
        <f t="shared" si="8"/>
        <v>1000</v>
      </c>
      <c r="H78" s="41">
        <f t="shared" si="7"/>
        <v>1000</v>
      </c>
    </row>
    <row r="79" spans="1:10" ht="15" customHeight="1" outlineLevel="1">
      <c r="A79" s="3">
        <v>5201</v>
      </c>
      <c r="B79" s="2" t="s">
        <v>20</v>
      </c>
      <c r="C79" s="18">
        <v>24000</v>
      </c>
      <c r="D79" s="2">
        <f t="shared" si="8"/>
        <v>24000</v>
      </c>
      <c r="E79" s="2">
        <f t="shared" si="8"/>
        <v>24000</v>
      </c>
      <c r="H79" s="41">
        <f t="shared" si="7"/>
        <v>24000</v>
      </c>
    </row>
    <row r="80" spans="1:10" ht="15" customHeight="1" outlineLevel="1">
      <c r="A80" s="3">
        <v>5202</v>
      </c>
      <c r="B80" s="2" t="s">
        <v>172</v>
      </c>
      <c r="C80" s="2">
        <v>6500</v>
      </c>
      <c r="D80" s="2">
        <f t="shared" si="8"/>
        <v>6500</v>
      </c>
      <c r="E80" s="2">
        <f t="shared" si="8"/>
        <v>6500</v>
      </c>
      <c r="H80" s="41">
        <f t="shared" si="7"/>
        <v>6500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260200</v>
      </c>
      <c r="D97" s="21">
        <f>SUM(D98:D113)</f>
        <v>260200</v>
      </c>
      <c r="E97" s="21">
        <f>SUM(E98:E113)</f>
        <v>260200</v>
      </c>
      <c r="G97" s="39" t="s">
        <v>58</v>
      </c>
      <c r="H97" s="41">
        <f t="shared" si="7"/>
        <v>260200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239000</v>
      </c>
      <c r="D98" s="2">
        <f>C98</f>
        <v>239000</v>
      </c>
      <c r="E98" s="2">
        <f>D98</f>
        <v>239000</v>
      </c>
      <c r="H98" s="41">
        <f t="shared" si="7"/>
        <v>239000</v>
      </c>
    </row>
    <row r="99" spans="1:10" ht="15" customHeight="1" outlineLevel="1">
      <c r="A99" s="3">
        <v>6002</v>
      </c>
      <c r="B99" s="1" t="s">
        <v>185</v>
      </c>
      <c r="C99" s="2">
        <v>17000</v>
      </c>
      <c r="D99" s="2">
        <f t="shared" ref="D99:E113" si="10">C99</f>
        <v>17000</v>
      </c>
      <c r="E99" s="2">
        <f t="shared" si="10"/>
        <v>17000</v>
      </c>
      <c r="H99" s="41">
        <f t="shared" si="7"/>
        <v>17000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2500</v>
      </c>
      <c r="D106" s="2">
        <f t="shared" si="10"/>
        <v>2500</v>
      </c>
      <c r="E106" s="2">
        <f t="shared" si="10"/>
        <v>2500</v>
      </c>
      <c r="H106" s="41">
        <f t="shared" si="7"/>
        <v>2500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700</v>
      </c>
      <c r="D113" s="2">
        <f t="shared" si="10"/>
        <v>700</v>
      </c>
      <c r="E113" s="2">
        <f t="shared" si="10"/>
        <v>700</v>
      </c>
      <c r="H113" s="41">
        <f t="shared" si="7"/>
        <v>700</v>
      </c>
    </row>
    <row r="114" spans="1:10">
      <c r="A114" s="193" t="s">
        <v>62</v>
      </c>
      <c r="B114" s="194"/>
      <c r="C114" s="26">
        <f>C115+C152+C177</f>
        <v>552948.59899999993</v>
      </c>
      <c r="D114" s="26">
        <f>D115+D152+D177</f>
        <v>552948.59899999993</v>
      </c>
      <c r="E114" s="26">
        <f>E115+E152+E177</f>
        <v>552948.59899999993</v>
      </c>
      <c r="G114" s="39" t="s">
        <v>62</v>
      </c>
      <c r="H114" s="41">
        <f t="shared" si="7"/>
        <v>552948.59899999993</v>
      </c>
      <c r="I114" s="42"/>
      <c r="J114" s="40" t="b">
        <f>AND(H114=I114)</f>
        <v>0</v>
      </c>
    </row>
    <row r="115" spans="1:10">
      <c r="A115" s="190" t="s">
        <v>580</v>
      </c>
      <c r="B115" s="191"/>
      <c r="C115" s="23">
        <f>C116+C135</f>
        <v>534609.59899999993</v>
      </c>
      <c r="D115" s="23">
        <f>D116+D135</f>
        <v>534609.59899999993</v>
      </c>
      <c r="E115" s="23">
        <f>E116+E135</f>
        <v>534609.59899999993</v>
      </c>
      <c r="G115" s="39" t="s">
        <v>61</v>
      </c>
      <c r="H115" s="41">
        <f t="shared" si="7"/>
        <v>534609.59899999993</v>
      </c>
      <c r="I115" s="42"/>
      <c r="J115" s="40" t="b">
        <f>AND(H115=I115)</f>
        <v>0</v>
      </c>
    </row>
    <row r="116" spans="1:10" ht="15" customHeight="1">
      <c r="A116" s="188" t="s">
        <v>195</v>
      </c>
      <c r="B116" s="189"/>
      <c r="C116" s="21">
        <f>C117+C120+C123+C126+C129+C132</f>
        <v>151410.48699999999</v>
      </c>
      <c r="D116" s="21">
        <f>D117+D120+D123+D126+D129+D132</f>
        <v>151410.48699999999</v>
      </c>
      <c r="E116" s="21">
        <f>E117+E120+E123+E126+E129+E132</f>
        <v>151410.48699999999</v>
      </c>
      <c r="G116" s="39" t="s">
        <v>583</v>
      </c>
      <c r="H116" s="41">
        <f t="shared" si="7"/>
        <v>151410.48699999999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151410.48699999999</v>
      </c>
      <c r="D117" s="2">
        <f>D118+D119</f>
        <v>151410.48699999999</v>
      </c>
      <c r="E117" s="2">
        <f>E118+E119</f>
        <v>151410.48699999999</v>
      </c>
      <c r="H117" s="41">
        <f t="shared" si="7"/>
        <v>151410.48699999999</v>
      </c>
    </row>
    <row r="118" spans="1:10" ht="15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860</v>
      </c>
      <c r="C119" s="125">
        <v>151410.48699999999</v>
      </c>
      <c r="D119" s="125">
        <f>C119</f>
        <v>151410.48699999999</v>
      </c>
      <c r="E119" s="125">
        <f>D119</f>
        <v>151410.48699999999</v>
      </c>
      <c r="H119" s="41">
        <f t="shared" si="7"/>
        <v>151410.48699999999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8" t="s">
        <v>202</v>
      </c>
      <c r="B135" s="189"/>
      <c r="C135" s="21">
        <f>C136+C140+C143+C146+C149</f>
        <v>383199.11199999996</v>
      </c>
      <c r="D135" s="21">
        <f>D136+D140+D143+D146+D149</f>
        <v>383199.11199999996</v>
      </c>
      <c r="E135" s="21">
        <f>E136+E140+E143+E146+E149</f>
        <v>383199.11199999996</v>
      </c>
      <c r="G135" s="39" t="s">
        <v>584</v>
      </c>
      <c r="H135" s="41">
        <f t="shared" si="11"/>
        <v>383199.11199999996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186289.742</v>
      </c>
      <c r="D136" s="2">
        <f>D137+D138+D139</f>
        <v>186289.742</v>
      </c>
      <c r="E136" s="2">
        <f>E137+E138+E139</f>
        <v>186289.742</v>
      </c>
      <c r="H136" s="41">
        <f t="shared" si="11"/>
        <v>186289.742</v>
      </c>
    </row>
    <row r="137" spans="1:10" ht="15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862</v>
      </c>
      <c r="C138" s="125">
        <v>154287.60399999999</v>
      </c>
      <c r="D138" s="125">
        <f t="shared" ref="D138:E139" si="12">C138</f>
        <v>154287.60399999999</v>
      </c>
      <c r="E138" s="125">
        <f t="shared" si="12"/>
        <v>154287.60399999999</v>
      </c>
      <c r="H138" s="41">
        <f t="shared" si="11"/>
        <v>154287.60399999999</v>
      </c>
    </row>
    <row r="139" spans="1:10" ht="15" customHeight="1" outlineLevel="2">
      <c r="A139" s="127"/>
      <c r="B139" s="126" t="s">
        <v>861</v>
      </c>
      <c r="C139" s="125">
        <v>32002.137999999999</v>
      </c>
      <c r="D139" s="125">
        <f t="shared" si="12"/>
        <v>32002.137999999999</v>
      </c>
      <c r="E139" s="125">
        <f t="shared" si="12"/>
        <v>32002.137999999999</v>
      </c>
      <c r="H139" s="41">
        <f t="shared" si="11"/>
        <v>32002.137999999999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196909.37</v>
      </c>
      <c r="D149" s="2">
        <f>D150+D151</f>
        <v>196909.37</v>
      </c>
      <c r="E149" s="2">
        <f>E150+E151</f>
        <v>196909.37</v>
      </c>
      <c r="H149" s="41">
        <f t="shared" si="11"/>
        <v>196909.37</v>
      </c>
    </row>
    <row r="150" spans="1:10" ht="15" customHeight="1" outlineLevel="2">
      <c r="A150" s="127"/>
      <c r="B150" s="126" t="s">
        <v>855</v>
      </c>
      <c r="C150" s="125">
        <v>196909.37</v>
      </c>
      <c r="D150" s="125">
        <f>C150</f>
        <v>196909.37</v>
      </c>
      <c r="E150" s="125">
        <f>D150</f>
        <v>196909.37</v>
      </c>
      <c r="H150" s="41">
        <f t="shared" si="11"/>
        <v>196909.37</v>
      </c>
    </row>
    <row r="151" spans="1:10" ht="15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0" t="s">
        <v>581</v>
      </c>
      <c r="B152" s="191"/>
      <c r="C152" s="23">
        <f>C153+C163+C170</f>
        <v>18339</v>
      </c>
      <c r="D152" s="23">
        <f>D153+D163+D170</f>
        <v>18339</v>
      </c>
      <c r="E152" s="23">
        <f>E153+E163+E170</f>
        <v>18339</v>
      </c>
      <c r="G152" s="39" t="s">
        <v>66</v>
      </c>
      <c r="H152" s="41">
        <f t="shared" si="11"/>
        <v>18339</v>
      </c>
      <c r="I152" s="42"/>
      <c r="J152" s="40" t="b">
        <f>AND(H152=I152)</f>
        <v>0</v>
      </c>
    </row>
    <row r="153" spans="1:10">
      <c r="A153" s="188" t="s">
        <v>208</v>
      </c>
      <c r="B153" s="189"/>
      <c r="C153" s="21">
        <f>C154+C157+C160</f>
        <v>18339</v>
      </c>
      <c r="D153" s="21">
        <f>D154+D157+D160</f>
        <v>18339</v>
      </c>
      <c r="E153" s="21">
        <f>E154+E157+E160</f>
        <v>18339</v>
      </c>
      <c r="G153" s="39" t="s">
        <v>585</v>
      </c>
      <c r="H153" s="41">
        <f t="shared" si="11"/>
        <v>18339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18339</v>
      </c>
      <c r="D154" s="2">
        <f>D155+D156</f>
        <v>18339</v>
      </c>
      <c r="E154" s="2">
        <f>E155+E156</f>
        <v>18339</v>
      </c>
      <c r="H154" s="41">
        <f t="shared" si="11"/>
        <v>18339</v>
      </c>
    </row>
    <row r="155" spans="1:10" ht="15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860</v>
      </c>
      <c r="C156" s="125">
        <v>18339</v>
      </c>
      <c r="D156" s="125">
        <f>C156</f>
        <v>18339</v>
      </c>
      <c r="E156" s="125">
        <f>D156</f>
        <v>18339</v>
      </c>
      <c r="H156" s="41">
        <f t="shared" si="11"/>
        <v>18339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7"/>
      <c r="B181" s="86" t="s">
        <v>855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7"/>
      <c r="B183" s="86" t="s">
        <v>855</v>
      </c>
      <c r="C183" s="124"/>
      <c r="D183" s="124">
        <f>C183</f>
        <v>0</v>
      </c>
      <c r="E183" s="124">
        <f>D183</f>
        <v>0</v>
      </c>
    </row>
    <row r="184" spans="1:10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7"/>
      <c r="B186" s="86" t="s">
        <v>855</v>
      </c>
      <c r="C186" s="124"/>
      <c r="D186" s="124">
        <f>C186</f>
        <v>0</v>
      </c>
      <c r="E186" s="124">
        <f>D186</f>
        <v>0</v>
      </c>
    </row>
    <row r="187" spans="1:10" outlineLevel="3">
      <c r="A187" s="87"/>
      <c r="B187" s="86" t="s">
        <v>847</v>
      </c>
      <c r="C187" s="124"/>
      <c r="D187" s="124">
        <f>C187</f>
        <v>0</v>
      </c>
      <c r="E187" s="124">
        <f>D187</f>
        <v>0</v>
      </c>
    </row>
    <row r="188" spans="1:10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7"/>
      <c r="B190" s="86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7"/>
      <c r="B191" s="86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7"/>
      <c r="B192" s="86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7"/>
      <c r="B194" s="86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7"/>
      <c r="B196" s="86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5" t="s">
        <v>843</v>
      </c>
      <c r="B197" s="18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7"/>
      <c r="B199" s="86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7"/>
      <c r="B202" s="86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7"/>
      <c r="B205" s="86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7"/>
      <c r="B206" s="86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7"/>
      <c r="B208" s="86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7"/>
      <c r="B209" s="86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7"/>
      <c r="B210" s="86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7"/>
      <c r="B212" s="86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7"/>
      <c r="B214" s="86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7"/>
      <c r="B217" s="86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7"/>
      <c r="B221" s="86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7"/>
      <c r="B224" s="86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7"/>
      <c r="B225" s="86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7"/>
      <c r="B226" s="86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7"/>
      <c r="B227" s="86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7"/>
      <c r="B230" s="86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7"/>
      <c r="B231" s="86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7"/>
      <c r="B232" s="86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7"/>
      <c r="B234" s="86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7"/>
      <c r="B237" s="86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7"/>
      <c r="B240" s="86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7"/>
      <c r="B241" s="86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7"/>
      <c r="B242" s="86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7"/>
      <c r="B245" s="86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7"/>
      <c r="B246" s="86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7"/>
      <c r="B247" s="86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7"/>
      <c r="B248" s="86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7"/>
      <c r="B249" s="86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7"/>
      <c r="B251" s="86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7"/>
      <c r="B252" s="86" t="s">
        <v>854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7" t="s">
        <v>67</v>
      </c>
      <c r="B256" s="187"/>
      <c r="C256" s="187"/>
      <c r="D256" s="137" t="s">
        <v>853</v>
      </c>
      <c r="E256" s="137" t="s">
        <v>852</v>
      </c>
      <c r="G256" s="47" t="s">
        <v>589</v>
      </c>
      <c r="H256" s="48">
        <f>C257+C559</f>
        <v>1172948.5989999999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500000</v>
      </c>
      <c r="D257" s="37">
        <f>D258+D550</f>
        <v>500000</v>
      </c>
      <c r="E257" s="37">
        <f>E258+E550</f>
        <v>500000</v>
      </c>
      <c r="G257" s="39" t="s">
        <v>60</v>
      </c>
      <c r="H257" s="41">
        <f>C257</f>
        <v>500000</v>
      </c>
      <c r="I257" s="42"/>
      <c r="J257" s="40" t="b">
        <f>AND(H257=I257)</f>
        <v>0</v>
      </c>
    </row>
    <row r="258" spans="1:10">
      <c r="A258" s="175" t="s">
        <v>266</v>
      </c>
      <c r="B258" s="176"/>
      <c r="C258" s="36">
        <f>C259+C339+C483+C547</f>
        <v>473800</v>
      </c>
      <c r="D258" s="36">
        <f>D259+D339+D483+D547</f>
        <v>473800</v>
      </c>
      <c r="E258" s="36">
        <f>E259+E339+E483+E547</f>
        <v>473800</v>
      </c>
      <c r="G258" s="39" t="s">
        <v>57</v>
      </c>
      <c r="H258" s="41">
        <f t="shared" ref="H258:H321" si="21">C258</f>
        <v>473800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290000</v>
      </c>
      <c r="D259" s="33">
        <f>D260+D263+D314</f>
        <v>290000</v>
      </c>
      <c r="E259" s="33">
        <f>E260+E263+E314</f>
        <v>290000</v>
      </c>
      <c r="G259" s="39" t="s">
        <v>590</v>
      </c>
      <c r="H259" s="41">
        <f t="shared" si="21"/>
        <v>290000</v>
      </c>
      <c r="I259" s="42"/>
      <c r="J259" s="40" t="b">
        <f>AND(H259=I259)</f>
        <v>0</v>
      </c>
    </row>
    <row r="260" spans="1:10" outlineLevel="1">
      <c r="A260" s="177" t="s">
        <v>268</v>
      </c>
      <c r="B260" s="178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7" t="s">
        <v>269</v>
      </c>
      <c r="B263" s="178"/>
      <c r="C263" s="32">
        <f>C264+C265+C289+C296+C298+C302+C305+C308+C313</f>
        <v>289040</v>
      </c>
      <c r="D263" s="32">
        <f>D264+D265+D289+D296+D298+D302+D305+D308+D313</f>
        <v>289040</v>
      </c>
      <c r="E263" s="32">
        <f>E264+E265+E289+E296+E298+E302+E305+E308+E313</f>
        <v>289040</v>
      </c>
      <c r="H263" s="41">
        <f t="shared" si="21"/>
        <v>289040</v>
      </c>
    </row>
    <row r="264" spans="1:10" outlineLevel="2">
      <c r="A264" s="6">
        <v>1101</v>
      </c>
      <c r="B264" s="4" t="s">
        <v>34</v>
      </c>
      <c r="C264" s="5">
        <v>101000</v>
      </c>
      <c r="D264" s="5">
        <f>C264</f>
        <v>101000</v>
      </c>
      <c r="E264" s="5">
        <f>D264</f>
        <v>101000</v>
      </c>
      <c r="H264" s="41">
        <f t="shared" si="21"/>
        <v>101000</v>
      </c>
    </row>
    <row r="265" spans="1:10" outlineLevel="2">
      <c r="A265" s="6">
        <v>1101</v>
      </c>
      <c r="B265" s="4" t="s">
        <v>35</v>
      </c>
      <c r="C265" s="5">
        <v>131000</v>
      </c>
      <c r="D265" s="5">
        <v>131000</v>
      </c>
      <c r="E265" s="5">
        <v>131000</v>
      </c>
      <c r="H265" s="41">
        <f t="shared" si="21"/>
        <v>131000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G273" s="51"/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4200</v>
      </c>
      <c r="D289" s="5">
        <v>4200</v>
      </c>
      <c r="E289" s="5">
        <v>4200</v>
      </c>
      <c r="H289" s="41">
        <f t="shared" si="21"/>
        <v>4200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11000</v>
      </c>
      <c r="D298" s="5">
        <v>11000</v>
      </c>
      <c r="E298" s="5">
        <v>11000</v>
      </c>
      <c r="H298" s="41">
        <f t="shared" si="21"/>
        <v>11000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4000</v>
      </c>
      <c r="D302" s="5">
        <v>4000</v>
      </c>
      <c r="E302" s="5">
        <v>4000</v>
      </c>
      <c r="H302" s="41">
        <f t="shared" si="21"/>
        <v>4000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37540</v>
      </c>
      <c r="D305" s="5">
        <v>37540</v>
      </c>
      <c r="E305" s="5">
        <v>37540</v>
      </c>
      <c r="H305" s="41">
        <f t="shared" si="21"/>
        <v>37540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164600</v>
      </c>
      <c r="D339" s="33">
        <f>D340+D444+D482</f>
        <v>164600</v>
      </c>
      <c r="E339" s="33">
        <f>E340+E444+E482</f>
        <v>164600</v>
      </c>
      <c r="G339" s="39" t="s">
        <v>591</v>
      </c>
      <c r="H339" s="41">
        <f t="shared" si="28"/>
        <v>164600</v>
      </c>
      <c r="I339" s="42"/>
      <c r="J339" s="40" t="b">
        <f>AND(H339=I339)</f>
        <v>0</v>
      </c>
    </row>
    <row r="340" spans="1:10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148100</v>
      </c>
      <c r="D340" s="32">
        <f>D341+D342+D343+D344+D347+D348+D353+D356+D357+D362+D367+BH290668+D371+D372+D373+D376+D377+D378+D382+D388+D391+D392+D395+D398+D399+D404+D407+D408+D409+D412+D415+D416+D419+D420+D421+D422+D429+D443</f>
        <v>148100</v>
      </c>
      <c r="E340" s="32">
        <f>E341+E342+E343+E344+E347+E348+E353+E356+E357+E362+E367+BI290668+E371+E372+E373+E376+E377+E378+E382+E388+E391+E392+E395+E398+E399+E404+E407+E408+E409+E412+E415+E416+E419+E420+E421+E422+E429+E443</f>
        <v>148100</v>
      </c>
      <c r="H340" s="41">
        <f t="shared" si="28"/>
        <v>148100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900</v>
      </c>
      <c r="D342" s="5">
        <f t="shared" ref="D342:E343" si="31">C342</f>
        <v>900</v>
      </c>
      <c r="E342" s="5">
        <f t="shared" si="31"/>
        <v>900</v>
      </c>
      <c r="H342" s="41">
        <f t="shared" si="28"/>
        <v>900</v>
      </c>
    </row>
    <row r="343" spans="1:10" outlineLevel="2">
      <c r="A343" s="6">
        <v>2201</v>
      </c>
      <c r="B343" s="4" t="s">
        <v>41</v>
      </c>
      <c r="C343" s="5">
        <v>29000</v>
      </c>
      <c r="D343" s="5">
        <f t="shared" si="31"/>
        <v>29000</v>
      </c>
      <c r="E343" s="5">
        <f t="shared" si="31"/>
        <v>29000</v>
      </c>
      <c r="H343" s="41">
        <f t="shared" si="28"/>
        <v>29000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26000</v>
      </c>
      <c r="D348" s="5">
        <f>SUM(D349:D352)</f>
        <v>26000</v>
      </c>
      <c r="E348" s="5">
        <f>SUM(E349:E352)</f>
        <v>26000</v>
      </c>
      <c r="H348" s="41">
        <f t="shared" si="28"/>
        <v>26000</v>
      </c>
    </row>
    <row r="349" spans="1:10" outlineLevel="3">
      <c r="A349" s="29"/>
      <c r="B349" s="28" t="s">
        <v>278</v>
      </c>
      <c r="C349" s="30">
        <v>26000</v>
      </c>
      <c r="D349" s="30">
        <f>C349</f>
        <v>26000</v>
      </c>
      <c r="E349" s="30">
        <f>D349</f>
        <v>26000</v>
      </c>
      <c r="H349" s="41">
        <f t="shared" si="28"/>
        <v>26000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  <c r="H357" s="41">
        <f t="shared" si="28"/>
        <v>3500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25500</v>
      </c>
      <c r="D362" s="5">
        <f>SUM(D363:D366)</f>
        <v>25500</v>
      </c>
      <c r="E362" s="5">
        <f>SUM(E363:E366)</f>
        <v>25500</v>
      </c>
      <c r="H362" s="41">
        <f t="shared" si="28"/>
        <v>25500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300</v>
      </c>
      <c r="D373" s="5">
        <f>SUM(D374:D375)</f>
        <v>300</v>
      </c>
      <c r="E373" s="5">
        <f>SUM(E374:E375)</f>
        <v>300</v>
      </c>
      <c r="H373" s="41">
        <f t="shared" si="28"/>
        <v>300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2700</v>
      </c>
      <c r="D382" s="5">
        <f>SUM(D383:D387)</f>
        <v>2700</v>
      </c>
      <c r="E382" s="5">
        <f>SUM(E383:E387)</f>
        <v>2700</v>
      </c>
      <c r="H382" s="41">
        <f t="shared" si="28"/>
        <v>2700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4500</v>
      </c>
      <c r="D392" s="5">
        <f>SUM(D393:D394)</f>
        <v>4500</v>
      </c>
      <c r="E392" s="5">
        <f>SUM(E393:E394)</f>
        <v>4500</v>
      </c>
      <c r="H392" s="41">
        <f t="shared" si="41"/>
        <v>4500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4500</v>
      </c>
      <c r="D394" s="30">
        <f>C394</f>
        <v>4500</v>
      </c>
      <c r="E394" s="30">
        <f>D394</f>
        <v>4500</v>
      </c>
      <c r="H394" s="41">
        <f t="shared" si="41"/>
        <v>4500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200</v>
      </c>
      <c r="D397" s="30">
        <f t="shared" si="43"/>
        <v>200</v>
      </c>
      <c r="E397" s="30">
        <f t="shared" si="43"/>
        <v>200</v>
      </c>
      <c r="H397" s="41">
        <f t="shared" si="41"/>
        <v>200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1500</v>
      </c>
      <c r="D402" s="30">
        <f t="shared" si="44"/>
        <v>1500</v>
      </c>
      <c r="E402" s="30">
        <f t="shared" si="44"/>
        <v>1500</v>
      </c>
      <c r="H402" s="41">
        <f t="shared" si="41"/>
        <v>1500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19000</v>
      </c>
      <c r="D412" s="5">
        <f>SUM(D413:D414)</f>
        <v>19000</v>
      </c>
      <c r="E412" s="5">
        <f>SUM(E413:E414)</f>
        <v>19000</v>
      </c>
      <c r="H412" s="41">
        <f t="shared" si="41"/>
        <v>19000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7100</v>
      </c>
      <c r="D429" s="5">
        <f>SUM(D430:D442)</f>
        <v>7100</v>
      </c>
      <c r="E429" s="5">
        <f>SUM(E430:E442)</f>
        <v>7100</v>
      </c>
      <c r="H429" s="41">
        <f t="shared" si="41"/>
        <v>7100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3100</v>
      </c>
      <c r="D432" s="30">
        <f t="shared" si="49"/>
        <v>3100</v>
      </c>
      <c r="E432" s="30">
        <f t="shared" si="49"/>
        <v>3100</v>
      </c>
      <c r="H432" s="41">
        <f t="shared" si="41"/>
        <v>3100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7" t="s">
        <v>357</v>
      </c>
      <c r="B444" s="178"/>
      <c r="C444" s="32">
        <f>C445+C454+C455+C459+C462+C463+C468+C474+C477+C480+C481+C450</f>
        <v>16500</v>
      </c>
      <c r="D444" s="32">
        <f>D445+D454+D455+D459+D462+D463+D468+D474+D477+D480+D481+D450</f>
        <v>16500</v>
      </c>
      <c r="E444" s="32">
        <f>E445+E454+E455+E459+E462+E463+E468+E474+E477+E480+E481+E450</f>
        <v>16500</v>
      </c>
      <c r="H444" s="41">
        <f t="shared" si="41"/>
        <v>16500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4500</v>
      </c>
      <c r="D445" s="5">
        <f>SUM(D446:D449)</f>
        <v>4500</v>
      </c>
      <c r="E445" s="5">
        <f>SUM(E446:E449)</f>
        <v>4500</v>
      </c>
      <c r="H445" s="41">
        <f t="shared" si="41"/>
        <v>4500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3" t="s">
        <v>389</v>
      </c>
      <c r="B483" s="184"/>
      <c r="C483" s="35">
        <f>C484+C504+C509+C522+C528+C538</f>
        <v>18720</v>
      </c>
      <c r="D483" s="35">
        <f>D484+D504+D509+D522+D528+D538</f>
        <v>18720</v>
      </c>
      <c r="E483" s="35">
        <f>E484+E504+E509+E522+E528+E538</f>
        <v>18720</v>
      </c>
      <c r="G483" s="39" t="s">
        <v>592</v>
      </c>
      <c r="H483" s="41">
        <f t="shared" si="51"/>
        <v>18720</v>
      </c>
      <c r="I483" s="42"/>
      <c r="J483" s="40" t="b">
        <f>AND(H483=I483)</f>
        <v>0</v>
      </c>
    </row>
    <row r="484" spans="1:10" outlineLevel="1">
      <c r="A484" s="177" t="s">
        <v>390</v>
      </c>
      <c r="B484" s="178"/>
      <c r="C484" s="32">
        <f>C485+C486+C490+C491+C494+C497+C500+C501+C502+C503</f>
        <v>6400</v>
      </c>
      <c r="D484" s="32">
        <f>D485+D486+D490+D491+D494+D497+D500+D501+D502+D503</f>
        <v>6400</v>
      </c>
      <c r="E484" s="32">
        <f>E485+E486+E490+E491+E494+E497+E500+E501+E502+E503</f>
        <v>6400</v>
      </c>
      <c r="H484" s="41">
        <f t="shared" si="51"/>
        <v>6400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customHeight="1" outlineLevel="3">
      <c r="A498" s="28"/>
      <c r="B498" s="28" t="s">
        <v>404</v>
      </c>
      <c r="C498" s="30">
        <v>600</v>
      </c>
      <c r="D498" s="30">
        <f t="shared" ref="D498:E503" si="59">C498</f>
        <v>600</v>
      </c>
      <c r="E498" s="30">
        <f t="shared" si="59"/>
        <v>600</v>
      </c>
      <c r="H498" s="41">
        <f t="shared" si="51"/>
        <v>600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4000</v>
      </c>
      <c r="D500" s="5">
        <f t="shared" si="59"/>
        <v>4000</v>
      </c>
      <c r="E500" s="5">
        <f t="shared" si="59"/>
        <v>4000</v>
      </c>
      <c r="H500" s="41">
        <f t="shared" si="51"/>
        <v>4000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7" t="s">
        <v>410</v>
      </c>
      <c r="B504" s="178"/>
      <c r="C504" s="32">
        <f>SUM(C505:C508)</f>
        <v>1900</v>
      </c>
      <c r="D504" s="32">
        <f>SUM(D505:D508)</f>
        <v>1900</v>
      </c>
      <c r="E504" s="32">
        <f>SUM(E505:E508)</f>
        <v>1900</v>
      </c>
      <c r="H504" s="41">
        <f t="shared" si="51"/>
        <v>1900</v>
      </c>
    </row>
    <row r="505" spans="1:12" outlineLevel="2" collapsed="1">
      <c r="A505" s="6">
        <v>3303</v>
      </c>
      <c r="B505" s="4" t="s">
        <v>411</v>
      </c>
      <c r="C505" s="5">
        <v>1400</v>
      </c>
      <c r="D505" s="5">
        <f>C505</f>
        <v>1400</v>
      </c>
      <c r="E505" s="5">
        <f>D505</f>
        <v>1400</v>
      </c>
      <c r="H505" s="41">
        <f t="shared" si="51"/>
        <v>1400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7" t="s">
        <v>414</v>
      </c>
      <c r="B509" s="178"/>
      <c r="C509" s="32">
        <f>C510+C511+C512+C513+C517+C518+C519+C520+C521</f>
        <v>9800</v>
      </c>
      <c r="D509" s="32">
        <f>D510+D511+D512+D513+D517+D518+D519+D520+D521</f>
        <v>9800</v>
      </c>
      <c r="E509" s="32">
        <f>E510+E511+E512+E513+E517+E518+E519+E520+E521</f>
        <v>9800</v>
      </c>
      <c r="F509" s="51"/>
      <c r="H509" s="41">
        <f t="shared" si="51"/>
        <v>9800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outlineLevel="2">
      <c r="A520" s="6">
        <v>3305</v>
      </c>
      <c r="B520" s="4" t="s">
        <v>425</v>
      </c>
      <c r="C520" s="5">
        <v>8000</v>
      </c>
      <c r="D520" s="5">
        <f t="shared" si="62"/>
        <v>8000</v>
      </c>
      <c r="E520" s="5">
        <f t="shared" si="62"/>
        <v>8000</v>
      </c>
      <c r="H520" s="41">
        <f t="shared" si="63"/>
        <v>8000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7" t="s">
        <v>441</v>
      </c>
      <c r="B538" s="178"/>
      <c r="C538" s="32">
        <f>SUM(C539:C544)</f>
        <v>620</v>
      </c>
      <c r="D538" s="32">
        <f>SUM(D539:D544)</f>
        <v>620</v>
      </c>
      <c r="E538" s="32">
        <f>SUM(E539:E544)</f>
        <v>620</v>
      </c>
      <c r="H538" s="41">
        <f t="shared" si="63"/>
        <v>620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620</v>
      </c>
      <c r="D540" s="5">
        <f t="shared" ref="D540:E543" si="66">C540</f>
        <v>620</v>
      </c>
      <c r="E540" s="5">
        <f t="shared" si="66"/>
        <v>620</v>
      </c>
      <c r="H540" s="41">
        <f t="shared" si="63"/>
        <v>620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1" t="s">
        <v>449</v>
      </c>
      <c r="B547" s="182"/>
      <c r="C547" s="35">
        <f>C548+C549</f>
        <v>480</v>
      </c>
      <c r="D547" s="35">
        <f>D548+D549</f>
        <v>480</v>
      </c>
      <c r="E547" s="35">
        <f>E548+E549</f>
        <v>480</v>
      </c>
      <c r="G547" s="39" t="s">
        <v>593</v>
      </c>
      <c r="H547" s="41">
        <f t="shared" si="63"/>
        <v>480</v>
      </c>
      <c r="I547" s="42"/>
      <c r="J547" s="40" t="b">
        <f>AND(H547=I547)</f>
        <v>0</v>
      </c>
    </row>
    <row r="548" spans="1:10" outlineLevel="1">
      <c r="A548" s="177" t="s">
        <v>450</v>
      </c>
      <c r="B548" s="178"/>
      <c r="C548" s="32">
        <v>480</v>
      </c>
      <c r="D548" s="32">
        <f>C548</f>
        <v>480</v>
      </c>
      <c r="E548" s="32">
        <f>D548</f>
        <v>480</v>
      </c>
      <c r="H548" s="41">
        <f t="shared" si="63"/>
        <v>480</v>
      </c>
    </row>
    <row r="549" spans="1:10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5" t="s">
        <v>455</v>
      </c>
      <c r="B550" s="176"/>
      <c r="C550" s="36">
        <f>C551</f>
        <v>26200</v>
      </c>
      <c r="D550" s="36">
        <f>D551</f>
        <v>26200</v>
      </c>
      <c r="E550" s="36">
        <f>E551</f>
        <v>26200</v>
      </c>
      <c r="G550" s="39" t="s">
        <v>59</v>
      </c>
      <c r="H550" s="41">
        <f t="shared" si="63"/>
        <v>26200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26200</v>
      </c>
      <c r="D551" s="33">
        <f>D552+D556</f>
        <v>26200</v>
      </c>
      <c r="E551" s="33">
        <f>E552+E556</f>
        <v>26200</v>
      </c>
      <c r="G551" s="39" t="s">
        <v>594</v>
      </c>
      <c r="H551" s="41">
        <f t="shared" si="63"/>
        <v>26200</v>
      </c>
      <c r="I551" s="42"/>
      <c r="J551" s="40" t="b">
        <f>AND(H551=I551)</f>
        <v>0</v>
      </c>
    </row>
    <row r="552" spans="1:10" outlineLevel="1">
      <c r="A552" s="177" t="s">
        <v>457</v>
      </c>
      <c r="B552" s="178"/>
      <c r="C552" s="32">
        <f>SUM(C553:C555)</f>
        <v>26200</v>
      </c>
      <c r="D552" s="32">
        <f>SUM(D553:D555)</f>
        <v>26200</v>
      </c>
      <c r="E552" s="32">
        <f>SUM(E553:E555)</f>
        <v>26200</v>
      </c>
      <c r="H552" s="41">
        <f t="shared" si="63"/>
        <v>26200</v>
      </c>
    </row>
    <row r="553" spans="1:10" outlineLevel="2" collapsed="1">
      <c r="A553" s="6">
        <v>5500</v>
      </c>
      <c r="B553" s="4" t="s">
        <v>458</v>
      </c>
      <c r="C553" s="5">
        <v>26200</v>
      </c>
      <c r="D553" s="5">
        <f t="shared" ref="D553:E555" si="67">C553</f>
        <v>26200</v>
      </c>
      <c r="E553" s="5">
        <f t="shared" si="67"/>
        <v>26200</v>
      </c>
      <c r="H553" s="41">
        <f t="shared" si="63"/>
        <v>26200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672948.59899999993</v>
      </c>
      <c r="D559" s="37">
        <f>D560+D716+D725</f>
        <v>672948.59899999993</v>
      </c>
      <c r="E559" s="37">
        <f>E560+E716+E725</f>
        <v>672948.59899999993</v>
      </c>
      <c r="G559" s="39" t="s">
        <v>62</v>
      </c>
      <c r="H559" s="41">
        <f t="shared" si="63"/>
        <v>672948.59899999993</v>
      </c>
      <c r="I559" s="42"/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628048.59899999993</v>
      </c>
      <c r="D560" s="36">
        <f>D561+D638+D642+D645</f>
        <v>628048.59899999993</v>
      </c>
      <c r="E560" s="36">
        <f>E561+E638+E642+E645</f>
        <v>628048.59899999993</v>
      </c>
      <c r="G560" s="39" t="s">
        <v>61</v>
      </c>
      <c r="H560" s="41">
        <f t="shared" si="63"/>
        <v>628048.59899999993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628048.59899999993</v>
      </c>
      <c r="D561" s="38">
        <f>D562+D567+D568+D569+D576+D577+D581+D584+D585+D586+D587+D592+D595+D599+D603+D610+D616+D628</f>
        <v>628048.59899999993</v>
      </c>
      <c r="E561" s="38">
        <f>E562+E567+E568+E569+E576+E577+E581+E584+E585+E586+E587+E592+E595+E599+E603+E610+E616+E628</f>
        <v>628048.59899999993</v>
      </c>
      <c r="G561" s="39" t="s">
        <v>595</v>
      </c>
      <c r="H561" s="41">
        <f t="shared" si="63"/>
        <v>628048.59899999993</v>
      </c>
      <c r="I561" s="42"/>
      <c r="J561" s="40" t="b">
        <f>AND(H561=I561)</f>
        <v>0</v>
      </c>
    </row>
    <row r="562" spans="1:10" outlineLevel="1">
      <c r="A562" s="177" t="s">
        <v>466</v>
      </c>
      <c r="B562" s="178"/>
      <c r="C562" s="32">
        <f>SUM(C563:C566)</f>
        <v>12982</v>
      </c>
      <c r="D562" s="32">
        <f>SUM(D563:D566)</f>
        <v>12982</v>
      </c>
      <c r="E562" s="32">
        <f>SUM(E563:E566)</f>
        <v>12982</v>
      </c>
      <c r="H562" s="41">
        <f t="shared" si="63"/>
        <v>12982</v>
      </c>
    </row>
    <row r="563" spans="1:10" outlineLevel="2">
      <c r="A563" s="7">
        <v>6600</v>
      </c>
      <c r="B563" s="4" t="s">
        <v>468</v>
      </c>
      <c r="C563" s="5">
        <v>6000</v>
      </c>
      <c r="D563" s="5">
        <f>C563</f>
        <v>6000</v>
      </c>
      <c r="E563" s="5">
        <f>D563</f>
        <v>6000</v>
      </c>
      <c r="H563" s="41">
        <f t="shared" si="63"/>
        <v>6000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6982</v>
      </c>
      <c r="D566" s="5">
        <f t="shared" si="68"/>
        <v>6982</v>
      </c>
      <c r="E566" s="5">
        <f t="shared" si="68"/>
        <v>6982</v>
      </c>
      <c r="H566" s="41">
        <f t="shared" si="63"/>
        <v>6982</v>
      </c>
    </row>
    <row r="567" spans="1:10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7" t="s">
        <v>473</v>
      </c>
      <c r="B569" s="178"/>
      <c r="C569" s="32">
        <f>SUM(C570:C575)</f>
        <v>190332.48699999999</v>
      </c>
      <c r="D569" s="32">
        <f>SUM(D570:D575)</f>
        <v>190332.48699999999</v>
      </c>
      <c r="E569" s="32">
        <f>SUM(E570:E575)</f>
        <v>190332.48699999999</v>
      </c>
      <c r="H569" s="41">
        <f t="shared" si="63"/>
        <v>190332.48699999999</v>
      </c>
    </row>
    <row r="570" spans="1:10" outlineLevel="2">
      <c r="A570" s="7">
        <v>6603</v>
      </c>
      <c r="B570" s="4" t="s">
        <v>474</v>
      </c>
      <c r="C570" s="5">
        <v>110000</v>
      </c>
      <c r="D570" s="5">
        <f>C570</f>
        <v>110000</v>
      </c>
      <c r="E570" s="5">
        <f>D570</f>
        <v>110000</v>
      </c>
      <c r="H570" s="41">
        <f t="shared" si="63"/>
        <v>110000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50332.487000000001</v>
      </c>
      <c r="D572" s="5">
        <f t="shared" si="69"/>
        <v>50332.487000000001</v>
      </c>
      <c r="E572" s="5">
        <f t="shared" si="69"/>
        <v>50332.487000000001</v>
      </c>
      <c r="H572" s="41">
        <f t="shared" si="63"/>
        <v>50332.487000000001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30000</v>
      </c>
      <c r="D575" s="5">
        <f t="shared" si="69"/>
        <v>30000</v>
      </c>
      <c r="E575" s="5">
        <f t="shared" si="69"/>
        <v>30000</v>
      </c>
      <c r="H575" s="41">
        <f t="shared" si="63"/>
        <v>30000</v>
      </c>
    </row>
    <row r="576" spans="1:10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7" t="s">
        <v>481</v>
      </c>
      <c r="B577" s="178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outlineLevel="1">
      <c r="A581" s="177" t="s">
        <v>485</v>
      </c>
      <c r="B581" s="178"/>
      <c r="C581" s="32">
        <f>SUM(C582:C583)</f>
        <v>118523</v>
      </c>
      <c r="D581" s="32">
        <f>SUM(D582:D583)</f>
        <v>118523</v>
      </c>
      <c r="E581" s="32">
        <f>SUM(E582:E583)</f>
        <v>118523</v>
      </c>
      <c r="H581" s="41">
        <f t="shared" si="71"/>
        <v>118523</v>
      </c>
    </row>
    <row r="582" spans="1:8" outlineLevel="2">
      <c r="A582" s="7">
        <v>6606</v>
      </c>
      <c r="B582" s="4" t="s">
        <v>486</v>
      </c>
      <c r="C582" s="5">
        <v>105653</v>
      </c>
      <c r="D582" s="5">
        <f t="shared" ref="D582:E586" si="72">C582</f>
        <v>105653</v>
      </c>
      <c r="E582" s="5">
        <f t="shared" si="72"/>
        <v>105653</v>
      </c>
      <c r="H582" s="41">
        <f t="shared" si="71"/>
        <v>105653</v>
      </c>
    </row>
    <row r="583" spans="1:8" outlineLevel="2">
      <c r="A583" s="7">
        <v>6606</v>
      </c>
      <c r="B583" s="4" t="s">
        <v>487</v>
      </c>
      <c r="C583" s="5">
        <v>12870</v>
      </c>
      <c r="D583" s="5">
        <f t="shared" si="72"/>
        <v>12870</v>
      </c>
      <c r="E583" s="5">
        <f t="shared" si="72"/>
        <v>12870</v>
      </c>
      <c r="H583" s="41">
        <f t="shared" si="71"/>
        <v>12870</v>
      </c>
    </row>
    <row r="584" spans="1:8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7" t="s">
        <v>489</v>
      </c>
      <c r="B585" s="178"/>
      <c r="C585" s="32">
        <v>70000</v>
      </c>
      <c r="D585" s="32">
        <f t="shared" si="72"/>
        <v>70000</v>
      </c>
      <c r="E585" s="32">
        <f t="shared" si="72"/>
        <v>70000</v>
      </c>
      <c r="H585" s="41">
        <f t="shared" si="71"/>
        <v>70000</v>
      </c>
    </row>
    <row r="586" spans="1:8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7" t="s">
        <v>491</v>
      </c>
      <c r="B587" s="178"/>
      <c r="C587" s="32">
        <f>SUM(C588:C591)</f>
        <v>37413</v>
      </c>
      <c r="D587" s="32">
        <f>SUM(D588:D591)</f>
        <v>37413</v>
      </c>
      <c r="E587" s="32">
        <f>SUM(E588:E591)</f>
        <v>37413</v>
      </c>
      <c r="H587" s="41">
        <f t="shared" si="71"/>
        <v>37413</v>
      </c>
    </row>
    <row r="588" spans="1:8" outlineLevel="2">
      <c r="A588" s="7">
        <v>6610</v>
      </c>
      <c r="B588" s="4" t="s">
        <v>492</v>
      </c>
      <c r="C588" s="5">
        <v>12188.9</v>
      </c>
      <c r="D588" s="5">
        <f>C588</f>
        <v>12188.9</v>
      </c>
      <c r="E588" s="5">
        <f>D588</f>
        <v>12188.9</v>
      </c>
      <c r="H588" s="41">
        <f t="shared" si="71"/>
        <v>12188.9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25224.1</v>
      </c>
      <c r="D591" s="5">
        <f t="shared" si="73"/>
        <v>25224.1</v>
      </c>
      <c r="E591" s="5">
        <f t="shared" si="73"/>
        <v>25224.1</v>
      </c>
      <c r="H591" s="41">
        <f t="shared" si="71"/>
        <v>25224.1</v>
      </c>
    </row>
    <row r="592" spans="1:8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7" t="s">
        <v>503</v>
      </c>
      <c r="B599" s="178"/>
      <c r="C599" s="32">
        <f>SUM(C600:C602)</f>
        <v>130000</v>
      </c>
      <c r="D599" s="32">
        <f>SUM(D600:D602)</f>
        <v>130000</v>
      </c>
      <c r="E599" s="32">
        <f>SUM(E600:E602)</f>
        <v>130000</v>
      </c>
      <c r="H599" s="41">
        <f t="shared" si="71"/>
        <v>130000</v>
      </c>
    </row>
    <row r="600" spans="1:8" outlineLevel="2">
      <c r="A600" s="7">
        <v>6613</v>
      </c>
      <c r="B600" s="4" t="s">
        <v>504</v>
      </c>
      <c r="C600" s="5">
        <v>5000</v>
      </c>
      <c r="D600" s="5">
        <f t="shared" ref="D600:E602" si="75">C600</f>
        <v>5000</v>
      </c>
      <c r="E600" s="5">
        <f t="shared" si="75"/>
        <v>5000</v>
      </c>
      <c r="H600" s="41">
        <f t="shared" si="71"/>
        <v>5000</v>
      </c>
    </row>
    <row r="601" spans="1:8" outlineLevel="2">
      <c r="A601" s="7">
        <v>6613</v>
      </c>
      <c r="B601" s="4" t="s">
        <v>505</v>
      </c>
      <c r="C601" s="5">
        <v>125000</v>
      </c>
      <c r="D601" s="5">
        <f t="shared" si="75"/>
        <v>125000</v>
      </c>
      <c r="E601" s="5">
        <f t="shared" si="75"/>
        <v>125000</v>
      </c>
      <c r="H601" s="41">
        <f t="shared" si="71"/>
        <v>125000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7" t="s">
        <v>506</v>
      </c>
      <c r="B603" s="178"/>
      <c r="C603" s="32">
        <f>SUM(C604:C609)</f>
        <v>5000</v>
      </c>
      <c r="D603" s="32">
        <f>SUM(D604:D609)</f>
        <v>5000</v>
      </c>
      <c r="E603" s="32">
        <f>SUM(E604:E609)</f>
        <v>5000</v>
      </c>
      <c r="H603" s="41">
        <f t="shared" si="71"/>
        <v>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5000</v>
      </c>
      <c r="D608" s="5">
        <f t="shared" si="76"/>
        <v>5000</v>
      </c>
      <c r="E608" s="5">
        <f t="shared" si="76"/>
        <v>5000</v>
      </c>
      <c r="H608" s="41">
        <f t="shared" si="71"/>
        <v>5000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7" t="s">
        <v>513</v>
      </c>
      <c r="B610" s="178"/>
      <c r="C610" s="32">
        <f>SUM(C611:C615)</f>
        <v>15000</v>
      </c>
      <c r="D610" s="32">
        <f>SUM(D611:D615)</f>
        <v>15000</v>
      </c>
      <c r="E610" s="32">
        <f>SUM(E611:E615)</f>
        <v>15000</v>
      </c>
      <c r="H610" s="41">
        <f t="shared" si="71"/>
        <v>15000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15000</v>
      </c>
      <c r="D612" s="5">
        <f t="shared" ref="D612:E615" si="77">C612</f>
        <v>15000</v>
      </c>
      <c r="E612" s="5">
        <f t="shared" si="77"/>
        <v>15000</v>
      </c>
      <c r="H612" s="41">
        <f t="shared" si="71"/>
        <v>15000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7" t="s">
        <v>531</v>
      </c>
      <c r="B628" s="178"/>
      <c r="C628" s="32">
        <f>SUM(C629:C637)</f>
        <v>38798.112000000001</v>
      </c>
      <c r="D628" s="32">
        <f>SUM(D629:D637)</f>
        <v>38798.112000000001</v>
      </c>
      <c r="E628" s="32">
        <f>SUM(E629:E637)</f>
        <v>38798.112000000001</v>
      </c>
      <c r="H628" s="41">
        <f t="shared" si="71"/>
        <v>38798.112000000001</v>
      </c>
    </row>
    <row r="629" spans="1:10" outlineLevel="2">
      <c r="A629" s="7">
        <v>6617</v>
      </c>
      <c r="B629" s="4" t="s">
        <v>532</v>
      </c>
      <c r="C629" s="5">
        <v>19298.112000000001</v>
      </c>
      <c r="D629" s="5">
        <f>C629</f>
        <v>19298.112000000001</v>
      </c>
      <c r="E629" s="5">
        <f>D629</f>
        <v>19298.112000000001</v>
      </c>
      <c r="H629" s="41">
        <f t="shared" si="71"/>
        <v>19298.112000000001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19500</v>
      </c>
      <c r="D632" s="5">
        <f t="shared" si="79"/>
        <v>19500</v>
      </c>
      <c r="E632" s="5">
        <f t="shared" si="79"/>
        <v>19500</v>
      </c>
      <c r="H632" s="41">
        <f t="shared" si="71"/>
        <v>19500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5" t="s">
        <v>570</v>
      </c>
      <c r="B716" s="176"/>
      <c r="C716" s="36">
        <f>C717</f>
        <v>44900</v>
      </c>
      <c r="D716" s="36">
        <f>D717</f>
        <v>44900</v>
      </c>
      <c r="E716" s="36">
        <f>E717</f>
        <v>44900</v>
      </c>
      <c r="G716" s="39" t="s">
        <v>66</v>
      </c>
      <c r="H716" s="41">
        <f t="shared" si="92"/>
        <v>44900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44900</v>
      </c>
      <c r="D717" s="33">
        <f>D718+D722</f>
        <v>44900</v>
      </c>
      <c r="E717" s="33">
        <f>E718+E722</f>
        <v>44900</v>
      </c>
      <c r="G717" s="39" t="s">
        <v>599</v>
      </c>
      <c r="H717" s="41">
        <f t="shared" si="92"/>
        <v>44900</v>
      </c>
      <c r="I717" s="42"/>
      <c r="J717" s="40" t="b">
        <f>AND(H717=I717)</f>
        <v>0</v>
      </c>
    </row>
    <row r="718" spans="1:10" outlineLevel="1" collapsed="1">
      <c r="A718" s="171" t="s">
        <v>851</v>
      </c>
      <c r="B718" s="172"/>
      <c r="C718" s="31">
        <f>SUM(C719:C721)</f>
        <v>44900</v>
      </c>
      <c r="D718" s="31">
        <f>SUM(D719:D721)</f>
        <v>44900</v>
      </c>
      <c r="E718" s="31">
        <f>SUM(E719:E721)</f>
        <v>44900</v>
      </c>
      <c r="H718" s="41">
        <f t="shared" si="92"/>
        <v>44900</v>
      </c>
    </row>
    <row r="719" spans="1:10" ht="15" customHeight="1" outlineLevel="2">
      <c r="A719" s="6">
        <v>10950</v>
      </c>
      <c r="B719" s="4" t="s">
        <v>572</v>
      </c>
      <c r="C719" s="5">
        <v>44900</v>
      </c>
      <c r="D719" s="5">
        <f>C719</f>
        <v>44900</v>
      </c>
      <c r="E719" s="5">
        <f>D719</f>
        <v>44900</v>
      </c>
      <c r="H719" s="41">
        <f t="shared" si="92"/>
        <v>44900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65" workbookViewId="0">
      <selection activeCell="G273" sqref="G273"/>
    </sheetView>
  </sheetViews>
  <sheetFormatPr baseColWidth="10" defaultColWidth="9.140625" defaultRowHeight="15" outlineLevelRow="3"/>
  <cols>
    <col min="1" max="1" width="7" bestFit="1" customWidth="1"/>
    <col min="2" max="2" width="59.7109375" customWidth="1"/>
    <col min="3" max="3" width="35.42578125" customWidth="1"/>
    <col min="4" max="5" width="13.85546875" bestFit="1" customWidth="1"/>
    <col min="7" max="7" width="12.140625" customWidth="1"/>
    <col min="8" max="8" width="20.42578125" customWidth="1"/>
    <col min="9" max="9" width="15.42578125" bestFit="1" customWidth="1"/>
    <col min="10" max="10" width="20.42578125" bestFit="1" customWidth="1"/>
  </cols>
  <sheetData>
    <row r="1" spans="1:14" ht="18.75">
      <c r="A1" s="187" t="s">
        <v>30</v>
      </c>
      <c r="B1" s="187"/>
      <c r="C1" s="187"/>
      <c r="D1" s="154" t="s">
        <v>853</v>
      </c>
      <c r="E1" s="154" t="s">
        <v>852</v>
      </c>
      <c r="G1" s="43" t="s">
        <v>31</v>
      </c>
      <c r="H1" s="44">
        <f>C2+C114</f>
        <v>1100000</v>
      </c>
      <c r="I1" s="45"/>
      <c r="J1" s="46" t="b">
        <f>AND(H1=I1)</f>
        <v>0</v>
      </c>
    </row>
    <row r="2" spans="1:14">
      <c r="A2" s="195" t="s">
        <v>60</v>
      </c>
      <c r="B2" s="195"/>
      <c r="C2" s="26">
        <f>C3+C67</f>
        <v>720000</v>
      </c>
      <c r="D2" s="26">
        <f>D3+D67</f>
        <v>720000</v>
      </c>
      <c r="E2" s="26">
        <f>E3+E67</f>
        <v>720000</v>
      </c>
      <c r="G2" s="39" t="s">
        <v>60</v>
      </c>
      <c r="H2" s="41">
        <f>C2</f>
        <v>720000</v>
      </c>
      <c r="I2" s="42"/>
      <c r="J2" s="40" t="b">
        <f>AND(H2=I2)</f>
        <v>0</v>
      </c>
    </row>
    <row r="3" spans="1:14">
      <c r="A3" s="192" t="s">
        <v>578</v>
      </c>
      <c r="B3" s="192"/>
      <c r="C3" s="23">
        <f>C4+C11+C38+C61</f>
        <v>379800</v>
      </c>
      <c r="D3" s="23">
        <f>D4+D11+D38+D61</f>
        <v>379800</v>
      </c>
      <c r="E3" s="23">
        <f>E4+E11+E38+E61</f>
        <v>379800</v>
      </c>
      <c r="G3" s="39" t="s">
        <v>57</v>
      </c>
      <c r="H3" s="41">
        <f t="shared" ref="H3:H66" si="0">C3</f>
        <v>379800</v>
      </c>
      <c r="I3" s="42"/>
      <c r="J3" s="40" t="b">
        <f>AND(H3=I3)</f>
        <v>0</v>
      </c>
    </row>
    <row r="4" spans="1:14" ht="15" customHeight="1">
      <c r="A4" s="188" t="s">
        <v>124</v>
      </c>
      <c r="B4" s="189"/>
      <c r="C4" s="21">
        <f>SUM(C5:C10)</f>
        <v>91300</v>
      </c>
      <c r="D4" s="21">
        <f>SUM(D5:D10)</f>
        <v>91300</v>
      </c>
      <c r="E4" s="21">
        <f>SUM(E5:E10)</f>
        <v>91300</v>
      </c>
      <c r="F4" s="17"/>
      <c r="G4" s="39" t="s">
        <v>53</v>
      </c>
      <c r="H4" s="41">
        <f t="shared" si="0"/>
        <v>91300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f t="shared" ref="D6:E10" si="1">C6</f>
        <v>7000</v>
      </c>
      <c r="E6" s="2">
        <f t="shared" si="1"/>
        <v>7000</v>
      </c>
      <c r="F6" s="17"/>
      <c r="G6" s="17"/>
      <c r="H6" s="41">
        <f t="shared" si="0"/>
        <v>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14000</v>
      </c>
      <c r="D8" s="2">
        <f t="shared" si="1"/>
        <v>14000</v>
      </c>
      <c r="E8" s="2">
        <f t="shared" si="1"/>
        <v>14000</v>
      </c>
      <c r="F8" s="17"/>
      <c r="G8" s="17"/>
      <c r="H8" s="41">
        <f t="shared" si="0"/>
        <v>14000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237500</v>
      </c>
      <c r="D11" s="21">
        <f>SUM(D12:D37)</f>
        <v>237500</v>
      </c>
      <c r="E11" s="21">
        <f>SUM(E12:E37)</f>
        <v>237500</v>
      </c>
      <c r="F11" s="17"/>
      <c r="G11" s="39" t="s">
        <v>54</v>
      </c>
      <c r="H11" s="41">
        <f t="shared" si="0"/>
        <v>237500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232000</v>
      </c>
      <c r="D12" s="2">
        <f>C12</f>
        <v>232000</v>
      </c>
      <c r="E12" s="2">
        <f>D12</f>
        <v>232000</v>
      </c>
      <c r="H12" s="41">
        <f t="shared" si="0"/>
        <v>232000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1000</v>
      </c>
      <c r="D14" s="2">
        <f t="shared" si="2"/>
        <v>1000</v>
      </c>
      <c r="E14" s="2">
        <f t="shared" si="2"/>
        <v>1000</v>
      </c>
      <c r="H14" s="41">
        <f t="shared" si="0"/>
        <v>1000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G20" s="51"/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88" t="s">
        <v>145</v>
      </c>
      <c r="B38" s="189"/>
      <c r="C38" s="21">
        <f>SUM(C39:C60)</f>
        <v>51000</v>
      </c>
      <c r="D38" s="21">
        <f>SUM(D39:D60)</f>
        <v>51000</v>
      </c>
      <c r="E38" s="21">
        <f>SUM(E39:E60)</f>
        <v>51000</v>
      </c>
      <c r="G38" s="39" t="s">
        <v>55</v>
      </c>
      <c r="H38" s="41">
        <f t="shared" si="0"/>
        <v>51000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4000</v>
      </c>
      <c r="D55" s="2">
        <f t="shared" si="4"/>
        <v>4000</v>
      </c>
      <c r="E55" s="2">
        <f t="shared" si="4"/>
        <v>4000</v>
      </c>
      <c r="H55" s="41">
        <f t="shared" si="0"/>
        <v>4000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2" t="s">
        <v>579</v>
      </c>
      <c r="B67" s="192"/>
      <c r="C67" s="25">
        <f>C97+C68</f>
        <v>340200</v>
      </c>
      <c r="D67" s="25">
        <f>D97+D68</f>
        <v>340200</v>
      </c>
      <c r="E67" s="25">
        <f>E97+E68</f>
        <v>340200</v>
      </c>
      <c r="G67" s="39" t="s">
        <v>59</v>
      </c>
      <c r="H67" s="41">
        <f t="shared" ref="H67:H130" si="7">C67</f>
        <v>340200</v>
      </c>
      <c r="I67" s="42"/>
      <c r="J67" s="40" t="b">
        <f>AND(H67=I67)</f>
        <v>0</v>
      </c>
    </row>
    <row r="68" spans="1:10">
      <c r="A68" s="188" t="s">
        <v>163</v>
      </c>
      <c r="B68" s="189"/>
      <c r="C68" s="21">
        <f>SUM(C69:C96)</f>
        <v>32000</v>
      </c>
      <c r="D68" s="21">
        <f>SUM(D69:D96)</f>
        <v>32000</v>
      </c>
      <c r="E68" s="21">
        <f>SUM(E69:E96)</f>
        <v>32000</v>
      </c>
      <c r="G68" s="39" t="s">
        <v>56</v>
      </c>
      <c r="H68" s="41">
        <f t="shared" si="7"/>
        <v>32000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1000</v>
      </c>
      <c r="D78" s="2">
        <f t="shared" si="8"/>
        <v>1000</v>
      </c>
      <c r="E78" s="2">
        <f t="shared" si="8"/>
        <v>1000</v>
      </c>
      <c r="H78" s="41">
        <f t="shared" si="7"/>
        <v>1000</v>
      </c>
    </row>
    <row r="79" spans="1:10" ht="15" customHeight="1" outlineLevel="1">
      <c r="A79" s="3">
        <v>5201</v>
      </c>
      <c r="B79" s="2" t="s">
        <v>20</v>
      </c>
      <c r="C79" s="18">
        <v>25000</v>
      </c>
      <c r="D79" s="2">
        <f t="shared" si="8"/>
        <v>25000</v>
      </c>
      <c r="E79" s="2">
        <f t="shared" si="8"/>
        <v>25000</v>
      </c>
      <c r="H79" s="41">
        <f t="shared" si="7"/>
        <v>25000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8"/>
        <v>6000</v>
      </c>
      <c r="E80" s="2">
        <f t="shared" si="8"/>
        <v>6000</v>
      </c>
      <c r="H80" s="41">
        <f t="shared" si="7"/>
        <v>6000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308200</v>
      </c>
      <c r="D97" s="21">
        <f>SUM(D98:D113)</f>
        <v>308200</v>
      </c>
      <c r="E97" s="21">
        <f>SUM(E98:E113)</f>
        <v>308200</v>
      </c>
      <c r="G97" s="39" t="s">
        <v>58</v>
      </c>
      <c r="H97" s="41">
        <f t="shared" si="7"/>
        <v>308200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281000</v>
      </c>
      <c r="D98" s="2">
        <f>C98</f>
        <v>281000</v>
      </c>
      <c r="E98" s="2">
        <f>D98</f>
        <v>281000</v>
      </c>
      <c r="H98" s="41">
        <f t="shared" si="7"/>
        <v>281000</v>
      </c>
    </row>
    <row r="99" spans="1:10" ht="15" customHeight="1" outlineLevel="1">
      <c r="A99" s="3">
        <v>6002</v>
      </c>
      <c r="B99" s="1" t="s">
        <v>185</v>
      </c>
      <c r="C99" s="2">
        <v>23000</v>
      </c>
      <c r="D99" s="2">
        <f t="shared" ref="D99:E113" si="10">C99</f>
        <v>23000</v>
      </c>
      <c r="E99" s="2">
        <f t="shared" si="10"/>
        <v>23000</v>
      </c>
      <c r="H99" s="41">
        <f t="shared" si="7"/>
        <v>23000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2500</v>
      </c>
      <c r="D106" s="2">
        <f t="shared" si="10"/>
        <v>2500</v>
      </c>
      <c r="E106" s="2">
        <f t="shared" si="10"/>
        <v>2500</v>
      </c>
      <c r="H106" s="41">
        <f t="shared" si="7"/>
        <v>2500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700</v>
      </c>
      <c r="D113" s="2">
        <f t="shared" si="10"/>
        <v>700</v>
      </c>
      <c r="E113" s="2">
        <f t="shared" si="10"/>
        <v>700</v>
      </c>
      <c r="H113" s="41">
        <f t="shared" si="7"/>
        <v>700</v>
      </c>
    </row>
    <row r="114" spans="1:10">
      <c r="A114" s="193" t="s">
        <v>62</v>
      </c>
      <c r="B114" s="194"/>
      <c r="C114" s="26">
        <f>C115+C152+C177</f>
        <v>380000</v>
      </c>
      <c r="D114" s="26">
        <f>D115+D152+D177</f>
        <v>380000</v>
      </c>
      <c r="E114" s="26">
        <f>E115+E152+E177</f>
        <v>380000</v>
      </c>
      <c r="G114" s="39" t="s">
        <v>62</v>
      </c>
      <c r="H114" s="41">
        <f t="shared" si="7"/>
        <v>380000</v>
      </c>
      <c r="I114" s="42"/>
      <c r="J114" s="40" t="b">
        <f>AND(H114=I114)</f>
        <v>0</v>
      </c>
    </row>
    <row r="115" spans="1:10">
      <c r="A115" s="190" t="s">
        <v>580</v>
      </c>
      <c r="B115" s="191"/>
      <c r="C115" s="23">
        <f>C116+C135</f>
        <v>380000</v>
      </c>
      <c r="D115" s="23">
        <f>D116+D135</f>
        <v>380000</v>
      </c>
      <c r="E115" s="23">
        <f>E116+E135</f>
        <v>380000</v>
      </c>
      <c r="G115" s="39" t="s">
        <v>61</v>
      </c>
      <c r="H115" s="41">
        <f t="shared" si="7"/>
        <v>380000</v>
      </c>
      <c r="I115" s="42"/>
      <c r="J115" s="40" t="b">
        <f>AND(H115=I115)</f>
        <v>0</v>
      </c>
    </row>
    <row r="116" spans="1:10" ht="15" customHeight="1">
      <c r="A116" s="188" t="s">
        <v>195</v>
      </c>
      <c r="B116" s="18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855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860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855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860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855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860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855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860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855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860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855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860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88" t="s">
        <v>202</v>
      </c>
      <c r="B135" s="189"/>
      <c r="C135" s="21">
        <f>C136+C140+C143+C146+C149</f>
        <v>380000</v>
      </c>
      <c r="D135" s="21">
        <f>D136+D140+D143+D146+D149</f>
        <v>380000</v>
      </c>
      <c r="E135" s="21">
        <f>E136+E140+E143+E146+E149</f>
        <v>380000</v>
      </c>
      <c r="G135" s="39" t="s">
        <v>584</v>
      </c>
      <c r="H135" s="41">
        <f t="shared" si="11"/>
        <v>380000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102000</v>
      </c>
      <c r="D136" s="2">
        <f>D137+D138+D139</f>
        <v>102000</v>
      </c>
      <c r="E136" s="2">
        <f>E137+E138+E139</f>
        <v>102000</v>
      </c>
      <c r="H136" s="41">
        <f t="shared" si="11"/>
        <v>102000</v>
      </c>
    </row>
    <row r="137" spans="1:10" ht="15" customHeight="1" outlineLevel="2">
      <c r="A137" s="127"/>
      <c r="B137" s="126" t="s">
        <v>855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862</v>
      </c>
      <c r="C138" s="125">
        <v>59178.097999999998</v>
      </c>
      <c r="D138" s="125">
        <f t="shared" ref="D138:E139" si="12">C138</f>
        <v>59178.097999999998</v>
      </c>
      <c r="E138" s="125">
        <f t="shared" si="12"/>
        <v>59178.097999999998</v>
      </c>
      <c r="H138" s="41">
        <f t="shared" si="11"/>
        <v>59178.097999999998</v>
      </c>
    </row>
    <row r="139" spans="1:10" ht="15" customHeight="1" outlineLevel="2">
      <c r="A139" s="127"/>
      <c r="B139" s="126" t="s">
        <v>861</v>
      </c>
      <c r="C139" s="125">
        <v>42821.902000000002</v>
      </c>
      <c r="D139" s="125">
        <f t="shared" si="12"/>
        <v>42821.902000000002</v>
      </c>
      <c r="E139" s="125">
        <f t="shared" si="12"/>
        <v>42821.902000000002</v>
      </c>
      <c r="H139" s="41">
        <f t="shared" si="11"/>
        <v>42821.902000000002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855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860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855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860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855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860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278000</v>
      </c>
      <c r="D149" s="2">
        <f>D150+D151</f>
        <v>278000</v>
      </c>
      <c r="E149" s="2">
        <f>E150+E151</f>
        <v>278000</v>
      </c>
      <c r="H149" s="41">
        <f t="shared" si="11"/>
        <v>278000</v>
      </c>
    </row>
    <row r="150" spans="1:10" ht="15" customHeight="1" outlineLevel="2">
      <c r="A150" s="127"/>
      <c r="B150" s="126" t="s">
        <v>855</v>
      </c>
      <c r="C150" s="125">
        <v>278000</v>
      </c>
      <c r="D150" s="125">
        <f>C150</f>
        <v>278000</v>
      </c>
      <c r="E150" s="125">
        <f>D150</f>
        <v>278000</v>
      </c>
      <c r="H150" s="41">
        <f t="shared" si="11"/>
        <v>278000</v>
      </c>
    </row>
    <row r="151" spans="1:10" ht="15" customHeight="1" outlineLevel="2">
      <c r="A151" s="127"/>
      <c r="B151" s="126" t="s">
        <v>860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90" t="s">
        <v>581</v>
      </c>
      <c r="B152" s="19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855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860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855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860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855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860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855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860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855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860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855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860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855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860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857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7"/>
      <c r="B181" s="86" t="s">
        <v>855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858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7"/>
      <c r="B183" s="86" t="s">
        <v>855</v>
      </c>
      <c r="C183" s="124"/>
      <c r="D183" s="124">
        <f>C183</f>
        <v>0</v>
      </c>
      <c r="E183" s="124">
        <f>D183</f>
        <v>0</v>
      </c>
    </row>
    <row r="184" spans="1:10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856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7"/>
      <c r="B186" s="86" t="s">
        <v>855</v>
      </c>
      <c r="C186" s="124"/>
      <c r="D186" s="124">
        <f>C186</f>
        <v>0</v>
      </c>
      <c r="E186" s="124">
        <f>D186</f>
        <v>0</v>
      </c>
    </row>
    <row r="187" spans="1:10" outlineLevel="3">
      <c r="A187" s="87"/>
      <c r="B187" s="86" t="s">
        <v>847</v>
      </c>
      <c r="C187" s="124"/>
      <c r="D187" s="124">
        <f>C187</f>
        <v>0</v>
      </c>
      <c r="E187" s="124">
        <f>D187</f>
        <v>0</v>
      </c>
    </row>
    <row r="188" spans="1:10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859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7"/>
      <c r="B190" s="86" t="s">
        <v>855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7"/>
      <c r="B191" s="86" t="s">
        <v>845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7"/>
      <c r="B192" s="86" t="s">
        <v>844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857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7"/>
      <c r="B194" s="86" t="s">
        <v>855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858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7"/>
      <c r="B196" s="86" t="s">
        <v>855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85" t="s">
        <v>843</v>
      </c>
      <c r="B197" s="18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858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7"/>
      <c r="B199" s="86" t="s">
        <v>855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857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7"/>
      <c r="B202" s="86" t="s">
        <v>855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859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7"/>
      <c r="B205" s="86" t="s">
        <v>855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7"/>
      <c r="B206" s="86" t="s">
        <v>839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856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7"/>
      <c r="B208" s="86" t="s">
        <v>855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7"/>
      <c r="B209" s="86" t="s">
        <v>838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7"/>
      <c r="B210" s="86" t="s">
        <v>855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857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7"/>
      <c r="B212" s="86" t="s">
        <v>855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858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7"/>
      <c r="B214" s="86" t="s">
        <v>855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856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7"/>
      <c r="B217" s="86" t="s">
        <v>855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835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821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857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7"/>
      <c r="B221" s="86" t="s">
        <v>855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856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7"/>
      <c r="B224" s="86" t="s">
        <v>855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7"/>
      <c r="B225" s="86" t="s">
        <v>833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7"/>
      <c r="B226" s="86" t="s">
        <v>832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7"/>
      <c r="B227" s="86" t="s">
        <v>831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856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7"/>
      <c r="B230" s="86" t="s">
        <v>855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7"/>
      <c r="B231" s="86" t="s">
        <v>829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7"/>
      <c r="B232" s="86" t="s">
        <v>819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857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7"/>
      <c r="B234" s="86" t="s">
        <v>855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857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7"/>
      <c r="B237" s="86" t="s">
        <v>855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856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7"/>
      <c r="B240" s="86" t="s">
        <v>855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7"/>
      <c r="B241" s="86" t="s">
        <v>825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7"/>
      <c r="B242" s="86" t="s">
        <v>824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856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7"/>
      <c r="B245" s="86" t="s">
        <v>855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7"/>
      <c r="B246" s="86" t="s">
        <v>821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7"/>
      <c r="B247" s="86" t="s">
        <v>820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7"/>
      <c r="B248" s="86" t="s">
        <v>819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7"/>
      <c r="B249" s="86" t="s">
        <v>818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7"/>
      <c r="B251" s="86" t="s">
        <v>855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7"/>
      <c r="B252" s="86" t="s">
        <v>854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87" t="s">
        <v>67</v>
      </c>
      <c r="B256" s="187"/>
      <c r="C256" s="187"/>
      <c r="D256" s="154" t="s">
        <v>853</v>
      </c>
      <c r="E256" s="154" t="s">
        <v>852</v>
      </c>
      <c r="G256" s="47" t="s">
        <v>589</v>
      </c>
      <c r="H256" s="48">
        <f>C257+C559</f>
        <v>1100000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660000</v>
      </c>
      <c r="D257" s="37">
        <f>D258+D550</f>
        <v>660000</v>
      </c>
      <c r="E257" s="37">
        <f>E258+E550</f>
        <v>660000</v>
      </c>
      <c r="G257" s="39" t="s">
        <v>60</v>
      </c>
      <c r="H257" s="41">
        <f>C257</f>
        <v>660000</v>
      </c>
      <c r="I257" s="42"/>
      <c r="J257" s="40" t="b">
        <f>AND(H257=I257)</f>
        <v>0</v>
      </c>
    </row>
    <row r="258" spans="1:10">
      <c r="A258" s="175" t="s">
        <v>266</v>
      </c>
      <c r="B258" s="176"/>
      <c r="C258" s="36">
        <f>C259+C339+C483+C547</f>
        <v>635700</v>
      </c>
      <c r="D258" s="36">
        <f>D259+D339+D483+D547</f>
        <v>635700</v>
      </c>
      <c r="E258" s="36">
        <f>E259+E339+E483+E547</f>
        <v>635700</v>
      </c>
      <c r="G258" s="39" t="s">
        <v>57</v>
      </c>
      <c r="H258" s="41">
        <f t="shared" ref="H258:H321" si="21">C258</f>
        <v>635700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370000</v>
      </c>
      <c r="D259" s="33">
        <f>D260+D263+D314</f>
        <v>370000</v>
      </c>
      <c r="E259" s="33">
        <f>E260+E263+E314</f>
        <v>370000</v>
      </c>
      <c r="G259" s="39" t="s">
        <v>590</v>
      </c>
      <c r="H259" s="41">
        <f t="shared" si="21"/>
        <v>370000</v>
      </c>
      <c r="I259" s="42"/>
      <c r="J259" s="40" t="b">
        <f>AND(H259=I259)</f>
        <v>0</v>
      </c>
    </row>
    <row r="260" spans="1:10" outlineLevel="1">
      <c r="A260" s="177" t="s">
        <v>268</v>
      </c>
      <c r="B260" s="178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7" t="s">
        <v>269</v>
      </c>
      <c r="B263" s="178"/>
      <c r="C263" s="32">
        <f>C264+C265+C289+C296+C298+C302+C305+C308+C313</f>
        <v>369040</v>
      </c>
      <c r="D263" s="32">
        <f>D264+D265+D289+D296+D298+D302+D305+D308+D313</f>
        <v>369040</v>
      </c>
      <c r="E263" s="32">
        <f>E264+E265+E289+E296+E298+E302+E305+E308+E313</f>
        <v>369040</v>
      </c>
      <c r="H263" s="41">
        <f t="shared" si="21"/>
        <v>369040</v>
      </c>
    </row>
    <row r="264" spans="1:10" outlineLevel="2">
      <c r="A264" s="6">
        <v>1101</v>
      </c>
      <c r="B264" s="4" t="s">
        <v>34</v>
      </c>
      <c r="C264" s="5">
        <v>114000</v>
      </c>
      <c r="D264" s="5">
        <f>C264</f>
        <v>114000</v>
      </c>
      <c r="E264" s="5">
        <f>D264</f>
        <v>114000</v>
      </c>
      <c r="H264" s="41">
        <f t="shared" si="21"/>
        <v>114000</v>
      </c>
    </row>
    <row r="265" spans="1:10" outlineLevel="2">
      <c r="A265" s="6">
        <v>1101</v>
      </c>
      <c r="B265" s="4" t="s">
        <v>35</v>
      </c>
      <c r="C265" s="5">
        <v>181500</v>
      </c>
      <c r="D265" s="5">
        <f>C265</f>
        <v>181500</v>
      </c>
      <c r="E265" s="5">
        <f>D265</f>
        <v>181500</v>
      </c>
      <c r="H265" s="41">
        <f t="shared" si="21"/>
        <v>181500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G270" s="51"/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G277" s="51"/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4400</v>
      </c>
      <c r="D289" s="5">
        <f>C289</f>
        <v>4400</v>
      </c>
      <c r="E289" s="5">
        <f>D289</f>
        <v>4400</v>
      </c>
      <c r="H289" s="41">
        <f t="shared" si="21"/>
        <v>4400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C296</f>
        <v>300</v>
      </c>
      <c r="E296" s="5">
        <f>D296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11000</v>
      </c>
      <c r="D298" s="5">
        <f>C298</f>
        <v>11000</v>
      </c>
      <c r="E298" s="5">
        <f>D298</f>
        <v>11000</v>
      </c>
      <c r="H298" s="41">
        <f t="shared" si="21"/>
        <v>11000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f>C302</f>
        <v>1000</v>
      </c>
      <c r="E302" s="5">
        <f>D302</f>
        <v>1000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3300</v>
      </c>
      <c r="D305" s="5">
        <f>C305</f>
        <v>3300</v>
      </c>
      <c r="E305" s="5">
        <f>D305</f>
        <v>3300</v>
      </c>
      <c r="H305" s="41">
        <f t="shared" si="21"/>
        <v>3300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53540</v>
      </c>
      <c r="D308" s="5">
        <f>C308</f>
        <v>53540</v>
      </c>
      <c r="E308" s="5">
        <f>D308</f>
        <v>53540</v>
      </c>
      <c r="H308" s="41">
        <f t="shared" si="21"/>
        <v>53540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236000</v>
      </c>
      <c r="D339" s="33">
        <f>D340+D444+D482</f>
        <v>236000</v>
      </c>
      <c r="E339" s="33">
        <f>E340+E444+E482</f>
        <v>236000</v>
      </c>
      <c r="G339" s="39" t="s">
        <v>591</v>
      </c>
      <c r="H339" s="41">
        <f t="shared" si="28"/>
        <v>236000</v>
      </c>
      <c r="I339" s="42"/>
      <c r="J339" s="40" t="b">
        <f>AND(H339=I339)</f>
        <v>0</v>
      </c>
    </row>
    <row r="340" spans="1:10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216700</v>
      </c>
      <c r="D340" s="32">
        <f>D341+D342+D343+D344+D347+D348+D353+D356+D357+D362+D367+BH290668+D371+D372+D373+D376+D377+D378+D382+D388+D391+D392+D395+D398+D399+D404+D407+D408+D409+D412+D415+D416+D419+D420+D421+D422+D429+D443</f>
        <v>216700</v>
      </c>
      <c r="E340" s="32">
        <f>E341+E342+E343+E344+E347+E348+E353+E356+E357+E362+E367+BI290668+E371+E372+E373+E376+E377+E378+E382+E388+E391+E392+E395+E398+E399+E404+E407+E408+E409+E412+E415+E416+E419+E420+E421+E422+E429+E443</f>
        <v>216700</v>
      </c>
      <c r="H340" s="41">
        <f t="shared" si="28"/>
        <v>216700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5300</v>
      </c>
      <c r="D342" s="5">
        <f t="shared" ref="D342:E343" si="31">C342</f>
        <v>5300</v>
      </c>
      <c r="E342" s="5">
        <f t="shared" si="31"/>
        <v>5300</v>
      </c>
      <c r="H342" s="41">
        <f t="shared" si="28"/>
        <v>5300</v>
      </c>
    </row>
    <row r="343" spans="1:10" outlineLevel="2">
      <c r="A343" s="6">
        <v>2201</v>
      </c>
      <c r="B343" s="4" t="s">
        <v>41</v>
      </c>
      <c r="C343" s="5">
        <v>36000</v>
      </c>
      <c r="D343" s="5">
        <f t="shared" si="31"/>
        <v>36000</v>
      </c>
      <c r="E343" s="5">
        <f t="shared" si="31"/>
        <v>36000</v>
      </c>
      <c r="H343" s="41">
        <f t="shared" si="28"/>
        <v>36000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28000</v>
      </c>
      <c r="D348" s="5">
        <f>SUM(D349:D352)</f>
        <v>28000</v>
      </c>
      <c r="E348" s="5">
        <f>SUM(E349:E352)</f>
        <v>28000</v>
      </c>
      <c r="H348" s="41">
        <f t="shared" si="28"/>
        <v>28000</v>
      </c>
    </row>
    <row r="349" spans="1:10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28"/>
        <v>28000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25500</v>
      </c>
      <c r="D362" s="5">
        <f>SUM(D363:D366)</f>
        <v>25500</v>
      </c>
      <c r="E362" s="5">
        <f>SUM(E363:E366)</f>
        <v>25500</v>
      </c>
      <c r="H362" s="41">
        <f t="shared" si="28"/>
        <v>25500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23000</v>
      </c>
      <c r="D364" s="30">
        <f t="shared" ref="D364:E366" si="36">C364</f>
        <v>23000</v>
      </c>
      <c r="E364" s="30">
        <f t="shared" si="36"/>
        <v>23000</v>
      </c>
      <c r="H364" s="41">
        <f t="shared" si="28"/>
        <v>23000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3500</v>
      </c>
      <c r="D371" s="5">
        <f t="shared" si="37"/>
        <v>3500</v>
      </c>
      <c r="E371" s="5">
        <f t="shared" si="37"/>
        <v>3500</v>
      </c>
      <c r="H371" s="41">
        <f t="shared" si="28"/>
        <v>3500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3200</v>
      </c>
      <c r="D382" s="5">
        <f>SUM(D383:D387)</f>
        <v>3200</v>
      </c>
      <c r="E382" s="5">
        <f>SUM(E383:E387)</f>
        <v>3200</v>
      </c>
      <c r="H382" s="41">
        <f t="shared" si="28"/>
        <v>3200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1"/>
        <v>7000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  <c r="H394" s="41">
        <f t="shared" si="41"/>
        <v>7000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200</v>
      </c>
      <c r="D397" s="30">
        <f t="shared" si="43"/>
        <v>200</v>
      </c>
      <c r="E397" s="30">
        <f t="shared" si="43"/>
        <v>200</v>
      </c>
      <c r="H397" s="41">
        <f t="shared" si="41"/>
        <v>200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1000</v>
      </c>
      <c r="D402" s="30">
        <f t="shared" si="44"/>
        <v>1000</v>
      </c>
      <c r="E402" s="30">
        <f t="shared" si="44"/>
        <v>1000</v>
      </c>
      <c r="H402" s="41">
        <f t="shared" si="41"/>
        <v>1000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  <c r="H412" s="41">
        <f t="shared" si="41"/>
        <v>20000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1200</v>
      </c>
      <c r="D416" s="5">
        <f>SUM(D417:D418)</f>
        <v>1200</v>
      </c>
      <c r="E416" s="5">
        <f>SUM(E417:E418)</f>
        <v>1200</v>
      </c>
      <c r="H416" s="41">
        <f t="shared" si="41"/>
        <v>1200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62200</v>
      </c>
      <c r="D429" s="5">
        <f>SUM(D430:D442)</f>
        <v>62200</v>
      </c>
      <c r="E429" s="5">
        <f>SUM(E430:E442)</f>
        <v>62200</v>
      </c>
      <c r="H429" s="41">
        <f t="shared" si="41"/>
        <v>62200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33500</v>
      </c>
      <c r="D431" s="30">
        <f t="shared" ref="D431:E442" si="49">C431</f>
        <v>33500</v>
      </c>
      <c r="E431" s="30">
        <f t="shared" si="49"/>
        <v>33500</v>
      </c>
      <c r="H431" s="41">
        <f t="shared" si="41"/>
        <v>33500</v>
      </c>
    </row>
    <row r="432" spans="1:8" outlineLevel="3">
      <c r="A432" s="29"/>
      <c r="B432" s="28" t="s">
        <v>345</v>
      </c>
      <c r="C432" s="30">
        <v>13800</v>
      </c>
      <c r="D432" s="30">
        <f t="shared" si="49"/>
        <v>13800</v>
      </c>
      <c r="E432" s="30">
        <f t="shared" si="49"/>
        <v>13800</v>
      </c>
      <c r="H432" s="41">
        <f t="shared" si="41"/>
        <v>13800</v>
      </c>
    </row>
    <row r="433" spans="1:8" outlineLevel="3">
      <c r="A433" s="29"/>
      <c r="B433" s="28" t="s">
        <v>346</v>
      </c>
      <c r="C433" s="30">
        <v>13200</v>
      </c>
      <c r="D433" s="30">
        <f t="shared" si="49"/>
        <v>13200</v>
      </c>
      <c r="E433" s="30">
        <f t="shared" si="49"/>
        <v>13200</v>
      </c>
      <c r="H433" s="41">
        <f t="shared" si="41"/>
        <v>13200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700</v>
      </c>
      <c r="D441" s="30">
        <f t="shared" si="49"/>
        <v>700</v>
      </c>
      <c r="E441" s="30">
        <f t="shared" si="49"/>
        <v>700</v>
      </c>
      <c r="H441" s="41">
        <f t="shared" si="41"/>
        <v>700</v>
      </c>
    </row>
    <row r="442" spans="1:8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7" t="s">
        <v>357</v>
      </c>
      <c r="B444" s="178"/>
      <c r="C444" s="32">
        <f>C445+C454+C455+C459+C462+C463+C468+C474+C477+C480+C481+C450</f>
        <v>19300</v>
      </c>
      <c r="D444" s="32">
        <f>D445+D454+D455+D459+D462+D463+D468+D474+D477+D480+D481+D450</f>
        <v>19300</v>
      </c>
      <c r="E444" s="32">
        <f>E445+E454+E455+E459+E462+E463+E468+E474+E477+E480+E481+E450</f>
        <v>19300</v>
      </c>
      <c r="H444" s="41">
        <f t="shared" si="41"/>
        <v>19300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3500</v>
      </c>
      <c r="D445" s="5">
        <f>SUM(D446:D449)</f>
        <v>3500</v>
      </c>
      <c r="E445" s="5">
        <f>SUM(E446:E449)</f>
        <v>3500</v>
      </c>
      <c r="H445" s="41">
        <f t="shared" si="41"/>
        <v>3500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2800</v>
      </c>
      <c r="D455" s="5">
        <f>SUM(D456:D458)</f>
        <v>2800</v>
      </c>
      <c r="E455" s="5">
        <f>SUM(E456:E458)</f>
        <v>2800</v>
      </c>
      <c r="H455" s="41">
        <f t="shared" si="51"/>
        <v>2800</v>
      </c>
    </row>
    <row r="456" spans="1:8" ht="15" customHeight="1" outlineLevel="3">
      <c r="A456" s="28"/>
      <c r="B456" s="28" t="s">
        <v>367</v>
      </c>
      <c r="C456" s="30">
        <v>2800</v>
      </c>
      <c r="D456" s="30">
        <f>C456</f>
        <v>2800</v>
      </c>
      <c r="E456" s="30">
        <f>D456</f>
        <v>2800</v>
      </c>
      <c r="H456" s="41">
        <f t="shared" si="51"/>
        <v>2800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 t="shared" si="51"/>
        <v>6000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3" t="s">
        <v>389</v>
      </c>
      <c r="B483" s="184"/>
      <c r="C483" s="35">
        <f>C484+C504+C509+C522+C528+C538</f>
        <v>28890</v>
      </c>
      <c r="D483" s="35">
        <f>D484+D504+D509+D522+D528+D538</f>
        <v>28890</v>
      </c>
      <c r="E483" s="35">
        <f>E484+E504+E509+E522+E528+E538</f>
        <v>28890</v>
      </c>
      <c r="G483" s="39" t="s">
        <v>592</v>
      </c>
      <c r="H483" s="41">
        <f t="shared" si="51"/>
        <v>28890</v>
      </c>
      <c r="I483" s="42"/>
      <c r="J483" s="40" t="b">
        <f>AND(H483=I483)</f>
        <v>0</v>
      </c>
    </row>
    <row r="484" spans="1:10" outlineLevel="1">
      <c r="A484" s="177" t="s">
        <v>390</v>
      </c>
      <c r="B484" s="178"/>
      <c r="C484" s="32">
        <f>C485+C486+C490+C491+C494+C497+C500+C501+C502+C503</f>
        <v>14470</v>
      </c>
      <c r="D484" s="32">
        <f>D485+D486+D490+D491+D494+D497+D500+D501+D502+D503</f>
        <v>14470</v>
      </c>
      <c r="E484" s="32">
        <f>E485+E486+E490+E491+E494+E497+E500+E501+E502+E503</f>
        <v>14470</v>
      </c>
      <c r="H484" s="41">
        <f t="shared" si="51"/>
        <v>14470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6570</v>
      </c>
      <c r="D486" s="5">
        <f>SUM(D487:D489)</f>
        <v>6570</v>
      </c>
      <c r="E486" s="5">
        <f>SUM(E487:E489)</f>
        <v>6570</v>
      </c>
      <c r="H486" s="41">
        <f t="shared" si="51"/>
        <v>6570</v>
      </c>
    </row>
    <row r="487" spans="1:10" ht="15" customHeight="1" outlineLevel="3">
      <c r="A487" s="28"/>
      <c r="B487" s="28" t="s">
        <v>393</v>
      </c>
      <c r="C487" s="30">
        <v>2888.88</v>
      </c>
      <c r="D487" s="30">
        <f>C487</f>
        <v>2888.88</v>
      </c>
      <c r="E487" s="30">
        <f>D487</f>
        <v>2888.88</v>
      </c>
      <c r="H487" s="41">
        <f t="shared" si="51"/>
        <v>2888.88</v>
      </c>
    </row>
    <row r="488" spans="1:10" ht="15" customHeight="1" outlineLevel="3">
      <c r="A488" s="28"/>
      <c r="B488" s="28" t="s">
        <v>394</v>
      </c>
      <c r="C488" s="30">
        <v>2751.6</v>
      </c>
      <c r="D488" s="30">
        <f t="shared" ref="D488:E489" si="58">C488</f>
        <v>2751.6</v>
      </c>
      <c r="E488" s="30">
        <f t="shared" si="58"/>
        <v>2751.6</v>
      </c>
      <c r="H488" s="41">
        <f t="shared" si="51"/>
        <v>2751.6</v>
      </c>
    </row>
    <row r="489" spans="1:10" ht="15" customHeight="1" outlineLevel="3">
      <c r="A489" s="28"/>
      <c r="B489" s="28" t="s">
        <v>395</v>
      </c>
      <c r="C489" s="30">
        <v>929.52</v>
      </c>
      <c r="D489" s="30">
        <f t="shared" si="58"/>
        <v>929.52</v>
      </c>
      <c r="E489" s="30">
        <f t="shared" si="58"/>
        <v>929.52</v>
      </c>
      <c r="H489" s="41">
        <f t="shared" si="51"/>
        <v>929.52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customHeight="1" outlineLevel="3">
      <c r="A498" s="28"/>
      <c r="B498" s="28" t="s">
        <v>404</v>
      </c>
      <c r="C498" s="30">
        <v>300</v>
      </c>
      <c r="D498" s="30">
        <f t="shared" ref="D498:E503" si="59">C498</f>
        <v>300</v>
      </c>
      <c r="E498" s="30">
        <f t="shared" si="59"/>
        <v>300</v>
      </c>
      <c r="H498" s="41">
        <f t="shared" si="51"/>
        <v>300</v>
      </c>
    </row>
    <row r="499" spans="1:12" ht="15" customHeight="1" outlineLevel="3">
      <c r="A499" s="28"/>
      <c r="B499" s="28" t="s">
        <v>405</v>
      </c>
      <c r="C499" s="30">
        <v>300</v>
      </c>
      <c r="D499" s="30">
        <f t="shared" si="59"/>
        <v>300</v>
      </c>
      <c r="E499" s="30">
        <f t="shared" si="59"/>
        <v>300</v>
      </c>
      <c r="H499" s="41">
        <f t="shared" si="51"/>
        <v>300</v>
      </c>
    </row>
    <row r="500" spans="1:12" outlineLevel="2">
      <c r="A500" s="6">
        <v>3302</v>
      </c>
      <c r="B500" s="4" t="s">
        <v>406</v>
      </c>
      <c r="C500" s="5">
        <v>5500</v>
      </c>
      <c r="D500" s="5">
        <f t="shared" si="59"/>
        <v>5500</v>
      </c>
      <c r="E500" s="5">
        <f t="shared" si="59"/>
        <v>5500</v>
      </c>
      <c r="H500" s="41">
        <f t="shared" si="51"/>
        <v>5500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7" t="s">
        <v>410</v>
      </c>
      <c r="B504" s="178"/>
      <c r="C504" s="32">
        <f>SUM(C505:C508)</f>
        <v>1800</v>
      </c>
      <c r="D504" s="32">
        <f>SUM(D505:D508)</f>
        <v>1800</v>
      </c>
      <c r="E504" s="32">
        <f>SUM(E505:E508)</f>
        <v>1800</v>
      </c>
      <c r="H504" s="41">
        <f t="shared" si="51"/>
        <v>1800</v>
      </c>
    </row>
    <row r="505" spans="1:12" outlineLevel="2" collapsed="1">
      <c r="A505" s="6">
        <v>3303</v>
      </c>
      <c r="B505" s="4" t="s">
        <v>411</v>
      </c>
      <c r="C505" s="5">
        <v>1800</v>
      </c>
      <c r="D505" s="5">
        <f>C505</f>
        <v>1800</v>
      </c>
      <c r="E505" s="5">
        <f>D505</f>
        <v>1800</v>
      </c>
      <c r="H505" s="41">
        <f t="shared" si="51"/>
        <v>1800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7" t="s">
        <v>414</v>
      </c>
      <c r="B509" s="178"/>
      <c r="C509" s="32">
        <f>C510+C511+C512+C513+C517+C518+C519+C520+C521</f>
        <v>11900</v>
      </c>
      <c r="D509" s="32">
        <f>D510+D511+D512+D513+D517+D518+D519+D520+D521</f>
        <v>11900</v>
      </c>
      <c r="E509" s="32">
        <f>E510+E511+E512+E513+E517+E518+E519+E520+E521</f>
        <v>11900</v>
      </c>
      <c r="F509" s="51"/>
      <c r="H509" s="41">
        <f t="shared" si="51"/>
        <v>11900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200</v>
      </c>
      <c r="D518" s="5">
        <f t="shared" si="62"/>
        <v>200</v>
      </c>
      <c r="E518" s="5">
        <f t="shared" si="62"/>
        <v>200</v>
      </c>
      <c r="H518" s="41">
        <f t="shared" si="63"/>
        <v>200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7" t="s">
        <v>441</v>
      </c>
      <c r="B538" s="178"/>
      <c r="C538" s="32">
        <f>SUM(C539:C544)</f>
        <v>720</v>
      </c>
      <c r="D538" s="32">
        <f>SUM(D539:D544)</f>
        <v>720</v>
      </c>
      <c r="E538" s="32">
        <f>SUM(E539:E544)</f>
        <v>720</v>
      </c>
      <c r="H538" s="41">
        <f t="shared" si="63"/>
        <v>720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720</v>
      </c>
      <c r="D540" s="5">
        <f t="shared" ref="D540:E543" si="66">C540</f>
        <v>720</v>
      </c>
      <c r="E540" s="5">
        <f t="shared" si="66"/>
        <v>720</v>
      </c>
      <c r="H540" s="41">
        <f t="shared" si="63"/>
        <v>720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1" t="s">
        <v>449</v>
      </c>
      <c r="B547" s="182"/>
      <c r="C547" s="35">
        <f>C548+C549</f>
        <v>810</v>
      </c>
      <c r="D547" s="35">
        <f>D548+D549</f>
        <v>810</v>
      </c>
      <c r="E547" s="35">
        <f>E548+E549</f>
        <v>810</v>
      </c>
      <c r="G547" s="39" t="s">
        <v>593</v>
      </c>
      <c r="H547" s="41">
        <f t="shared" si="63"/>
        <v>810</v>
      </c>
      <c r="I547" s="42"/>
      <c r="J547" s="40" t="b">
        <f>AND(H547=I547)</f>
        <v>0</v>
      </c>
    </row>
    <row r="548" spans="1:10" outlineLevel="1">
      <c r="A548" s="177" t="s">
        <v>450</v>
      </c>
      <c r="B548" s="178"/>
      <c r="C548" s="32">
        <v>810</v>
      </c>
      <c r="D548" s="32">
        <f>C548</f>
        <v>810</v>
      </c>
      <c r="E548" s="32">
        <f>D548</f>
        <v>810</v>
      </c>
      <c r="H548" s="41">
        <f t="shared" si="63"/>
        <v>810</v>
      </c>
    </row>
    <row r="549" spans="1:10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5" t="s">
        <v>455</v>
      </c>
      <c r="B550" s="176"/>
      <c r="C550" s="36">
        <f>C551</f>
        <v>24300</v>
      </c>
      <c r="D550" s="36">
        <f>D551</f>
        <v>24300</v>
      </c>
      <c r="E550" s="36">
        <f>E551</f>
        <v>24300</v>
      </c>
      <c r="G550" s="39" t="s">
        <v>59</v>
      </c>
      <c r="H550" s="41">
        <f t="shared" si="63"/>
        <v>24300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24300</v>
      </c>
      <c r="D551" s="33">
        <f>D552+D556</f>
        <v>24300</v>
      </c>
      <c r="E551" s="33">
        <f>E552+E556</f>
        <v>24300</v>
      </c>
      <c r="G551" s="39" t="s">
        <v>594</v>
      </c>
      <c r="H551" s="41">
        <f t="shared" si="63"/>
        <v>24300</v>
      </c>
      <c r="I551" s="42"/>
      <c r="J551" s="40" t="b">
        <f>AND(H551=I551)</f>
        <v>0</v>
      </c>
    </row>
    <row r="552" spans="1:10" outlineLevel="1">
      <c r="A552" s="177" t="s">
        <v>457</v>
      </c>
      <c r="B552" s="178"/>
      <c r="C552" s="32">
        <f>SUM(C553:C555)</f>
        <v>24300</v>
      </c>
      <c r="D552" s="32">
        <f>SUM(D553:D555)</f>
        <v>24300</v>
      </c>
      <c r="E552" s="32">
        <f>SUM(E553:E555)</f>
        <v>24300</v>
      </c>
      <c r="H552" s="41">
        <f t="shared" si="63"/>
        <v>24300</v>
      </c>
    </row>
    <row r="553" spans="1:10" outlineLevel="2" collapsed="1">
      <c r="A553" s="6">
        <v>5500</v>
      </c>
      <c r="B553" s="4" t="s">
        <v>458</v>
      </c>
      <c r="C553" s="5">
        <v>24300</v>
      </c>
      <c r="D553" s="5">
        <f t="shared" ref="D553:E555" si="67">C553</f>
        <v>24300</v>
      </c>
      <c r="E553" s="5">
        <f t="shared" si="67"/>
        <v>24300</v>
      </c>
      <c r="H553" s="41">
        <f t="shared" si="63"/>
        <v>24300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440000</v>
      </c>
      <c r="D559" s="37">
        <f>D560+D716+D725</f>
        <v>440000</v>
      </c>
      <c r="E559" s="37">
        <f>E560+E716+E725</f>
        <v>440000</v>
      </c>
      <c r="G559" s="39" t="s">
        <v>62</v>
      </c>
      <c r="H559" s="41">
        <f t="shared" si="63"/>
        <v>440000</v>
      </c>
      <c r="I559" s="42"/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397700</v>
      </c>
      <c r="D560" s="36">
        <f>D561+D638+D642+D645</f>
        <v>397700</v>
      </c>
      <c r="E560" s="36">
        <f>E561+E638+E642+E645</f>
        <v>397700</v>
      </c>
      <c r="G560" s="39" t="s">
        <v>61</v>
      </c>
      <c r="H560" s="41">
        <f t="shared" si="63"/>
        <v>397700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397700</v>
      </c>
      <c r="D561" s="38">
        <f>D562+D567+D568+D569+D576+D577+D581+D584+D585+D586+D587+D592+D595+D599+D603+D610+D616+D628</f>
        <v>397700</v>
      </c>
      <c r="E561" s="38">
        <f>E562+E567+E568+E569+E576+E577+E581+E584+E585+E586+E587+E592+E595+E599+E603+E610+E616+E628</f>
        <v>397700</v>
      </c>
      <c r="G561" s="39" t="s">
        <v>595</v>
      </c>
      <c r="H561" s="41">
        <f t="shared" si="63"/>
        <v>397700</v>
      </c>
      <c r="I561" s="42"/>
      <c r="J561" s="40" t="b">
        <f>AND(H561=I561)</f>
        <v>0</v>
      </c>
    </row>
    <row r="562" spans="1:10" outlineLevel="1">
      <c r="A562" s="177" t="s">
        <v>466</v>
      </c>
      <c r="B562" s="178"/>
      <c r="C562" s="32">
        <f>SUM(C563:C566)</f>
        <v>4000</v>
      </c>
      <c r="D562" s="32">
        <f>SUM(D563:D566)</f>
        <v>4000</v>
      </c>
      <c r="E562" s="32">
        <f>SUM(E563:E566)</f>
        <v>4000</v>
      </c>
      <c r="H562" s="41">
        <f t="shared" si="63"/>
        <v>4000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4000</v>
      </c>
      <c r="D566" s="5">
        <f t="shared" si="68"/>
        <v>4000</v>
      </c>
      <c r="E566" s="5">
        <f t="shared" si="68"/>
        <v>4000</v>
      </c>
      <c r="H566" s="41">
        <f t="shared" si="63"/>
        <v>4000</v>
      </c>
    </row>
    <row r="567" spans="1:10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7" t="s">
        <v>473</v>
      </c>
      <c r="B569" s="178"/>
      <c r="C569" s="32">
        <f>SUM(C570:C575)</f>
        <v>110000</v>
      </c>
      <c r="D569" s="32">
        <f>SUM(D570:D575)</f>
        <v>110000</v>
      </c>
      <c r="E569" s="32">
        <f>SUM(E570:E575)</f>
        <v>110000</v>
      </c>
      <c r="H569" s="41">
        <f t="shared" si="63"/>
        <v>110000</v>
      </c>
    </row>
    <row r="570" spans="1:10" outlineLevel="2">
      <c r="A570" s="7">
        <v>6603</v>
      </c>
      <c r="B570" s="4" t="s">
        <v>474</v>
      </c>
      <c r="C570" s="5">
        <v>110000</v>
      </c>
      <c r="D570" s="5">
        <f>C570</f>
        <v>110000</v>
      </c>
      <c r="E570" s="5">
        <f>D570</f>
        <v>110000</v>
      </c>
      <c r="H570" s="41">
        <f t="shared" si="63"/>
        <v>110000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7" t="s">
        <v>481</v>
      </c>
      <c r="B577" s="178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5000</v>
      </c>
      <c r="D580" s="5">
        <f t="shared" si="70"/>
        <v>5000</v>
      </c>
      <c r="E580" s="5">
        <f t="shared" si="70"/>
        <v>5000</v>
      </c>
      <c r="H580" s="41">
        <f t="shared" si="71"/>
        <v>5000</v>
      </c>
    </row>
    <row r="581" spans="1:8" outlineLevel="1">
      <c r="A581" s="177" t="s">
        <v>485</v>
      </c>
      <c r="B581" s="178"/>
      <c r="C581" s="32">
        <f>SUM(C582:C583)</f>
        <v>73700</v>
      </c>
      <c r="D581" s="32">
        <f>SUM(D582:D583)</f>
        <v>73700</v>
      </c>
      <c r="E581" s="32">
        <f>SUM(E582:E583)</f>
        <v>73700</v>
      </c>
      <c r="H581" s="41">
        <f t="shared" si="71"/>
        <v>73700</v>
      </c>
    </row>
    <row r="582" spans="1:8" outlineLevel="2">
      <c r="A582" s="7">
        <v>6606</v>
      </c>
      <c r="B582" s="4" t="s">
        <v>486</v>
      </c>
      <c r="C582" s="5">
        <v>73700</v>
      </c>
      <c r="D582" s="5">
        <f t="shared" ref="D582:E586" si="72">C582</f>
        <v>73700</v>
      </c>
      <c r="E582" s="5">
        <f t="shared" si="72"/>
        <v>73700</v>
      </c>
      <c r="H582" s="41">
        <f t="shared" si="71"/>
        <v>73700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7" t="s">
        <v>489</v>
      </c>
      <c r="B585" s="178"/>
      <c r="C585" s="32">
        <v>5000</v>
      </c>
      <c r="D585" s="32">
        <f t="shared" si="72"/>
        <v>5000</v>
      </c>
      <c r="E585" s="32">
        <f t="shared" si="72"/>
        <v>5000</v>
      </c>
      <c r="H585" s="41">
        <f t="shared" si="71"/>
        <v>5000</v>
      </c>
    </row>
    <row r="586" spans="1:8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7" t="s">
        <v>491</v>
      </c>
      <c r="B587" s="178"/>
      <c r="C587" s="32">
        <f>SUM(C588:C591)</f>
        <v>15000</v>
      </c>
      <c r="D587" s="32">
        <f>SUM(D588:D591)</f>
        <v>15000</v>
      </c>
      <c r="E587" s="32">
        <f>SUM(E588:E591)</f>
        <v>15000</v>
      </c>
      <c r="H587" s="41">
        <f t="shared" si="71"/>
        <v>15000</v>
      </c>
    </row>
    <row r="588" spans="1:8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  <c r="H588" s="41">
        <f t="shared" si="71"/>
        <v>15000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7" t="s">
        <v>503</v>
      </c>
      <c r="B599" s="178"/>
      <c r="C599" s="32">
        <f>SUM(C600:C602)</f>
        <v>125000</v>
      </c>
      <c r="D599" s="32">
        <f>SUM(D600:D602)</f>
        <v>125000</v>
      </c>
      <c r="E599" s="32">
        <f>SUM(E600:E602)</f>
        <v>125000</v>
      </c>
      <c r="H599" s="41">
        <f t="shared" si="71"/>
        <v>125000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125000</v>
      </c>
      <c r="D601" s="5">
        <f t="shared" si="75"/>
        <v>125000</v>
      </c>
      <c r="E601" s="5">
        <f t="shared" si="75"/>
        <v>125000</v>
      </c>
      <c r="H601" s="41">
        <f t="shared" si="71"/>
        <v>125000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7" t="s">
        <v>513</v>
      </c>
      <c r="B610" s="17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7" t="s">
        <v>531</v>
      </c>
      <c r="B628" s="178"/>
      <c r="C628" s="32">
        <f>SUM(C629:C637)</f>
        <v>60000</v>
      </c>
      <c r="D628" s="32">
        <f>SUM(D629:D637)</f>
        <v>60000</v>
      </c>
      <c r="E628" s="32">
        <f>SUM(E629:E637)</f>
        <v>60000</v>
      </c>
      <c r="H628" s="41">
        <f t="shared" si="71"/>
        <v>60000</v>
      </c>
    </row>
    <row r="629" spans="1:10" outlineLevel="2">
      <c r="A629" s="7">
        <v>6617</v>
      </c>
      <c r="B629" s="4" t="s">
        <v>532</v>
      </c>
      <c r="C629" s="5">
        <v>20000</v>
      </c>
      <c r="D629" s="5">
        <f>C629</f>
        <v>20000</v>
      </c>
      <c r="E629" s="5">
        <f>D629</f>
        <v>20000</v>
      </c>
      <c r="H629" s="41">
        <f t="shared" si="71"/>
        <v>20000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20000</v>
      </c>
      <c r="D632" s="5">
        <f t="shared" si="79"/>
        <v>20000</v>
      </c>
      <c r="E632" s="5">
        <f t="shared" si="79"/>
        <v>20000</v>
      </c>
      <c r="H632" s="41">
        <f t="shared" si="71"/>
        <v>20000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20000</v>
      </c>
      <c r="D635" s="5">
        <f t="shared" si="79"/>
        <v>20000</v>
      </c>
      <c r="E635" s="5">
        <f t="shared" si="79"/>
        <v>20000</v>
      </c>
      <c r="H635" s="41">
        <f t="shared" si="71"/>
        <v>20000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5" t="s">
        <v>570</v>
      </c>
      <c r="B716" s="176"/>
      <c r="C716" s="36">
        <f>C717</f>
        <v>42300</v>
      </c>
      <c r="D716" s="36">
        <f>D717</f>
        <v>42300</v>
      </c>
      <c r="E716" s="36">
        <f>E717</f>
        <v>42300</v>
      </c>
      <c r="G716" s="39" t="s">
        <v>66</v>
      </c>
      <c r="H716" s="41">
        <f t="shared" si="92"/>
        <v>42300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42300</v>
      </c>
      <c r="D717" s="33">
        <f>D718+D722</f>
        <v>42300</v>
      </c>
      <c r="E717" s="33">
        <f>E718+E722</f>
        <v>42300</v>
      </c>
      <c r="G717" s="39" t="s">
        <v>599</v>
      </c>
      <c r="H717" s="41">
        <f t="shared" si="92"/>
        <v>42300</v>
      </c>
      <c r="I717" s="42"/>
      <c r="J717" s="40" t="b">
        <f>AND(H717=I717)</f>
        <v>0</v>
      </c>
    </row>
    <row r="718" spans="1:10" outlineLevel="1" collapsed="1">
      <c r="A718" s="171" t="s">
        <v>851</v>
      </c>
      <c r="B718" s="172"/>
      <c r="C718" s="31">
        <f>SUM(C719:C721)</f>
        <v>42300</v>
      </c>
      <c r="D718" s="31">
        <f>SUM(D719:D721)</f>
        <v>42300</v>
      </c>
      <c r="E718" s="31">
        <f>SUM(E719:E721)</f>
        <v>42300</v>
      </c>
      <c r="H718" s="41">
        <f t="shared" si="92"/>
        <v>42300</v>
      </c>
    </row>
    <row r="719" spans="1:10" ht="15" customHeight="1" outlineLevel="2">
      <c r="A719" s="6">
        <v>10950</v>
      </c>
      <c r="B719" s="4" t="s">
        <v>572</v>
      </c>
      <c r="C719" s="5">
        <v>42300</v>
      </c>
      <c r="D719" s="5">
        <f>C719</f>
        <v>42300</v>
      </c>
      <c r="E719" s="5">
        <f>D719</f>
        <v>42300</v>
      </c>
      <c r="H719" s="41">
        <f t="shared" si="92"/>
        <v>42300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835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821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4"/>
  <sheetViews>
    <sheetView rightToLeft="1" topLeftCell="B4" zoomScale="90" zoomScaleNormal="90" workbookViewId="0">
      <selection activeCell="F74" sqref="F74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7" width="20.7109375" customWidth="1"/>
    <col min="8" max="8" width="22" customWidth="1"/>
    <col min="9" max="9" width="20.5703125" customWidth="1"/>
    <col min="10" max="10" width="18.42578125" customWidth="1"/>
  </cols>
  <sheetData>
    <row r="1" spans="1:10">
      <c r="A1" s="243" t="s">
        <v>995</v>
      </c>
      <c r="B1" s="243" t="s">
        <v>996</v>
      </c>
      <c r="C1" s="243" t="s">
        <v>997</v>
      </c>
      <c r="D1" s="244" t="s">
        <v>613</v>
      </c>
      <c r="E1" s="245"/>
      <c r="F1" s="245"/>
      <c r="G1" s="245"/>
      <c r="H1" s="245"/>
      <c r="I1" s="245"/>
      <c r="J1" s="246"/>
    </row>
    <row r="2" spans="1:10">
      <c r="A2" s="247"/>
      <c r="B2" s="247"/>
      <c r="C2" s="247"/>
      <c r="D2" s="243" t="s">
        <v>625</v>
      </c>
      <c r="E2" s="243" t="s">
        <v>626</v>
      </c>
      <c r="F2" s="248" t="s">
        <v>998</v>
      </c>
      <c r="G2" s="248" t="s">
        <v>1034</v>
      </c>
      <c r="H2" s="248" t="s">
        <v>999</v>
      </c>
      <c r="I2" s="249" t="s">
        <v>1000</v>
      </c>
      <c r="J2" s="250"/>
    </row>
    <row r="3" spans="1:10">
      <c r="A3" s="251"/>
      <c r="B3" s="251"/>
      <c r="C3" s="251"/>
      <c r="D3" s="251"/>
      <c r="E3" s="251"/>
      <c r="F3" s="252"/>
      <c r="G3" s="252"/>
      <c r="H3" s="252"/>
      <c r="I3" s="253" t="s">
        <v>1001</v>
      </c>
      <c r="J3" s="254" t="s">
        <v>1002</v>
      </c>
    </row>
    <row r="4" spans="1:10">
      <c r="A4" s="255" t="s">
        <v>1003</v>
      </c>
      <c r="B4" s="255"/>
      <c r="C4" s="255">
        <f t="shared" ref="C4:J4" si="0">C5+C10+C13+C16+C19+C22+C25</f>
        <v>1500000</v>
      </c>
      <c r="D4" s="255">
        <f t="shared" si="0"/>
        <v>135000</v>
      </c>
      <c r="E4" s="255">
        <f t="shared" si="0"/>
        <v>82000</v>
      </c>
      <c r="F4" s="255">
        <f t="shared" si="0"/>
        <v>440000</v>
      </c>
      <c r="G4" s="255">
        <f>G5+G10+G13+G16+G19+G22+G25</f>
        <v>800000</v>
      </c>
      <c r="H4" s="255">
        <f t="shared" si="0"/>
        <v>43000</v>
      </c>
      <c r="I4" s="255">
        <f t="shared" si="0"/>
        <v>0</v>
      </c>
      <c r="J4" s="255">
        <f t="shared" si="0"/>
        <v>0</v>
      </c>
    </row>
    <row r="5" spans="1:10">
      <c r="A5" s="256" t="s">
        <v>1004</v>
      </c>
      <c r="B5" s="257"/>
      <c r="C5" s="257">
        <f t="shared" ref="C5:J5" si="1">SUM(C6:C9)</f>
        <v>700000</v>
      </c>
      <c r="D5" s="257">
        <f t="shared" si="1"/>
        <v>135000</v>
      </c>
      <c r="E5" s="257">
        <f t="shared" si="1"/>
        <v>82000</v>
      </c>
      <c r="F5" s="257">
        <f t="shared" si="1"/>
        <v>440000</v>
      </c>
      <c r="G5" s="257"/>
      <c r="H5" s="257">
        <f t="shared" si="1"/>
        <v>43000</v>
      </c>
      <c r="I5" s="257">
        <f t="shared" si="1"/>
        <v>0</v>
      </c>
      <c r="J5" s="257">
        <f t="shared" si="1"/>
        <v>0</v>
      </c>
    </row>
    <row r="6" spans="1:10">
      <c r="A6" s="10" t="s">
        <v>1016</v>
      </c>
      <c r="B6" s="10">
        <v>2016</v>
      </c>
      <c r="C6" s="10">
        <v>80000</v>
      </c>
      <c r="D6" s="10"/>
      <c r="E6" s="10">
        <v>37000</v>
      </c>
      <c r="F6" s="10"/>
      <c r="G6" s="10"/>
      <c r="H6" s="10">
        <v>43000</v>
      </c>
      <c r="I6" s="10"/>
      <c r="J6" s="10"/>
    </row>
    <row r="7" spans="1:10">
      <c r="A7" s="10" t="s">
        <v>1029</v>
      </c>
      <c r="B7" s="10">
        <v>2016</v>
      </c>
      <c r="C7" s="10">
        <v>70000</v>
      </c>
      <c r="D7" s="10">
        <v>25000</v>
      </c>
      <c r="E7" s="10">
        <v>45000</v>
      </c>
      <c r="F7" s="10"/>
      <c r="G7" s="10"/>
      <c r="H7" s="10"/>
      <c r="I7" s="10"/>
      <c r="J7" s="10"/>
    </row>
    <row r="8" spans="1:10">
      <c r="A8" s="10" t="s">
        <v>1030</v>
      </c>
      <c r="B8" s="10">
        <v>2015</v>
      </c>
      <c r="C8" s="10">
        <v>550000</v>
      </c>
      <c r="D8" s="10">
        <v>110000</v>
      </c>
      <c r="E8" s="10"/>
      <c r="F8" s="10">
        <v>440000</v>
      </c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56" t="s">
        <v>1006</v>
      </c>
      <c r="B10" s="256"/>
      <c r="C10" s="256">
        <f t="shared" ref="C10:J10" si="2">SUM(C11:C12)</f>
        <v>0</v>
      </c>
      <c r="D10" s="256">
        <f t="shared" si="2"/>
        <v>0</v>
      </c>
      <c r="E10" s="256">
        <f t="shared" si="2"/>
        <v>0</v>
      </c>
      <c r="F10" s="256">
        <f t="shared" si="2"/>
        <v>0</v>
      </c>
      <c r="G10" s="256"/>
      <c r="H10" s="256">
        <f t="shared" si="2"/>
        <v>0</v>
      </c>
      <c r="I10" s="256">
        <f t="shared" si="2"/>
        <v>0</v>
      </c>
      <c r="J10" s="256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256" t="s">
        <v>1007</v>
      </c>
      <c r="B13" s="256"/>
      <c r="C13" s="256">
        <f t="shared" ref="C13:J13" si="3">SUM(C14:C15)</f>
        <v>0</v>
      </c>
      <c r="D13" s="256">
        <f t="shared" si="3"/>
        <v>0</v>
      </c>
      <c r="E13" s="256">
        <f t="shared" si="3"/>
        <v>0</v>
      </c>
      <c r="F13" s="256">
        <f t="shared" si="3"/>
        <v>0</v>
      </c>
      <c r="G13" s="256"/>
      <c r="H13" s="256">
        <f t="shared" si="3"/>
        <v>0</v>
      </c>
      <c r="I13" s="256">
        <f t="shared" si="3"/>
        <v>0</v>
      </c>
      <c r="J13" s="256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256" t="s">
        <v>1008</v>
      </c>
      <c r="B16" s="256"/>
      <c r="C16" s="256">
        <f t="shared" ref="C16:J16" si="4">SUM(C17:C18)</f>
        <v>0</v>
      </c>
      <c r="D16" s="256">
        <f t="shared" si="4"/>
        <v>0</v>
      </c>
      <c r="E16" s="256">
        <f t="shared" si="4"/>
        <v>0</v>
      </c>
      <c r="F16" s="256">
        <f t="shared" si="4"/>
        <v>0</v>
      </c>
      <c r="G16" s="256"/>
      <c r="H16" s="256">
        <f t="shared" si="4"/>
        <v>0</v>
      </c>
      <c r="I16" s="256">
        <f t="shared" si="4"/>
        <v>0</v>
      </c>
      <c r="J16" s="256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256" t="s">
        <v>1009</v>
      </c>
      <c r="B19" s="256"/>
      <c r="C19" s="256">
        <f t="shared" ref="C19:J19" si="5">SUM(C20:C21)</f>
        <v>0</v>
      </c>
      <c r="D19" s="256">
        <f t="shared" si="5"/>
        <v>0</v>
      </c>
      <c r="E19" s="256">
        <f t="shared" si="5"/>
        <v>0</v>
      </c>
      <c r="F19" s="256">
        <f t="shared" si="5"/>
        <v>0</v>
      </c>
      <c r="G19" s="256"/>
      <c r="H19" s="256">
        <f t="shared" si="5"/>
        <v>0</v>
      </c>
      <c r="I19" s="256">
        <f t="shared" si="5"/>
        <v>0</v>
      </c>
      <c r="J19" s="256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256" t="s">
        <v>1010</v>
      </c>
      <c r="B22" s="256"/>
      <c r="C22" s="256">
        <f t="shared" ref="C22:J22" si="6">SUM(C23:C24)</f>
        <v>0</v>
      </c>
      <c r="D22" s="256">
        <f t="shared" si="6"/>
        <v>0</v>
      </c>
      <c r="E22" s="256">
        <f t="shared" si="6"/>
        <v>0</v>
      </c>
      <c r="F22" s="256">
        <f t="shared" si="6"/>
        <v>0</v>
      </c>
      <c r="G22" s="256"/>
      <c r="H22" s="256">
        <f t="shared" si="6"/>
        <v>0</v>
      </c>
      <c r="I22" s="256">
        <f t="shared" si="6"/>
        <v>0</v>
      </c>
      <c r="J22" s="256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256" t="s">
        <v>1011</v>
      </c>
      <c r="B25" s="256"/>
      <c r="C25" s="256">
        <f t="shared" ref="C25:J25" si="7">C26+C29</f>
        <v>800000</v>
      </c>
      <c r="D25" s="256">
        <f t="shared" si="7"/>
        <v>0</v>
      </c>
      <c r="E25" s="256">
        <f t="shared" si="7"/>
        <v>0</v>
      </c>
      <c r="F25" s="256">
        <f t="shared" si="7"/>
        <v>0</v>
      </c>
      <c r="G25" s="256">
        <f>G26+G29</f>
        <v>800000</v>
      </c>
      <c r="H25" s="256">
        <f t="shared" si="7"/>
        <v>0</v>
      </c>
      <c r="I25" s="256">
        <f t="shared" si="7"/>
        <v>0</v>
      </c>
      <c r="J25" s="256">
        <f t="shared" si="7"/>
        <v>0</v>
      </c>
    </row>
    <row r="26" spans="1:10">
      <c r="A26" s="258" t="s">
        <v>1012</v>
      </c>
      <c r="B26" s="258"/>
      <c r="C26" s="258">
        <f t="shared" ref="C26:J26" si="8">SUM(C27:C28)</f>
        <v>800000</v>
      </c>
      <c r="D26" s="258">
        <f t="shared" si="8"/>
        <v>0</v>
      </c>
      <c r="E26" s="258">
        <f t="shared" si="8"/>
        <v>0</v>
      </c>
      <c r="F26" s="258">
        <f t="shared" si="8"/>
        <v>0</v>
      </c>
      <c r="G26" s="258">
        <f>G27+G28</f>
        <v>800000</v>
      </c>
      <c r="H26" s="258">
        <f t="shared" si="8"/>
        <v>0</v>
      </c>
      <c r="I26" s="258">
        <f t="shared" si="8"/>
        <v>0</v>
      </c>
      <c r="J26" s="258">
        <f t="shared" si="8"/>
        <v>0</v>
      </c>
    </row>
    <row r="27" spans="1:10">
      <c r="A27" s="10" t="s">
        <v>1031</v>
      </c>
      <c r="B27" s="10">
        <v>2015</v>
      </c>
      <c r="C27" s="10">
        <v>800000</v>
      </c>
      <c r="D27" s="10"/>
      <c r="E27" s="10"/>
      <c r="F27" s="10"/>
      <c r="G27" s="10">
        <v>800000</v>
      </c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258" t="s">
        <v>1013</v>
      </c>
      <c r="B29" s="258"/>
      <c r="C29" s="258">
        <f t="shared" ref="C29:J29" si="9">SUM(C30:C31)</f>
        <v>0</v>
      </c>
      <c r="D29" s="258">
        <f t="shared" si="9"/>
        <v>0</v>
      </c>
      <c r="E29" s="258">
        <f t="shared" si="9"/>
        <v>0</v>
      </c>
      <c r="F29" s="258">
        <f t="shared" si="9"/>
        <v>0</v>
      </c>
      <c r="G29" s="258"/>
      <c r="H29" s="258">
        <f t="shared" si="9"/>
        <v>0</v>
      </c>
      <c r="I29" s="258">
        <f t="shared" si="9"/>
        <v>0</v>
      </c>
      <c r="J29" s="258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259" t="s">
        <v>1014</v>
      </c>
      <c r="B32" s="259"/>
      <c r="C32" s="259">
        <f t="shared" ref="C32:J32" si="10">C33+C48+C51+C54+C57+C60+C63+C70+C73</f>
        <v>177204</v>
      </c>
      <c r="D32" s="259">
        <f t="shared" si="10"/>
        <v>21370</v>
      </c>
      <c r="E32" s="259">
        <f t="shared" si="10"/>
        <v>45004</v>
      </c>
      <c r="F32" s="259">
        <f t="shared" si="10"/>
        <v>110830</v>
      </c>
      <c r="G32" s="259"/>
      <c r="H32" s="259">
        <f t="shared" si="10"/>
        <v>0</v>
      </c>
      <c r="I32" s="259">
        <f t="shared" si="10"/>
        <v>0</v>
      </c>
      <c r="J32" s="259">
        <f t="shared" si="10"/>
        <v>0</v>
      </c>
    </row>
    <row r="33" spans="1:10">
      <c r="A33" s="256" t="s">
        <v>1004</v>
      </c>
      <c r="B33" s="256"/>
      <c r="C33" s="256">
        <f t="shared" ref="C33:J33" si="11">SUM(C34:C47)</f>
        <v>177204</v>
      </c>
      <c r="D33" s="256">
        <f t="shared" si="11"/>
        <v>21370</v>
      </c>
      <c r="E33" s="256">
        <f t="shared" si="11"/>
        <v>45004</v>
      </c>
      <c r="F33" s="256">
        <f t="shared" si="11"/>
        <v>110830</v>
      </c>
      <c r="G33" s="256"/>
      <c r="H33" s="256">
        <f t="shared" si="11"/>
        <v>0</v>
      </c>
      <c r="I33" s="256">
        <f t="shared" si="11"/>
        <v>0</v>
      </c>
      <c r="J33" s="256">
        <f t="shared" si="11"/>
        <v>0</v>
      </c>
    </row>
    <row r="34" spans="1:10">
      <c r="A34" s="10" t="s">
        <v>1005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 t="s">
        <v>1015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1033</v>
      </c>
      <c r="B36" s="10">
        <v>2014</v>
      </c>
      <c r="C36" s="10">
        <v>84370</v>
      </c>
      <c r="D36" s="10">
        <v>21370</v>
      </c>
      <c r="E36" s="10"/>
      <c r="F36" s="10">
        <v>63000</v>
      </c>
      <c r="G36" s="10"/>
      <c r="H36" s="10"/>
      <c r="I36" s="10"/>
      <c r="J36" s="10"/>
    </row>
    <row r="37" spans="1:10">
      <c r="A37" s="10" t="s">
        <v>1016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1017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1018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1019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1032</v>
      </c>
      <c r="B41" s="10">
        <v>2014</v>
      </c>
      <c r="C41" s="10">
        <v>92834</v>
      </c>
      <c r="D41" s="10"/>
      <c r="E41" s="10">
        <v>45004</v>
      </c>
      <c r="F41" s="10">
        <v>47830</v>
      </c>
      <c r="G41" s="10"/>
      <c r="H41" s="10"/>
      <c r="I41" s="10"/>
      <c r="J41" s="10"/>
    </row>
    <row r="42" spans="1:10">
      <c r="A42" s="10" t="s">
        <v>1020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1021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1022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1023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260" t="s">
        <v>1024</v>
      </c>
      <c r="B46" s="260"/>
      <c r="C46" s="260"/>
      <c r="D46" s="260"/>
      <c r="E46" s="260"/>
      <c r="F46" s="260"/>
      <c r="G46" s="260"/>
      <c r="H46" s="260"/>
      <c r="I46" s="260"/>
      <c r="J46" s="260"/>
    </row>
    <row r="47" spans="1:10">
      <c r="A47" s="10" t="s">
        <v>1025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256" t="s">
        <v>1006</v>
      </c>
      <c r="B48" s="256"/>
      <c r="C48" s="256">
        <f t="shared" ref="C48:J48" si="12">SUM(C49:C50)</f>
        <v>0</v>
      </c>
      <c r="D48" s="256">
        <f t="shared" si="12"/>
        <v>0</v>
      </c>
      <c r="E48" s="256">
        <f t="shared" si="12"/>
        <v>0</v>
      </c>
      <c r="F48" s="256">
        <f t="shared" si="12"/>
        <v>0</v>
      </c>
      <c r="G48" s="256"/>
      <c r="H48" s="256">
        <f t="shared" si="12"/>
        <v>0</v>
      </c>
      <c r="I48" s="256">
        <f t="shared" si="12"/>
        <v>0</v>
      </c>
      <c r="J48" s="256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256" t="s">
        <v>1007</v>
      </c>
      <c r="B51" s="256"/>
      <c r="C51" s="256">
        <f t="shared" ref="C51:J51" si="13">SUM(C52:C53)</f>
        <v>0</v>
      </c>
      <c r="D51" s="256">
        <f t="shared" si="13"/>
        <v>0</v>
      </c>
      <c r="E51" s="256">
        <f t="shared" si="13"/>
        <v>0</v>
      </c>
      <c r="F51" s="256">
        <f t="shared" si="13"/>
        <v>0</v>
      </c>
      <c r="G51" s="256"/>
      <c r="H51" s="256">
        <f t="shared" si="13"/>
        <v>0</v>
      </c>
      <c r="I51" s="256">
        <f t="shared" si="13"/>
        <v>0</v>
      </c>
      <c r="J51" s="256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256" t="s">
        <v>1008</v>
      </c>
      <c r="B54" s="256"/>
      <c r="C54" s="256">
        <f t="shared" ref="C54:J54" si="14">SUM(C55:C56)</f>
        <v>0</v>
      </c>
      <c r="D54" s="256">
        <f t="shared" si="14"/>
        <v>0</v>
      </c>
      <c r="E54" s="256">
        <f t="shared" si="14"/>
        <v>0</v>
      </c>
      <c r="F54" s="256">
        <f t="shared" si="14"/>
        <v>0</v>
      </c>
      <c r="G54" s="256"/>
      <c r="H54" s="256">
        <f t="shared" si="14"/>
        <v>0</v>
      </c>
      <c r="I54" s="256">
        <f t="shared" si="14"/>
        <v>0</v>
      </c>
      <c r="J54" s="256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256" t="s">
        <v>1009</v>
      </c>
      <c r="B57" s="256"/>
      <c r="C57" s="256">
        <f t="shared" ref="C57:J57" si="15">SUM(C58:C59)</f>
        <v>0</v>
      </c>
      <c r="D57" s="256">
        <f t="shared" si="15"/>
        <v>0</v>
      </c>
      <c r="E57" s="256">
        <f t="shared" si="15"/>
        <v>0</v>
      </c>
      <c r="F57" s="256">
        <f t="shared" si="15"/>
        <v>0</v>
      </c>
      <c r="G57" s="256"/>
      <c r="H57" s="256">
        <f t="shared" si="15"/>
        <v>0</v>
      </c>
      <c r="I57" s="256">
        <f t="shared" si="15"/>
        <v>0</v>
      </c>
      <c r="J57" s="256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256" t="s">
        <v>1010</v>
      </c>
      <c r="B60" s="256"/>
      <c r="C60" s="256">
        <f t="shared" ref="C60:I60" si="16">SUM(C61:C62)</f>
        <v>0</v>
      </c>
      <c r="D60" s="256">
        <f t="shared" si="16"/>
        <v>0</v>
      </c>
      <c r="E60" s="256">
        <f t="shared" si="16"/>
        <v>0</v>
      </c>
      <c r="F60" s="256">
        <f t="shared" si="16"/>
        <v>0</v>
      </c>
      <c r="G60" s="256"/>
      <c r="H60" s="256">
        <f t="shared" si="16"/>
        <v>0</v>
      </c>
      <c r="I60" s="256">
        <f t="shared" si="16"/>
        <v>0</v>
      </c>
      <c r="J60" s="256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256" t="s">
        <v>1011</v>
      </c>
      <c r="B63" s="256"/>
      <c r="C63" s="256">
        <f t="shared" ref="C63:J63" si="17">C64+C67</f>
        <v>0</v>
      </c>
      <c r="D63" s="256">
        <f t="shared" si="17"/>
        <v>0</v>
      </c>
      <c r="E63" s="256">
        <f t="shared" si="17"/>
        <v>0</v>
      </c>
      <c r="F63" s="256">
        <f t="shared" si="17"/>
        <v>0</v>
      </c>
      <c r="G63" s="256"/>
      <c r="H63" s="256">
        <f t="shared" si="17"/>
        <v>0</v>
      </c>
      <c r="I63" s="256">
        <f t="shared" si="17"/>
        <v>0</v>
      </c>
      <c r="J63" s="256">
        <f t="shared" si="17"/>
        <v>0</v>
      </c>
    </row>
    <row r="64" spans="1:10">
      <c r="A64" s="258" t="s">
        <v>1012</v>
      </c>
      <c r="B64" s="258"/>
      <c r="C64" s="258">
        <f t="shared" ref="C64:J64" si="18">SUM(C65:C66)</f>
        <v>0</v>
      </c>
      <c r="D64" s="258">
        <f t="shared" si="18"/>
        <v>0</v>
      </c>
      <c r="E64" s="258">
        <f t="shared" si="18"/>
        <v>0</v>
      </c>
      <c r="F64" s="258">
        <f t="shared" si="18"/>
        <v>0</v>
      </c>
      <c r="G64" s="258"/>
      <c r="H64" s="258">
        <f t="shared" si="18"/>
        <v>0</v>
      </c>
      <c r="I64" s="258">
        <f t="shared" si="18"/>
        <v>0</v>
      </c>
      <c r="J64" s="258">
        <f t="shared" si="18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258" t="s">
        <v>1013</v>
      </c>
      <c r="B67" s="258"/>
      <c r="C67" s="258">
        <f t="shared" ref="C67:J67" si="19">SUM(C68:C69)</f>
        <v>0</v>
      </c>
      <c r="D67" s="258">
        <f t="shared" si="19"/>
        <v>0</v>
      </c>
      <c r="E67" s="258">
        <f t="shared" si="19"/>
        <v>0</v>
      </c>
      <c r="F67" s="258">
        <f t="shared" si="19"/>
        <v>0</v>
      </c>
      <c r="G67" s="258"/>
      <c r="H67" s="258">
        <f t="shared" si="19"/>
        <v>0</v>
      </c>
      <c r="I67" s="258">
        <f t="shared" si="19"/>
        <v>0</v>
      </c>
      <c r="J67" s="258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256" t="s">
        <v>1026</v>
      </c>
      <c r="B70" s="256"/>
      <c r="C70" s="256">
        <f t="shared" ref="C70:J70" si="20">SUM(C71:C72)</f>
        <v>0</v>
      </c>
      <c r="D70" s="256">
        <f t="shared" si="20"/>
        <v>0</v>
      </c>
      <c r="E70" s="256">
        <f t="shared" si="20"/>
        <v>0</v>
      </c>
      <c r="F70" s="256">
        <f t="shared" si="20"/>
        <v>0</v>
      </c>
      <c r="G70" s="256"/>
      <c r="H70" s="256">
        <f t="shared" si="20"/>
        <v>0</v>
      </c>
      <c r="I70" s="256">
        <f t="shared" si="20"/>
        <v>0</v>
      </c>
      <c r="J70" s="256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256" t="s">
        <v>1027</v>
      </c>
      <c r="B73" s="256"/>
      <c r="C73" s="256"/>
      <c r="D73" s="256"/>
      <c r="E73" s="256"/>
      <c r="F73" s="256"/>
      <c r="G73" s="256"/>
      <c r="H73" s="256"/>
      <c r="I73" s="256"/>
      <c r="J73" s="256"/>
    </row>
    <row r="74" spans="1:10">
      <c r="A74" s="256" t="s">
        <v>1028</v>
      </c>
      <c r="B74" s="256"/>
      <c r="C74" s="256">
        <f>C32+C4</f>
        <v>1677204</v>
      </c>
      <c r="D74" s="256">
        <f t="shared" ref="D74:J74" si="21">D73+D70+D63+D60+D57+D54+D51+D48+D33+D25+D22+D19+D16+D13+D10+D5</f>
        <v>156370</v>
      </c>
      <c r="E74" s="256">
        <f t="shared" si="21"/>
        <v>127004</v>
      </c>
      <c r="F74" s="256">
        <f t="shared" si="21"/>
        <v>550830</v>
      </c>
      <c r="G74" s="256">
        <f>G32+G4</f>
        <v>800000</v>
      </c>
      <c r="H74" s="256">
        <f t="shared" si="21"/>
        <v>43000</v>
      </c>
      <c r="I74" s="256">
        <f t="shared" si="21"/>
        <v>0</v>
      </c>
      <c r="J74" s="256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1"/>
  <sheetViews>
    <sheetView rightToLeft="1" tabSelected="1" topLeftCell="B1" workbookViewId="0">
      <selection activeCell="E8" sqref="E8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80" customWidth="1"/>
  </cols>
  <sheetData>
    <row r="1" spans="1:5">
      <c r="A1" s="239" t="s">
        <v>1035</v>
      </c>
      <c r="B1" s="239" t="s">
        <v>1036</v>
      </c>
      <c r="C1" s="239" t="s">
        <v>1037</v>
      </c>
      <c r="D1" s="239" t="s">
        <v>1038</v>
      </c>
      <c r="E1" s="277" t="s">
        <v>1039</v>
      </c>
    </row>
    <row r="2" spans="1:5">
      <c r="A2" s="261" t="s">
        <v>1040</v>
      </c>
      <c r="B2" s="262">
        <v>2011</v>
      </c>
      <c r="C2" s="263">
        <v>432000</v>
      </c>
      <c r="D2" s="263">
        <v>513620</v>
      </c>
      <c r="E2" s="278">
        <f>D2/C2</f>
        <v>1.1889351851851853</v>
      </c>
    </row>
    <row r="3" spans="1:5">
      <c r="A3" s="264"/>
      <c r="B3" s="262">
        <v>2012</v>
      </c>
      <c r="C3" s="263">
        <v>460000</v>
      </c>
      <c r="D3" s="263">
        <v>562053</v>
      </c>
      <c r="E3" s="278">
        <f t="shared" ref="E3:E7" si="0">D3/C3</f>
        <v>1.221854347826087</v>
      </c>
    </row>
    <row r="4" spans="1:5">
      <c r="A4" s="264"/>
      <c r="B4" s="262">
        <v>2013</v>
      </c>
      <c r="C4" s="263">
        <v>500000</v>
      </c>
      <c r="D4" s="263">
        <v>564961</v>
      </c>
      <c r="E4" s="278">
        <f t="shared" si="0"/>
        <v>1.1299220000000001</v>
      </c>
    </row>
    <row r="5" spans="1:5">
      <c r="A5" s="264"/>
      <c r="B5" s="262">
        <v>2014</v>
      </c>
      <c r="C5" s="263">
        <v>550000</v>
      </c>
      <c r="D5" s="263">
        <v>649989</v>
      </c>
      <c r="E5" s="278">
        <f t="shared" si="0"/>
        <v>1.1817981818181817</v>
      </c>
    </row>
    <row r="6" spans="1:5">
      <c r="A6" s="264"/>
      <c r="B6" s="262">
        <v>2015</v>
      </c>
      <c r="C6" s="263">
        <v>620000</v>
      </c>
      <c r="D6" s="263">
        <v>649475</v>
      </c>
      <c r="E6" s="278">
        <f t="shared" si="0"/>
        <v>1.0475403225806452</v>
      </c>
    </row>
    <row r="7" spans="1:5">
      <c r="A7" s="265"/>
      <c r="B7" s="262">
        <v>2016</v>
      </c>
      <c r="C7" s="263">
        <v>720000</v>
      </c>
      <c r="D7" s="263">
        <v>244484</v>
      </c>
      <c r="E7" s="278">
        <f t="shared" si="0"/>
        <v>0.33956111111111109</v>
      </c>
    </row>
    <row r="8" spans="1:5">
      <c r="A8" s="266" t="s">
        <v>1041</v>
      </c>
      <c r="B8" s="267">
        <v>2011</v>
      </c>
      <c r="C8" s="268"/>
      <c r="D8" s="268"/>
      <c r="E8" s="279"/>
    </row>
    <row r="9" spans="1:5">
      <c r="A9" s="269"/>
      <c r="B9" s="267">
        <v>2012</v>
      </c>
      <c r="C9" s="268"/>
      <c r="D9" s="268"/>
      <c r="E9" s="279"/>
    </row>
    <row r="10" spans="1:5">
      <c r="A10" s="269"/>
      <c r="B10" s="267">
        <v>2013</v>
      </c>
      <c r="C10" s="268"/>
      <c r="D10" s="268"/>
      <c r="E10" s="279"/>
    </row>
    <row r="11" spans="1:5">
      <c r="A11" s="269"/>
      <c r="B11" s="267">
        <v>2014</v>
      </c>
      <c r="C11" s="268"/>
      <c r="D11" s="268"/>
      <c r="E11" s="279"/>
    </row>
    <row r="12" spans="1:5">
      <c r="A12" s="269"/>
      <c r="B12" s="267">
        <v>2015</v>
      </c>
      <c r="C12" s="268"/>
      <c r="D12" s="268"/>
      <c r="E12" s="279"/>
    </row>
    <row r="13" spans="1:5">
      <c r="A13" s="270"/>
      <c r="B13" s="267">
        <v>2016</v>
      </c>
      <c r="C13" s="268"/>
      <c r="D13" s="268"/>
      <c r="E13" s="279"/>
    </row>
    <row r="14" spans="1:5">
      <c r="A14" s="261" t="s">
        <v>123</v>
      </c>
      <c r="B14" s="262">
        <v>2011</v>
      </c>
      <c r="C14" s="263"/>
      <c r="D14" s="263"/>
      <c r="E14" s="278"/>
    </row>
    <row r="15" spans="1:5">
      <c r="A15" s="264"/>
      <c r="B15" s="262">
        <v>2012</v>
      </c>
      <c r="C15" s="263"/>
      <c r="D15" s="263"/>
      <c r="E15" s="278"/>
    </row>
    <row r="16" spans="1:5">
      <c r="A16" s="264"/>
      <c r="B16" s="262">
        <v>2013</v>
      </c>
      <c r="C16" s="263"/>
      <c r="D16" s="263"/>
      <c r="E16" s="278"/>
    </row>
    <row r="17" spans="1:5">
      <c r="A17" s="264"/>
      <c r="B17" s="262">
        <v>2014</v>
      </c>
      <c r="C17" s="263"/>
      <c r="D17" s="263"/>
      <c r="E17" s="278"/>
    </row>
    <row r="18" spans="1:5">
      <c r="A18" s="264"/>
      <c r="B18" s="262">
        <v>2015</v>
      </c>
      <c r="C18" s="263"/>
      <c r="D18" s="263"/>
      <c r="E18" s="278"/>
    </row>
    <row r="19" spans="1:5">
      <c r="A19" s="265"/>
      <c r="B19" s="262">
        <v>2016</v>
      </c>
      <c r="C19" s="263"/>
      <c r="D19" s="263"/>
      <c r="E19" s="278"/>
    </row>
    <row r="20" spans="1:5">
      <c r="A20" s="271" t="s">
        <v>1042</v>
      </c>
      <c r="B20" s="267">
        <v>2011</v>
      </c>
      <c r="C20" s="268"/>
      <c r="D20" s="268"/>
      <c r="E20" s="279"/>
    </row>
    <row r="21" spans="1:5">
      <c r="A21" s="272"/>
      <c r="B21" s="267">
        <v>2012</v>
      </c>
      <c r="C21" s="268"/>
      <c r="D21" s="268"/>
      <c r="E21" s="279"/>
    </row>
    <row r="22" spans="1:5">
      <c r="A22" s="272"/>
      <c r="B22" s="267">
        <v>2013</v>
      </c>
      <c r="C22" s="268"/>
      <c r="D22" s="268"/>
      <c r="E22" s="279"/>
    </row>
    <row r="23" spans="1:5">
      <c r="A23" s="272"/>
      <c r="B23" s="267">
        <v>2014</v>
      </c>
      <c r="C23" s="268"/>
      <c r="D23" s="268"/>
      <c r="E23" s="279"/>
    </row>
    <row r="24" spans="1:5">
      <c r="A24" s="272"/>
      <c r="B24" s="267">
        <v>2015</v>
      </c>
      <c r="C24" s="268"/>
      <c r="D24" s="268"/>
      <c r="E24" s="279"/>
    </row>
    <row r="25" spans="1:5">
      <c r="A25" s="273"/>
      <c r="B25" s="267">
        <v>2016</v>
      </c>
      <c r="C25" s="268"/>
      <c r="D25" s="268"/>
      <c r="E25" s="279"/>
    </row>
    <row r="26" spans="1:5">
      <c r="A26" s="274" t="s">
        <v>1043</v>
      </c>
      <c r="B26" s="262">
        <v>2011</v>
      </c>
      <c r="C26" s="263">
        <f>C20+C14+C8+C2</f>
        <v>432000</v>
      </c>
      <c r="D26" s="263">
        <f>D20+D14+D8+D2</f>
        <v>513620</v>
      </c>
      <c r="E26" s="278">
        <f>E20+E14+E8+E2</f>
        <v>1.1889351851851853</v>
      </c>
    </row>
    <row r="27" spans="1:5">
      <c r="A27" s="275"/>
      <c r="B27" s="262">
        <v>2012</v>
      </c>
      <c r="C27" s="263">
        <f>C21+C26+C15+C9+C3</f>
        <v>892000</v>
      </c>
      <c r="D27" s="263">
        <f t="shared" ref="D27:E31" si="1">D21+D15+D9+D3</f>
        <v>562053</v>
      </c>
      <c r="E27" s="278">
        <f t="shared" si="1"/>
        <v>1.221854347826087</v>
      </c>
    </row>
    <row r="28" spans="1:5">
      <c r="A28" s="275"/>
      <c r="B28" s="262">
        <v>2013</v>
      </c>
      <c r="C28" s="263">
        <f>C22+C16+C10+C4</f>
        <v>500000</v>
      </c>
      <c r="D28" s="263">
        <f t="shared" si="1"/>
        <v>564961</v>
      </c>
      <c r="E28" s="278">
        <f t="shared" si="1"/>
        <v>1.1299220000000001</v>
      </c>
    </row>
    <row r="29" spans="1:5">
      <c r="A29" s="275"/>
      <c r="B29" s="262">
        <v>2014</v>
      </c>
      <c r="C29" s="263">
        <f>C23+C17+C11+C5</f>
        <v>550000</v>
      </c>
      <c r="D29" s="263">
        <f t="shared" si="1"/>
        <v>649989</v>
      </c>
      <c r="E29" s="278">
        <f t="shared" si="1"/>
        <v>1.1817981818181817</v>
      </c>
    </row>
    <row r="30" spans="1:5">
      <c r="A30" s="275"/>
      <c r="B30" s="262">
        <v>2015</v>
      </c>
      <c r="C30" s="263">
        <f>C24+C18+C12+C6</f>
        <v>620000</v>
      </c>
      <c r="D30" s="263">
        <f t="shared" si="1"/>
        <v>649475</v>
      </c>
      <c r="E30" s="278">
        <f t="shared" si="1"/>
        <v>1.0475403225806452</v>
      </c>
    </row>
    <row r="31" spans="1:5">
      <c r="A31" s="276"/>
      <c r="B31" s="262">
        <v>2016</v>
      </c>
      <c r="C31" s="263">
        <f>C25+C19+C13+C7</f>
        <v>720000</v>
      </c>
      <c r="D31" s="263">
        <f t="shared" si="1"/>
        <v>244484</v>
      </c>
      <c r="E31" s="278">
        <f t="shared" si="1"/>
        <v>0.33956111111111109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28" t="s">
        <v>981</v>
      </c>
      <c r="B1" s="229"/>
      <c r="C1" s="229"/>
      <c r="D1" s="230"/>
    </row>
    <row r="2" spans="1:4">
      <c r="A2" s="231"/>
      <c r="B2" s="232"/>
      <c r="C2" s="232"/>
      <c r="D2" s="233"/>
    </row>
    <row r="3" spans="1:4">
      <c r="A3" s="234"/>
      <c r="B3" s="235" t="s">
        <v>982</v>
      </c>
      <c r="C3" s="236" t="s">
        <v>983</v>
      </c>
      <c r="D3" s="237" t="s">
        <v>984</v>
      </c>
    </row>
    <row r="4" spans="1:4">
      <c r="A4" s="238" t="s">
        <v>985</v>
      </c>
      <c r="B4" s="239" t="s">
        <v>986</v>
      </c>
      <c r="C4" s="239" t="s">
        <v>987</v>
      </c>
      <c r="D4" s="240"/>
    </row>
    <row r="5" spans="1:4">
      <c r="A5" s="239" t="s">
        <v>988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241" t="s">
        <v>989</v>
      </c>
      <c r="B6" s="10"/>
      <c r="C6" s="10"/>
      <c r="D6" s="10"/>
    </row>
    <row r="7" spans="1:4">
      <c r="A7" s="239" t="s">
        <v>990</v>
      </c>
      <c r="B7" s="28">
        <f>B8</f>
        <v>60688.525000000001</v>
      </c>
      <c r="C7" s="28">
        <f>C8</f>
        <v>0</v>
      </c>
      <c r="D7" s="28">
        <f>D8</f>
        <v>0</v>
      </c>
    </row>
    <row r="8" spans="1:4">
      <c r="A8" s="241" t="s">
        <v>991</v>
      </c>
      <c r="B8" s="10">
        <v>60688.525000000001</v>
      </c>
      <c r="C8" s="10"/>
      <c r="D8" s="10"/>
    </row>
    <row r="9" spans="1:4">
      <c r="A9" s="239" t="s">
        <v>992</v>
      </c>
      <c r="B9" s="242">
        <f>B8+B6</f>
        <v>60688.525000000001</v>
      </c>
      <c r="C9" s="242">
        <f>C8+C6</f>
        <v>0</v>
      </c>
      <c r="D9" s="242">
        <f>D8+D6</f>
        <v>0</v>
      </c>
    </row>
    <row r="10" spans="1:4">
      <c r="A10" s="241" t="s">
        <v>993</v>
      </c>
      <c r="B10" s="10"/>
      <c r="C10" s="10"/>
      <c r="D10" s="10"/>
    </row>
    <row r="11" spans="1:4">
      <c r="A11" s="239" t="s">
        <v>994</v>
      </c>
      <c r="B11" s="28">
        <f>B10+B9</f>
        <v>60688.525000000001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PIA 2016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2017-11-21T15:47:17Z</dcterms:modified>
</cp:coreProperties>
</file>