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نعديل ميزانيات\ولاية سيدي بوزيد\"/>
    </mc:Choice>
  </mc:AlternateContent>
  <bookViews>
    <workbookView xWindow="60" yWindow="-45" windowWidth="10170" windowHeight="8130" tabRatio="963" firstSheet="1" activeTab="1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8" l="1"/>
  <c r="E778" i="38"/>
  <c r="E777" i="38" s="1"/>
  <c r="D777" i="38"/>
  <c r="C777" i="38"/>
  <c r="D776" i="38"/>
  <c r="E776" i="38" s="1"/>
  <c r="D775" i="38"/>
  <c r="E775" i="38" s="1"/>
  <c r="D774" i="38"/>
  <c r="E774" i="38" s="1"/>
  <c r="D773" i="38"/>
  <c r="C772" i="38"/>
  <c r="C771" i="38" s="1"/>
  <c r="D770" i="38"/>
  <c r="E770" i="38" s="1"/>
  <c r="D769" i="38"/>
  <c r="D768" i="38" s="1"/>
  <c r="D767" i="38" s="1"/>
  <c r="C768" i="38"/>
  <c r="C767" i="38" s="1"/>
  <c r="D766" i="38"/>
  <c r="D765" i="38" s="1"/>
  <c r="C765" i="38"/>
  <c r="D764" i="38"/>
  <c r="E764" i="38"/>
  <c r="D763" i="38"/>
  <c r="E763" i="38"/>
  <c r="D762" i="38"/>
  <c r="E762" i="38"/>
  <c r="E761" i="38" s="1"/>
  <c r="E760" i="38" s="1"/>
  <c r="D761" i="38"/>
  <c r="D760" i="38" s="1"/>
  <c r="C761" i="38"/>
  <c r="C760" i="38"/>
  <c r="D759" i="38"/>
  <c r="E759" i="38"/>
  <c r="D758" i="38"/>
  <c r="E758" i="38"/>
  <c r="D757" i="38"/>
  <c r="E757" i="38"/>
  <c r="E756" i="38" s="1"/>
  <c r="D756" i="38"/>
  <c r="D755" i="38" s="1"/>
  <c r="C756" i="38"/>
  <c r="E755" i="38"/>
  <c r="C755" i="38"/>
  <c r="D754" i="38"/>
  <c r="E754" i="38"/>
  <c r="D753" i="38"/>
  <c r="E753" i="38"/>
  <c r="D752" i="38"/>
  <c r="E752" i="38"/>
  <c r="D751" i="38"/>
  <c r="D750" i="38" s="1"/>
  <c r="C751" i="38"/>
  <c r="C750" i="38"/>
  <c r="D749" i="38"/>
  <c r="E749" i="38"/>
  <c r="D748" i="38"/>
  <c r="E748" i="38"/>
  <c r="D747" i="38"/>
  <c r="E747" i="38"/>
  <c r="E746" i="38" s="1"/>
  <c r="D746" i="38"/>
  <c r="C746" i="38"/>
  <c r="D745" i="38"/>
  <c r="C744" i="38"/>
  <c r="C743" i="38" s="1"/>
  <c r="D742" i="38"/>
  <c r="C741" i="38"/>
  <c r="D740" i="38"/>
  <c r="E740" i="38"/>
  <c r="E739" i="38" s="1"/>
  <c r="D739" i="38"/>
  <c r="C739" i="38"/>
  <c r="D738" i="38"/>
  <c r="E738" i="38" s="1"/>
  <c r="D737" i="38"/>
  <c r="E737" i="38" s="1"/>
  <c r="D736" i="38"/>
  <c r="E736" i="38" s="1"/>
  <c r="D735" i="38"/>
  <c r="C734" i="38"/>
  <c r="C733" i="38" s="1"/>
  <c r="D732" i="38"/>
  <c r="C731" i="38"/>
  <c r="C730" i="38" s="1"/>
  <c r="D729" i="38"/>
  <c r="E729" i="38" s="1"/>
  <c r="D728" i="38"/>
  <c r="C727" i="38"/>
  <c r="H724" i="38"/>
  <c r="D724" i="38"/>
  <c r="E724" i="38" s="1"/>
  <c r="H723" i="38"/>
  <c r="D723" i="38"/>
  <c r="E723" i="38"/>
  <c r="C722" i="38"/>
  <c r="H722" i="38"/>
  <c r="D722" i="38"/>
  <c r="H721" i="38"/>
  <c r="D721" i="38"/>
  <c r="E721" i="38" s="1"/>
  <c r="H720" i="38"/>
  <c r="D720" i="38"/>
  <c r="E720" i="38"/>
  <c r="H719" i="38"/>
  <c r="D719" i="38"/>
  <c r="E719" i="38" s="1"/>
  <c r="E718" i="38" s="1"/>
  <c r="C718" i="38"/>
  <c r="H718" i="38" s="1"/>
  <c r="C717" i="38"/>
  <c r="H715" i="38"/>
  <c r="D715" i="38"/>
  <c r="E715" i="38"/>
  <c r="H714" i="38"/>
  <c r="D714" i="38"/>
  <c r="E714" i="38" s="1"/>
  <c r="H713" i="38"/>
  <c r="D713" i="38"/>
  <c r="E713" i="38"/>
  <c r="H712" i="38"/>
  <c r="D712" i="38"/>
  <c r="E712" i="38" s="1"/>
  <c r="H711" i="38"/>
  <c r="D711" i="38"/>
  <c r="E711" i="38"/>
  <c r="H710" i="38"/>
  <c r="D710" i="38"/>
  <c r="E710" i="38" s="1"/>
  <c r="H709" i="38"/>
  <c r="D709" i="38"/>
  <c r="E709" i="38"/>
  <c r="H708" i="38"/>
  <c r="D708" i="38"/>
  <c r="E708" i="38" s="1"/>
  <c r="H707" i="38"/>
  <c r="D707" i="38"/>
  <c r="E707" i="38"/>
  <c r="H706" i="38"/>
  <c r="D706" i="38"/>
  <c r="E706" i="38" s="1"/>
  <c r="H705" i="38"/>
  <c r="D705" i="38"/>
  <c r="E705" i="38"/>
  <c r="H704" i="38"/>
  <c r="D704" i="38"/>
  <c r="H703" i="38"/>
  <c r="D703" i="38"/>
  <c r="E703" i="38"/>
  <c r="H702" i="38"/>
  <c r="D702" i="38"/>
  <c r="E702" i="38" s="1"/>
  <c r="H701" i="38"/>
  <c r="D701" i="38"/>
  <c r="E701" i="38"/>
  <c r="C700" i="38"/>
  <c r="H700" i="38"/>
  <c r="H699" i="38"/>
  <c r="D699" i="38"/>
  <c r="E699" i="38" s="1"/>
  <c r="H698" i="38"/>
  <c r="D698" i="38"/>
  <c r="E698" i="38"/>
  <c r="H697" i="38"/>
  <c r="D697" i="38"/>
  <c r="E697" i="38" s="1"/>
  <c r="H696" i="38"/>
  <c r="D696" i="38"/>
  <c r="E696" i="38"/>
  <c r="H695" i="38"/>
  <c r="D695" i="38"/>
  <c r="C694" i="38"/>
  <c r="H694" i="38" s="1"/>
  <c r="H693" i="38"/>
  <c r="D693" i="38"/>
  <c r="E693" i="38"/>
  <c r="H692" i="38"/>
  <c r="D692" i="38"/>
  <c r="E692" i="38" s="1"/>
  <c r="H691" i="38"/>
  <c r="D691" i="38"/>
  <c r="E691" i="38"/>
  <c r="H690" i="38"/>
  <c r="D690" i="38"/>
  <c r="E690" i="38" s="1"/>
  <c r="H689" i="38"/>
  <c r="D689" i="38"/>
  <c r="E689" i="38"/>
  <c r="H688" i="38"/>
  <c r="D688" i="38"/>
  <c r="E688" i="38" s="1"/>
  <c r="C687" i="38"/>
  <c r="H687" i="38" s="1"/>
  <c r="H686" i="38"/>
  <c r="D686" i="38"/>
  <c r="E686" i="38"/>
  <c r="H685" i="38"/>
  <c r="D685" i="38"/>
  <c r="H684" i="38"/>
  <c r="D684" i="38"/>
  <c r="E684" i="38"/>
  <c r="C683" i="38"/>
  <c r="H683" i="38"/>
  <c r="H682" i="38"/>
  <c r="D682" i="38"/>
  <c r="E682" i="38" s="1"/>
  <c r="H681" i="38"/>
  <c r="D681" i="38"/>
  <c r="E681" i="38"/>
  <c r="H680" i="38"/>
  <c r="D680" i="38"/>
  <c r="C679" i="38"/>
  <c r="H679" i="38" s="1"/>
  <c r="H678" i="38"/>
  <c r="D678" i="38"/>
  <c r="E678" i="38"/>
  <c r="H677" i="38"/>
  <c r="D677" i="38"/>
  <c r="E677" i="38" s="1"/>
  <c r="E676" i="38" s="1"/>
  <c r="C676" i="38"/>
  <c r="H676" i="38" s="1"/>
  <c r="H675" i="38"/>
  <c r="D675" i="38"/>
  <c r="E675" i="38"/>
  <c r="H674" i="38"/>
  <c r="D674" i="38"/>
  <c r="E674" i="38" s="1"/>
  <c r="H673" i="38"/>
  <c r="D673" i="38"/>
  <c r="E673" i="38"/>
  <c r="H672" i="38"/>
  <c r="D672" i="38"/>
  <c r="E672" i="38" s="1"/>
  <c r="C671" i="38"/>
  <c r="H671" i="38" s="1"/>
  <c r="H670" i="38"/>
  <c r="D670" i="38"/>
  <c r="E670" i="38"/>
  <c r="H669" i="38"/>
  <c r="D669" i="38"/>
  <c r="E669" i="38" s="1"/>
  <c r="H668" i="38"/>
  <c r="D668" i="38"/>
  <c r="E668" i="38"/>
  <c r="H667" i="38"/>
  <c r="D667" i="38"/>
  <c r="E667" i="38" s="1"/>
  <c r="H666" i="38"/>
  <c r="D666" i="38"/>
  <c r="E666" i="38"/>
  <c r="E665" i="38" s="1"/>
  <c r="C665" i="38"/>
  <c r="H665" i="38"/>
  <c r="D665" i="38"/>
  <c r="H664" i="38"/>
  <c r="D664" i="38"/>
  <c r="E664" i="38" s="1"/>
  <c r="H663" i="38"/>
  <c r="D663" i="38"/>
  <c r="E663" i="38"/>
  <c r="H662" i="38"/>
  <c r="D662" i="38"/>
  <c r="E662" i="38" s="1"/>
  <c r="C661" i="38"/>
  <c r="H660" i="38"/>
  <c r="D660" i="38"/>
  <c r="E660" i="38"/>
  <c r="H659" i="38"/>
  <c r="D659" i="38"/>
  <c r="E659" i="38" s="1"/>
  <c r="H658" i="38"/>
  <c r="D658" i="38"/>
  <c r="E658" i="38"/>
  <c r="H657" i="38"/>
  <c r="D657" i="38"/>
  <c r="E657" i="38" s="1"/>
  <c r="H656" i="38"/>
  <c r="D656" i="38"/>
  <c r="E656" i="38"/>
  <c r="H655" i="38"/>
  <c r="D655" i="38"/>
  <c r="E655" i="38" s="1"/>
  <c r="H654" i="38"/>
  <c r="D654" i="38"/>
  <c r="E654" i="38"/>
  <c r="C653" i="38"/>
  <c r="H653" i="38"/>
  <c r="D653" i="38"/>
  <c r="H652" i="38"/>
  <c r="D652" i="38"/>
  <c r="E652" i="38" s="1"/>
  <c r="H651" i="38"/>
  <c r="D651" i="38"/>
  <c r="E651" i="38"/>
  <c r="H650" i="38"/>
  <c r="D650" i="38"/>
  <c r="H649" i="38"/>
  <c r="D649" i="38"/>
  <c r="E649" i="38"/>
  <c r="H648" i="38"/>
  <c r="D648" i="38"/>
  <c r="E648" i="38" s="1"/>
  <c r="H647" i="38"/>
  <c r="D647" i="38"/>
  <c r="E647" i="38"/>
  <c r="C646" i="38"/>
  <c r="H646" i="38"/>
  <c r="H644" i="38"/>
  <c r="D644" i="38"/>
  <c r="E644" i="38"/>
  <c r="H643" i="38"/>
  <c r="D643" i="38"/>
  <c r="C642" i="38"/>
  <c r="H642" i="38" s="1"/>
  <c r="J642" i="38" s="1"/>
  <c r="H641" i="38"/>
  <c r="D641" i="38"/>
  <c r="H640" i="38"/>
  <c r="D640" i="38"/>
  <c r="E640" i="38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/>
  <c r="H635" i="38"/>
  <c r="D635" i="38"/>
  <c r="E635" i="38" s="1"/>
  <c r="H634" i="38"/>
  <c r="D634" i="38"/>
  <c r="E634" i="38"/>
  <c r="H633" i="38"/>
  <c r="D633" i="38"/>
  <c r="E633" i="38" s="1"/>
  <c r="H632" i="38"/>
  <c r="D632" i="38"/>
  <c r="E632" i="38"/>
  <c r="H631" i="38"/>
  <c r="D631" i="38"/>
  <c r="E631" i="38" s="1"/>
  <c r="H630" i="38"/>
  <c r="D630" i="38"/>
  <c r="E630" i="38"/>
  <c r="H629" i="38"/>
  <c r="D629" i="38"/>
  <c r="E629" i="38" s="1"/>
  <c r="C628" i="38"/>
  <c r="H628" i="38" s="1"/>
  <c r="H627" i="38"/>
  <c r="D627" i="38"/>
  <c r="E627" i="38"/>
  <c r="H626" i="38"/>
  <c r="D626" i="38"/>
  <c r="E626" i="38" s="1"/>
  <c r="H625" i="38"/>
  <c r="D625" i="38"/>
  <c r="E625" i="38"/>
  <c r="H624" i="38"/>
  <c r="D624" i="38"/>
  <c r="E624" i="38" s="1"/>
  <c r="H623" i="38"/>
  <c r="D623" i="38"/>
  <c r="E623" i="38"/>
  <c r="H622" i="38"/>
  <c r="D622" i="38"/>
  <c r="E622" i="38" s="1"/>
  <c r="H621" i="38"/>
  <c r="D621" i="38"/>
  <c r="E621" i="38"/>
  <c r="H620" i="38"/>
  <c r="D620" i="38"/>
  <c r="E620" i="38" s="1"/>
  <c r="H619" i="38"/>
  <c r="D619" i="38"/>
  <c r="E619" i="38"/>
  <c r="H618" i="38"/>
  <c r="D618" i="38"/>
  <c r="E618" i="38" s="1"/>
  <c r="H617" i="38"/>
  <c r="D617" i="38"/>
  <c r="E617" i="38"/>
  <c r="C616" i="38"/>
  <c r="H616" i="38"/>
  <c r="D616" i="38"/>
  <c r="H615" i="38"/>
  <c r="D615" i="38"/>
  <c r="E615" i="38" s="1"/>
  <c r="H614" i="38"/>
  <c r="D614" i="38"/>
  <c r="E614" i="38"/>
  <c r="H613" i="38"/>
  <c r="D613" i="38"/>
  <c r="E613" i="38" s="1"/>
  <c r="H612" i="38"/>
  <c r="D612" i="38"/>
  <c r="E612" i="38"/>
  <c r="H611" i="38"/>
  <c r="D611" i="38"/>
  <c r="E611" i="38" s="1"/>
  <c r="C610" i="38"/>
  <c r="H610" i="38" s="1"/>
  <c r="H609" i="38"/>
  <c r="D609" i="38"/>
  <c r="E609" i="38"/>
  <c r="H608" i="38"/>
  <c r="D608" i="38"/>
  <c r="E608" i="38" s="1"/>
  <c r="H607" i="38"/>
  <c r="D607" i="38"/>
  <c r="E607" i="38"/>
  <c r="H606" i="38"/>
  <c r="D606" i="38"/>
  <c r="E606" i="38" s="1"/>
  <c r="H605" i="38"/>
  <c r="D605" i="38"/>
  <c r="E605" i="38"/>
  <c r="H604" i="38"/>
  <c r="D604" i="38"/>
  <c r="C603" i="38"/>
  <c r="H603" i="38" s="1"/>
  <c r="H602" i="38"/>
  <c r="D602" i="38"/>
  <c r="E602" i="38"/>
  <c r="H601" i="38"/>
  <c r="D601" i="38"/>
  <c r="E601" i="38" s="1"/>
  <c r="H600" i="38"/>
  <c r="D600" i="38"/>
  <c r="E600" i="38"/>
  <c r="C599" i="38"/>
  <c r="H599" i="38"/>
  <c r="D599" i="38"/>
  <c r="H598" i="38"/>
  <c r="D598" i="38"/>
  <c r="E598" i="38" s="1"/>
  <c r="H597" i="38"/>
  <c r="D597" i="38"/>
  <c r="E597" i="38"/>
  <c r="H596" i="38"/>
  <c r="D596" i="38"/>
  <c r="E596" i="38" s="1"/>
  <c r="E595" i="38" s="1"/>
  <c r="C595" i="38"/>
  <c r="H595" i="38" s="1"/>
  <c r="H594" i="38"/>
  <c r="D594" i="38"/>
  <c r="E594" i="38"/>
  <c r="H593" i="38"/>
  <c r="D593" i="38"/>
  <c r="C592" i="38"/>
  <c r="H592" i="38" s="1"/>
  <c r="H591" i="38"/>
  <c r="D591" i="38"/>
  <c r="E591" i="38"/>
  <c r="H590" i="38"/>
  <c r="D590" i="38"/>
  <c r="E590" i="38" s="1"/>
  <c r="H589" i="38"/>
  <c r="D589" i="38"/>
  <c r="E589" i="38"/>
  <c r="H588" i="38"/>
  <c r="D588" i="38"/>
  <c r="C587" i="38"/>
  <c r="H587" i="38" s="1"/>
  <c r="H586" i="38"/>
  <c r="D586" i="38"/>
  <c r="E586" i="38"/>
  <c r="H585" i="38"/>
  <c r="D585" i="38"/>
  <c r="E585" i="38" s="1"/>
  <c r="H584" i="38"/>
  <c r="D584" i="38"/>
  <c r="E584" i="38"/>
  <c r="H583" i="38"/>
  <c r="D583" i="38"/>
  <c r="E583" i="38" s="1"/>
  <c r="H582" i="38"/>
  <c r="D582" i="38"/>
  <c r="E582" i="38"/>
  <c r="C581" i="38"/>
  <c r="H581" i="38"/>
  <c r="D581" i="38"/>
  <c r="H580" i="38"/>
  <c r="D580" i="38"/>
  <c r="E580" i="38" s="1"/>
  <c r="H579" i="38"/>
  <c r="D579" i="38"/>
  <c r="E579" i="38"/>
  <c r="H578" i="38"/>
  <c r="D578" i="38"/>
  <c r="C577" i="38"/>
  <c r="H576" i="38"/>
  <c r="D576" i="38"/>
  <c r="E576" i="38"/>
  <c r="H575" i="38"/>
  <c r="D575" i="38"/>
  <c r="E575" i="38" s="1"/>
  <c r="H574" i="38"/>
  <c r="D574" i="38"/>
  <c r="E574" i="38"/>
  <c r="H573" i="38"/>
  <c r="D573" i="38"/>
  <c r="E573" i="38" s="1"/>
  <c r="H572" i="38"/>
  <c r="D572" i="38"/>
  <c r="E572" i="38"/>
  <c r="H571" i="38"/>
  <c r="D571" i="38"/>
  <c r="H570" i="38"/>
  <c r="D570" i="38"/>
  <c r="E570" i="38"/>
  <c r="C569" i="38"/>
  <c r="H569" i="38"/>
  <c r="H568" i="38"/>
  <c r="D568" i="38"/>
  <c r="E568" i="38" s="1"/>
  <c r="H567" i="38"/>
  <c r="D567" i="38"/>
  <c r="E567" i="38"/>
  <c r="H566" i="38"/>
  <c r="D566" i="38"/>
  <c r="E566" i="38" s="1"/>
  <c r="H565" i="38"/>
  <c r="D565" i="38"/>
  <c r="E565" i="38"/>
  <c r="H564" i="38"/>
  <c r="D564" i="38"/>
  <c r="E564" i="38" s="1"/>
  <c r="H563" i="38"/>
  <c r="D563" i="38"/>
  <c r="E563" i="38"/>
  <c r="C562" i="38"/>
  <c r="H562" i="38"/>
  <c r="E562" i="38"/>
  <c r="H558" i="38"/>
  <c r="D558" i="38"/>
  <c r="E558" i="38"/>
  <c r="H557" i="38"/>
  <c r="D557" i="38"/>
  <c r="E557" i="38"/>
  <c r="E556" i="38" s="1"/>
  <c r="C556" i="38"/>
  <c r="H556" i="38"/>
  <c r="D556" i="38"/>
  <c r="H555" i="38"/>
  <c r="D555" i="38"/>
  <c r="E555" i="38" s="1"/>
  <c r="H554" i="38"/>
  <c r="D554" i="38"/>
  <c r="D552" i="38" s="1"/>
  <c r="D551" i="38" s="1"/>
  <c r="D550" i="38" s="1"/>
  <c r="E554" i="38"/>
  <c r="H553" i="38"/>
  <c r="D553" i="38"/>
  <c r="E553" i="38"/>
  <c r="C552" i="38"/>
  <c r="H549" i="38"/>
  <c r="D549" i="38"/>
  <c r="E549" i="38" s="1"/>
  <c r="H548" i="38"/>
  <c r="D548" i="38"/>
  <c r="E548" i="38"/>
  <c r="C547" i="38"/>
  <c r="H547" i="38" s="1"/>
  <c r="J547" i="38" s="1"/>
  <c r="D547" i="38"/>
  <c r="H546" i="38"/>
  <c r="D546" i="38"/>
  <c r="E546" i="38"/>
  <c r="H545" i="38"/>
  <c r="D545" i="38"/>
  <c r="E545" i="38"/>
  <c r="E544" i="38" s="1"/>
  <c r="C544" i="38"/>
  <c r="C538" i="38" s="1"/>
  <c r="H544" i="38"/>
  <c r="D544" i="38"/>
  <c r="H543" i="38"/>
  <c r="D543" i="38"/>
  <c r="E543" i="38" s="1"/>
  <c r="H542" i="38"/>
  <c r="D542" i="38"/>
  <c r="E542" i="38" s="1"/>
  <c r="H541" i="38"/>
  <c r="D541" i="38"/>
  <c r="E541" i="38"/>
  <c r="H540" i="38"/>
  <c r="D540" i="38"/>
  <c r="E540" i="38"/>
  <c r="H539" i="38"/>
  <c r="D539" i="38"/>
  <c r="H538" i="38"/>
  <c r="H537" i="38"/>
  <c r="D537" i="38"/>
  <c r="E537" i="38" s="1"/>
  <c r="H536" i="38"/>
  <c r="D536" i="38"/>
  <c r="E536" i="38"/>
  <c r="H535" i="38"/>
  <c r="D535" i="38"/>
  <c r="E535" i="38"/>
  <c r="H534" i="38"/>
  <c r="D534" i="38"/>
  <c r="E534" i="38" s="1"/>
  <c r="H533" i="38"/>
  <c r="D533" i="38"/>
  <c r="H532" i="38"/>
  <c r="D532" i="38"/>
  <c r="E532" i="38"/>
  <c r="C531" i="38"/>
  <c r="H531" i="38" s="1"/>
  <c r="H530" i="38"/>
  <c r="D530" i="38"/>
  <c r="E530" i="38"/>
  <c r="E529" i="38" s="1"/>
  <c r="C529" i="38"/>
  <c r="H529" i="38"/>
  <c r="D529" i="38"/>
  <c r="C528" i="38"/>
  <c r="H528" i="38" s="1"/>
  <c r="H527" i="38"/>
  <c r="D527" i="38"/>
  <c r="E527" i="38" s="1"/>
  <c r="H526" i="38"/>
  <c r="D526" i="38"/>
  <c r="E526" i="38"/>
  <c r="H525" i="38"/>
  <c r="D525" i="38"/>
  <c r="E525" i="38"/>
  <c r="H524" i="38"/>
  <c r="D524" i="38"/>
  <c r="E524" i="38"/>
  <c r="H523" i="38"/>
  <c r="D523" i="38"/>
  <c r="C522" i="38"/>
  <c r="H522" i="38"/>
  <c r="H521" i="38"/>
  <c r="D521" i="38"/>
  <c r="E521" i="38" s="1"/>
  <c r="H520" i="38"/>
  <c r="D520" i="38"/>
  <c r="E520" i="38"/>
  <c r="H519" i="38"/>
  <c r="D519" i="38"/>
  <c r="E519" i="38"/>
  <c r="H518" i="38"/>
  <c r="D518" i="38"/>
  <c r="E518" i="38" s="1"/>
  <c r="H517" i="38"/>
  <c r="D517" i="38"/>
  <c r="E517" i="38"/>
  <c r="H516" i="38"/>
  <c r="D516" i="38"/>
  <c r="E516" i="38"/>
  <c r="H515" i="38"/>
  <c r="D515" i="38"/>
  <c r="E515" i="38"/>
  <c r="H514" i="38"/>
  <c r="D514" i="38"/>
  <c r="C513" i="38"/>
  <c r="H513" i="38"/>
  <c r="H512" i="38"/>
  <c r="D512" i="38"/>
  <c r="E512" i="38" s="1"/>
  <c r="H511" i="38"/>
  <c r="D511" i="38"/>
  <c r="E511" i="38"/>
  <c r="H510" i="38"/>
  <c r="D510" i="38"/>
  <c r="E510" i="38"/>
  <c r="C509" i="38"/>
  <c r="H509" i="38" s="1"/>
  <c r="H508" i="38"/>
  <c r="D508" i="38"/>
  <c r="E508" i="38" s="1"/>
  <c r="H507" i="38"/>
  <c r="D507" i="38"/>
  <c r="E507" i="38"/>
  <c r="H506" i="38"/>
  <c r="D506" i="38"/>
  <c r="E506" i="38"/>
  <c r="H505" i="38"/>
  <c r="D505" i="38"/>
  <c r="E505" i="38"/>
  <c r="C504" i="38"/>
  <c r="H504" i="38"/>
  <c r="H503" i="38"/>
  <c r="D503" i="38"/>
  <c r="E503" i="38" s="1"/>
  <c r="H502" i="38"/>
  <c r="D502" i="38"/>
  <c r="E502" i="38"/>
  <c r="H501" i="38"/>
  <c r="D501" i="38"/>
  <c r="E501" i="38"/>
  <c r="H500" i="38"/>
  <c r="D500" i="38"/>
  <c r="E500" i="38"/>
  <c r="H499" i="38"/>
  <c r="D499" i="38"/>
  <c r="E499" i="38" s="1"/>
  <c r="H498" i="38"/>
  <c r="D498" i="38"/>
  <c r="E498" i="38"/>
  <c r="C497" i="38"/>
  <c r="H497" i="38"/>
  <c r="H496" i="38"/>
  <c r="D496" i="38"/>
  <c r="E496" i="38"/>
  <c r="H495" i="38"/>
  <c r="D495" i="38"/>
  <c r="E495" i="38"/>
  <c r="E494" i="38" s="1"/>
  <c r="C494" i="38"/>
  <c r="H494" i="38"/>
  <c r="D494" i="38"/>
  <c r="H493" i="38"/>
  <c r="D493" i="38"/>
  <c r="E493" i="38" s="1"/>
  <c r="H492" i="38"/>
  <c r="D492" i="38"/>
  <c r="C491" i="38"/>
  <c r="H491" i="38"/>
  <c r="H490" i="38"/>
  <c r="D490" i="38"/>
  <c r="E490" i="38"/>
  <c r="H489" i="38"/>
  <c r="D489" i="38"/>
  <c r="E489" i="38"/>
  <c r="H488" i="38"/>
  <c r="D488" i="38"/>
  <c r="E488" i="38" s="1"/>
  <c r="H487" i="38"/>
  <c r="D487" i="38"/>
  <c r="E487" i="38" s="1"/>
  <c r="E486" i="38" s="1"/>
  <c r="C486" i="38"/>
  <c r="H486" i="38"/>
  <c r="H485" i="38"/>
  <c r="D485" i="38"/>
  <c r="E485" i="38"/>
  <c r="C484" i="38"/>
  <c r="H482" i="38"/>
  <c r="H481" i="38"/>
  <c r="D481" i="38"/>
  <c r="E481" i="38"/>
  <c r="H480" i="38"/>
  <c r="D480" i="38"/>
  <c r="E480" i="38"/>
  <c r="H479" i="38"/>
  <c r="D479" i="38"/>
  <c r="E479" i="38"/>
  <c r="H478" i="38"/>
  <c r="D478" i="38"/>
  <c r="C477" i="38"/>
  <c r="H477" i="38"/>
  <c r="H476" i="38"/>
  <c r="D476" i="38"/>
  <c r="E476" i="38" s="1"/>
  <c r="H475" i="38"/>
  <c r="D475" i="38"/>
  <c r="E475" i="38"/>
  <c r="C474" i="38"/>
  <c r="H474" i="38" s="1"/>
  <c r="D474" i="38"/>
  <c r="H473" i="38"/>
  <c r="D473" i="38"/>
  <c r="E473" i="38"/>
  <c r="H472" i="38"/>
  <c r="D472" i="38"/>
  <c r="E472" i="38" s="1"/>
  <c r="H471" i="38"/>
  <c r="D471" i="38"/>
  <c r="E471" i="38"/>
  <c r="H470" i="38"/>
  <c r="D470" i="38"/>
  <c r="E470" i="38"/>
  <c r="H469" i="38"/>
  <c r="D469" i="38"/>
  <c r="E469" i="38"/>
  <c r="C468" i="38"/>
  <c r="H468" i="38"/>
  <c r="H467" i="38"/>
  <c r="D467" i="38"/>
  <c r="E467" i="38" s="1"/>
  <c r="H466" i="38"/>
  <c r="D466" i="38"/>
  <c r="D463" i="38" s="1"/>
  <c r="E466" i="38"/>
  <c r="H465" i="38"/>
  <c r="D465" i="38"/>
  <c r="E465" i="38"/>
  <c r="H464" i="38"/>
  <c r="D464" i="38"/>
  <c r="E464" i="38"/>
  <c r="C463" i="38"/>
  <c r="H463" i="38"/>
  <c r="H462" i="38"/>
  <c r="D462" i="38"/>
  <c r="E462" i="38" s="1"/>
  <c r="H461" i="38"/>
  <c r="D461" i="38"/>
  <c r="H460" i="38"/>
  <c r="D460" i="38"/>
  <c r="E460" i="38"/>
  <c r="C459" i="38"/>
  <c r="H458" i="38"/>
  <c r="D458" i="38"/>
  <c r="E458" i="38"/>
  <c r="H457" i="38"/>
  <c r="D457" i="38"/>
  <c r="E457" i="38" s="1"/>
  <c r="H456" i="38"/>
  <c r="D456" i="38"/>
  <c r="E456" i="38" s="1"/>
  <c r="C455" i="38"/>
  <c r="H455" i="38"/>
  <c r="H454" i="38"/>
  <c r="D454" i="38"/>
  <c r="E454" i="38"/>
  <c r="H453" i="38"/>
  <c r="D453" i="38"/>
  <c r="E453" i="38"/>
  <c r="H452" i="38"/>
  <c r="D452" i="38"/>
  <c r="E452" i="38" s="1"/>
  <c r="H451" i="38"/>
  <c r="D451" i="38"/>
  <c r="C450" i="38"/>
  <c r="H450" i="38"/>
  <c r="H449" i="38"/>
  <c r="D449" i="38"/>
  <c r="E449" i="38"/>
  <c r="H448" i="38"/>
  <c r="D448" i="38"/>
  <c r="E448" i="38"/>
  <c r="H447" i="38"/>
  <c r="D447" i="38"/>
  <c r="E447" i="38" s="1"/>
  <c r="H446" i="38"/>
  <c r="D446" i="38"/>
  <c r="E446" i="38"/>
  <c r="E445" i="38" s="1"/>
  <c r="C445" i="38"/>
  <c r="H445" i="38"/>
  <c r="D445" i="38"/>
  <c r="H443" i="38"/>
  <c r="D443" i="38"/>
  <c r="E443" i="38"/>
  <c r="H442" i="38"/>
  <c r="D442" i="38"/>
  <c r="E442" i="38"/>
  <c r="H441" i="38"/>
  <c r="D441" i="38"/>
  <c r="E441" i="38" s="1"/>
  <c r="H440" i="38"/>
  <c r="D440" i="38"/>
  <c r="E440" i="38" s="1"/>
  <c r="H439" i="38"/>
  <c r="D439" i="38"/>
  <c r="E439" i="38"/>
  <c r="H438" i="38"/>
  <c r="D438" i="38"/>
  <c r="E438" i="38"/>
  <c r="H437" i="38"/>
  <c r="D437" i="38"/>
  <c r="E437" i="38" s="1"/>
  <c r="H436" i="38"/>
  <c r="D436" i="38"/>
  <c r="E436" i="38"/>
  <c r="H435" i="38"/>
  <c r="D435" i="38"/>
  <c r="E435" i="38"/>
  <c r="H434" i="38"/>
  <c r="D434" i="38"/>
  <c r="E434" i="38"/>
  <c r="H433" i="38"/>
  <c r="D433" i="38"/>
  <c r="E433" i="38" s="1"/>
  <c r="H432" i="38"/>
  <c r="D432" i="38"/>
  <c r="E432" i="38"/>
  <c r="H431" i="38"/>
  <c r="D431" i="38"/>
  <c r="E431" i="38"/>
  <c r="H430" i="38"/>
  <c r="D430" i="38"/>
  <c r="E430" i="38"/>
  <c r="C429" i="38"/>
  <c r="H429" i="38"/>
  <c r="H428" i="38"/>
  <c r="D428" i="38"/>
  <c r="E428" i="38" s="1"/>
  <c r="H427" i="38"/>
  <c r="D427" i="38"/>
  <c r="E427" i="38"/>
  <c r="H426" i="38"/>
  <c r="D426" i="38"/>
  <c r="E426" i="38"/>
  <c r="H425" i="38"/>
  <c r="D425" i="38"/>
  <c r="E425" i="38"/>
  <c r="H424" i="38"/>
  <c r="D424" i="38"/>
  <c r="E424" i="38" s="1"/>
  <c r="H423" i="38"/>
  <c r="D423" i="38"/>
  <c r="E423" i="38"/>
  <c r="C422" i="38"/>
  <c r="H422" i="38"/>
  <c r="H421" i="38"/>
  <c r="D421" i="38"/>
  <c r="E421" i="38"/>
  <c r="H420" i="38"/>
  <c r="D420" i="38"/>
  <c r="E420" i="38"/>
  <c r="H419" i="38"/>
  <c r="D419" i="38"/>
  <c r="E419" i="38" s="1"/>
  <c r="H418" i="38"/>
  <c r="D418" i="38"/>
  <c r="E418" i="38" s="1"/>
  <c r="H417" i="38"/>
  <c r="D417" i="38"/>
  <c r="E417" i="38"/>
  <c r="C416" i="38"/>
  <c r="H416" i="38" s="1"/>
  <c r="D416" i="38"/>
  <c r="H415" i="38"/>
  <c r="D415" i="38"/>
  <c r="E415" i="38"/>
  <c r="H414" i="38"/>
  <c r="D414" i="38"/>
  <c r="E414" i="38" s="1"/>
  <c r="H413" i="38"/>
  <c r="D413" i="38"/>
  <c r="E413" i="38"/>
  <c r="C412" i="38"/>
  <c r="H412" i="38"/>
  <c r="D412" i="38"/>
  <c r="H411" i="38"/>
  <c r="D411" i="38"/>
  <c r="E411" i="38"/>
  <c r="H410" i="38"/>
  <c r="D410" i="38"/>
  <c r="E410" i="38"/>
  <c r="E409" i="38" s="1"/>
  <c r="C409" i="38"/>
  <c r="H409" i="38"/>
  <c r="D409" i="38"/>
  <c r="H408" i="38"/>
  <c r="D408" i="38"/>
  <c r="E408" i="38" s="1"/>
  <c r="H407" i="38"/>
  <c r="D407" i="38"/>
  <c r="E407" i="38" s="1"/>
  <c r="H406" i="38"/>
  <c r="D406" i="38"/>
  <c r="E406" i="38"/>
  <c r="H405" i="38"/>
  <c r="D405" i="38"/>
  <c r="E405" i="38"/>
  <c r="C404" i="38"/>
  <c r="H404" i="38" s="1"/>
  <c r="D404" i="38"/>
  <c r="H403" i="38"/>
  <c r="D403" i="38"/>
  <c r="E403" i="38" s="1"/>
  <c r="H402" i="38"/>
  <c r="D402" i="38"/>
  <c r="E402" i="38"/>
  <c r="H401" i="38"/>
  <c r="D401" i="38"/>
  <c r="E401" i="38"/>
  <c r="H400" i="38"/>
  <c r="D400" i="38"/>
  <c r="E400" i="38"/>
  <c r="C399" i="38"/>
  <c r="H399" i="38"/>
  <c r="H398" i="38"/>
  <c r="D398" i="38"/>
  <c r="E398" i="38" s="1"/>
  <c r="H397" i="38"/>
  <c r="D397" i="38"/>
  <c r="D395" i="38" s="1"/>
  <c r="E397" i="38"/>
  <c r="H396" i="38"/>
  <c r="D396" i="38"/>
  <c r="E396" i="38"/>
  <c r="C395" i="38"/>
  <c r="H395" i="38" s="1"/>
  <c r="H394" i="38"/>
  <c r="D394" i="38"/>
  <c r="E394" i="38"/>
  <c r="H393" i="38"/>
  <c r="D393" i="38"/>
  <c r="C392" i="38"/>
  <c r="H392" i="38"/>
  <c r="H391" i="38"/>
  <c r="D391" i="38"/>
  <c r="E391" i="38" s="1"/>
  <c r="H390" i="38"/>
  <c r="D390" i="38"/>
  <c r="E390" i="38"/>
  <c r="H389" i="38"/>
  <c r="D389" i="38"/>
  <c r="E389" i="38"/>
  <c r="C388" i="38"/>
  <c r="H388" i="38" s="1"/>
  <c r="D388" i="38"/>
  <c r="H387" i="38"/>
  <c r="D387" i="38"/>
  <c r="E387" i="38" s="1"/>
  <c r="H386" i="38"/>
  <c r="D386" i="38"/>
  <c r="E386" i="38" s="1"/>
  <c r="H385" i="38"/>
  <c r="D385" i="38"/>
  <c r="E385" i="38"/>
  <c r="H384" i="38"/>
  <c r="D384" i="38"/>
  <c r="E384" i="38"/>
  <c r="H383" i="38"/>
  <c r="D383" i="38"/>
  <c r="C382" i="38"/>
  <c r="H382" i="38"/>
  <c r="H381" i="38"/>
  <c r="D381" i="38"/>
  <c r="D378" i="38" s="1"/>
  <c r="E381" i="38"/>
  <c r="H380" i="38"/>
  <c r="D380" i="38"/>
  <c r="E380" i="38"/>
  <c r="H379" i="38"/>
  <c r="D379" i="38"/>
  <c r="E379" i="38"/>
  <c r="C378" i="38"/>
  <c r="H378" i="38"/>
  <c r="H377" i="38"/>
  <c r="D377" i="38"/>
  <c r="E377" i="38" s="1"/>
  <c r="H376" i="38"/>
  <c r="D376" i="38"/>
  <c r="E376" i="38" s="1"/>
  <c r="H375" i="38"/>
  <c r="D375" i="38"/>
  <c r="E375" i="38"/>
  <c r="H374" i="38"/>
  <c r="D374" i="38"/>
  <c r="E374" i="38"/>
  <c r="C373" i="38"/>
  <c r="H373" i="38" s="1"/>
  <c r="D373" i="38"/>
  <c r="H372" i="38"/>
  <c r="D372" i="38"/>
  <c r="E372" i="38" s="1"/>
  <c r="H371" i="38"/>
  <c r="D371" i="38"/>
  <c r="E371" i="38"/>
  <c r="H370" i="38"/>
  <c r="D370" i="38"/>
  <c r="E370" i="38"/>
  <c r="H369" i="38"/>
  <c r="D369" i="38"/>
  <c r="E369" i="38"/>
  <c r="E368" i="38" s="1"/>
  <c r="C368" i="38"/>
  <c r="H368" i="38"/>
  <c r="D368" i="38"/>
  <c r="H367" i="38"/>
  <c r="D367" i="38"/>
  <c r="E367" i="38" s="1"/>
  <c r="H366" i="38"/>
  <c r="D366" i="38"/>
  <c r="E366" i="38" s="1"/>
  <c r="H365" i="38"/>
  <c r="D365" i="38"/>
  <c r="E365" i="38"/>
  <c r="H364" i="38"/>
  <c r="D364" i="38"/>
  <c r="E364" i="38"/>
  <c r="H363" i="38"/>
  <c r="D363" i="38"/>
  <c r="C362" i="38"/>
  <c r="H362" i="38"/>
  <c r="H361" i="38"/>
  <c r="D361" i="38"/>
  <c r="E361" i="38"/>
  <c r="H360" i="38"/>
  <c r="D360" i="38"/>
  <c r="E360" i="38"/>
  <c r="H359" i="38"/>
  <c r="D359" i="38"/>
  <c r="E359" i="38"/>
  <c r="H358" i="38"/>
  <c r="D358" i="38"/>
  <c r="C357" i="38"/>
  <c r="H357" i="38"/>
  <c r="H356" i="38"/>
  <c r="D356" i="38"/>
  <c r="E356" i="38" s="1"/>
  <c r="H355" i="38"/>
  <c r="D355" i="38"/>
  <c r="E355" i="38"/>
  <c r="H354" i="38"/>
  <c r="D354" i="38"/>
  <c r="E354" i="38"/>
  <c r="C353" i="38"/>
  <c r="H353" i="38" s="1"/>
  <c r="D353" i="38"/>
  <c r="H352" i="38"/>
  <c r="D352" i="38"/>
  <c r="E352" i="38" s="1"/>
  <c r="H351" i="38"/>
  <c r="D351" i="38"/>
  <c r="E351" i="38"/>
  <c r="H350" i="38"/>
  <c r="D350" i="38"/>
  <c r="E350" i="38"/>
  <c r="H349" i="38"/>
  <c r="D349" i="38"/>
  <c r="E349" i="38"/>
  <c r="C348" i="38"/>
  <c r="H348" i="38"/>
  <c r="H347" i="38"/>
  <c r="D347" i="38"/>
  <c r="E347" i="38" s="1"/>
  <c r="H346" i="38"/>
  <c r="D346" i="38"/>
  <c r="D344" i="38" s="1"/>
  <c r="H345" i="38"/>
  <c r="D345" i="38"/>
  <c r="E345" i="38"/>
  <c r="C344" i="38"/>
  <c r="H343" i="38"/>
  <c r="D343" i="38"/>
  <c r="E343" i="38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/>
  <c r="H336" i="38"/>
  <c r="D336" i="38"/>
  <c r="E336" i="38"/>
  <c r="H335" i="38"/>
  <c r="D335" i="38"/>
  <c r="E335" i="38" s="1"/>
  <c r="H334" i="38"/>
  <c r="D334" i="38"/>
  <c r="E334" i="38"/>
  <c r="H333" i="38"/>
  <c r="D333" i="38"/>
  <c r="E333" i="38" s="1"/>
  <c r="H332" i="38"/>
  <c r="D332" i="38"/>
  <c r="E332" i="38"/>
  <c r="C331" i="38"/>
  <c r="H331" i="38"/>
  <c r="D331" i="38"/>
  <c r="H330" i="38"/>
  <c r="D330" i="38"/>
  <c r="E330" i="38" s="1"/>
  <c r="H329" i="38"/>
  <c r="D329" i="38"/>
  <c r="C328" i="38"/>
  <c r="H328" i="38"/>
  <c r="H327" i="38"/>
  <c r="D327" i="38"/>
  <c r="D325" i="38" s="1"/>
  <c r="E327" i="38"/>
  <c r="H326" i="38"/>
  <c r="D326" i="38"/>
  <c r="E326" i="38"/>
  <c r="C325" i="38"/>
  <c r="H325" i="38" s="1"/>
  <c r="H324" i="38"/>
  <c r="D324" i="38"/>
  <c r="E324" i="38" s="1"/>
  <c r="H323" i="38"/>
  <c r="D323" i="38"/>
  <c r="E323" i="38"/>
  <c r="H322" i="38"/>
  <c r="D322" i="38"/>
  <c r="E322" i="38" s="1"/>
  <c r="H321" i="38"/>
  <c r="D321" i="38"/>
  <c r="E321" i="38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/>
  <c r="H316" i="38"/>
  <c r="D316" i="38"/>
  <c r="C315" i="38"/>
  <c r="C314" i="38" s="1"/>
  <c r="H314" i="38" s="1"/>
  <c r="H313" i="38"/>
  <c r="D313" i="38"/>
  <c r="E313" i="38"/>
  <c r="H312" i="38"/>
  <c r="D312" i="38"/>
  <c r="E312" i="38" s="1"/>
  <c r="H311" i="38"/>
  <c r="D311" i="38"/>
  <c r="E311" i="38"/>
  <c r="H310" i="38"/>
  <c r="D310" i="38"/>
  <c r="H309" i="38"/>
  <c r="D309" i="38"/>
  <c r="E309" i="38" s="1"/>
  <c r="H308" i="38"/>
  <c r="H307" i="38"/>
  <c r="D307" i="38"/>
  <c r="E307" i="38"/>
  <c r="H306" i="38"/>
  <c r="D306" i="38"/>
  <c r="C305" i="38"/>
  <c r="H305" i="38"/>
  <c r="H304" i="38"/>
  <c r="D304" i="38"/>
  <c r="D302" i="38" s="1"/>
  <c r="E304" i="38"/>
  <c r="H303" i="38"/>
  <c r="D303" i="38"/>
  <c r="E303" i="38"/>
  <c r="C302" i="38"/>
  <c r="H301" i="38"/>
  <c r="D301" i="38"/>
  <c r="E301" i="38"/>
  <c r="H300" i="38"/>
  <c r="D300" i="38"/>
  <c r="H299" i="38"/>
  <c r="D299" i="38"/>
  <c r="E299" i="38" s="1"/>
  <c r="H298" i="38"/>
  <c r="H297" i="38"/>
  <c r="D297" i="38"/>
  <c r="E297" i="38"/>
  <c r="E296" i="38" s="1"/>
  <c r="H296" i="38"/>
  <c r="D296" i="38"/>
  <c r="H295" i="38"/>
  <c r="D295" i="38"/>
  <c r="E295" i="38" s="1"/>
  <c r="H294" i="38"/>
  <c r="D294" i="38"/>
  <c r="E294" i="38" s="1"/>
  <c r="H293" i="38"/>
  <c r="D293" i="38"/>
  <c r="E293" i="38"/>
  <c r="H292" i="38"/>
  <c r="D292" i="38"/>
  <c r="E292" i="38" s="1"/>
  <c r="H291" i="38"/>
  <c r="D291" i="38"/>
  <c r="E291" i="38" s="1"/>
  <c r="H290" i="38"/>
  <c r="D290" i="38"/>
  <c r="E290" i="38"/>
  <c r="H289" i="38"/>
  <c r="H288" i="38"/>
  <c r="D288" i="38"/>
  <c r="E288" i="38" s="1"/>
  <c r="H287" i="38"/>
  <c r="D287" i="38"/>
  <c r="E287" i="38"/>
  <c r="H286" i="38"/>
  <c r="D286" i="38"/>
  <c r="E286" i="38" s="1"/>
  <c r="H285" i="38"/>
  <c r="D285" i="38"/>
  <c r="E285" i="38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/>
  <c r="H280" i="38"/>
  <c r="D280" i="38"/>
  <c r="E280" i="38" s="1"/>
  <c r="H279" i="38"/>
  <c r="D279" i="38"/>
  <c r="E279" i="38" s="1"/>
  <c r="H278" i="38"/>
  <c r="D278" i="38"/>
  <c r="E278" i="38"/>
  <c r="H277" i="38"/>
  <c r="D277" i="38"/>
  <c r="E277" i="38"/>
  <c r="H276" i="38"/>
  <c r="D276" i="38"/>
  <c r="E276" i="38" s="1"/>
  <c r="H275" i="38"/>
  <c r="D275" i="38"/>
  <c r="E275" i="38"/>
  <c r="H274" i="38"/>
  <c r="D274" i="38"/>
  <c r="E274" i="38"/>
  <c r="H273" i="38"/>
  <c r="D273" i="38"/>
  <c r="E273" i="38"/>
  <c r="H272" i="38"/>
  <c r="D272" i="38"/>
  <c r="E272" i="38" s="1"/>
  <c r="H271" i="38"/>
  <c r="D271" i="38"/>
  <c r="E271" i="38"/>
  <c r="H270" i="38"/>
  <c r="D270" i="38"/>
  <c r="E270" i="38" s="1"/>
  <c r="H269" i="38"/>
  <c r="D269" i="38"/>
  <c r="E269" i="38"/>
  <c r="H268" i="38"/>
  <c r="D268" i="38"/>
  <c r="E268" i="38" s="1"/>
  <c r="H267" i="38"/>
  <c r="D267" i="38"/>
  <c r="E267" i="38" s="1"/>
  <c r="H266" i="38"/>
  <c r="D266" i="38"/>
  <c r="E266" i="38" s="1"/>
  <c r="E265" i="38" s="1"/>
  <c r="H265" i="38"/>
  <c r="H264" i="38"/>
  <c r="D264" i="38"/>
  <c r="H262" i="38"/>
  <c r="D262" i="38"/>
  <c r="E262" i="38"/>
  <c r="H261" i="38"/>
  <c r="D261" i="38"/>
  <c r="E261" i="38" s="1"/>
  <c r="E260" i="38" s="1"/>
  <c r="C260" i="38"/>
  <c r="D260" i="38"/>
  <c r="D252" i="38"/>
  <c r="E252" i="38"/>
  <c r="D251" i="38"/>
  <c r="E251" i="38" s="1"/>
  <c r="E250" i="38" s="1"/>
  <c r="D250" i="38"/>
  <c r="C250" i="38"/>
  <c r="D249" i="38"/>
  <c r="E249" i="38" s="1"/>
  <c r="D248" i="38"/>
  <c r="E248" i="38"/>
  <c r="D247" i="38"/>
  <c r="D246" i="38"/>
  <c r="E246" i="38" s="1"/>
  <c r="D245" i="38"/>
  <c r="E245" i="38" s="1"/>
  <c r="C244" i="38"/>
  <c r="C243" i="38"/>
  <c r="D242" i="38"/>
  <c r="E242" i="38" s="1"/>
  <c r="D241" i="38"/>
  <c r="E241" i="38"/>
  <c r="D240" i="38"/>
  <c r="E240" i="38" s="1"/>
  <c r="C239" i="38"/>
  <c r="C238" i="38" s="1"/>
  <c r="D237" i="38"/>
  <c r="E237" i="38" s="1"/>
  <c r="E236" i="38"/>
  <c r="E235" i="38" s="1"/>
  <c r="D236" i="38"/>
  <c r="D235" i="38" s="1"/>
  <c r="C236" i="38"/>
  <c r="C235" i="38"/>
  <c r="D234" i="38"/>
  <c r="C233" i="38"/>
  <c r="C228" i="38" s="1"/>
  <c r="D232" i="38"/>
  <c r="E232" i="38"/>
  <c r="D231" i="38"/>
  <c r="E231" i="38"/>
  <c r="E229" i="38" s="1"/>
  <c r="D230" i="38"/>
  <c r="E230" i="38"/>
  <c r="D229" i="38"/>
  <c r="C229" i="38"/>
  <c r="D227" i="38"/>
  <c r="E227" i="38"/>
  <c r="D226" i="38"/>
  <c r="E226" i="38"/>
  <c r="D225" i="38"/>
  <c r="E225" i="38"/>
  <c r="D224" i="38"/>
  <c r="E224" i="38"/>
  <c r="D223" i="38"/>
  <c r="D222" i="38" s="1"/>
  <c r="C223" i="38"/>
  <c r="C222" i="38"/>
  <c r="D221" i="38"/>
  <c r="C220" i="38"/>
  <c r="C215" i="38" s="1"/>
  <c r="D219" i="38"/>
  <c r="D218" i="38"/>
  <c r="E218" i="38" s="1"/>
  <c r="D217" i="38"/>
  <c r="E217" i="38" s="1"/>
  <c r="C216" i="38"/>
  <c r="D214" i="38"/>
  <c r="E214" i="38" s="1"/>
  <c r="E213" i="38" s="1"/>
  <c r="D213" i="38"/>
  <c r="C213" i="38"/>
  <c r="C203" i="38" s="1"/>
  <c r="D212" i="38"/>
  <c r="E212" i="38"/>
  <c r="E211" i="38"/>
  <c r="D211" i="38"/>
  <c r="C211" i="38"/>
  <c r="D210" i="38"/>
  <c r="E210" i="38"/>
  <c r="D209" i="38"/>
  <c r="D208" i="38"/>
  <c r="E208" i="38" s="1"/>
  <c r="C207" i="38"/>
  <c r="D206" i="38"/>
  <c r="E206" i="38" s="1"/>
  <c r="E204" i="38" s="1"/>
  <c r="D205" i="38"/>
  <c r="E205" i="38"/>
  <c r="C204" i="38"/>
  <c r="D202" i="38"/>
  <c r="E202" i="38"/>
  <c r="E201" i="38" s="1"/>
  <c r="E200" i="38" s="1"/>
  <c r="D201" i="38"/>
  <c r="C201" i="38"/>
  <c r="D200" i="38"/>
  <c r="C200" i="38"/>
  <c r="D199" i="38"/>
  <c r="E199" i="38"/>
  <c r="E198" i="38" s="1"/>
  <c r="E197" i="38" s="1"/>
  <c r="D198" i="38"/>
  <c r="C198" i="38"/>
  <c r="D197" i="38"/>
  <c r="C197" i="38"/>
  <c r="D196" i="38"/>
  <c r="E196" i="38"/>
  <c r="E195" i="38" s="1"/>
  <c r="D195" i="38"/>
  <c r="C195" i="38"/>
  <c r="D194" i="38"/>
  <c r="D193" i="38" s="1"/>
  <c r="C193" i="38"/>
  <c r="D192" i="38"/>
  <c r="E192" i="38"/>
  <c r="D191" i="38"/>
  <c r="E191" i="38"/>
  <c r="D190" i="38"/>
  <c r="D189" i="38" s="1"/>
  <c r="E190" i="38"/>
  <c r="E189" i="38" s="1"/>
  <c r="C189" i="38"/>
  <c r="C188" i="38"/>
  <c r="D187" i="38"/>
  <c r="E187" i="38"/>
  <c r="D186" i="38"/>
  <c r="E186" i="38"/>
  <c r="E185" i="38" s="1"/>
  <c r="E184" i="38" s="1"/>
  <c r="D185" i="38"/>
  <c r="D184" i="38" s="1"/>
  <c r="C185" i="38"/>
  <c r="C184" i="38"/>
  <c r="D183" i="38"/>
  <c r="E183" i="38"/>
  <c r="E182" i="38" s="1"/>
  <c r="D182" i="38"/>
  <c r="C182" i="38"/>
  <c r="D181" i="38"/>
  <c r="C180" i="38"/>
  <c r="C179" i="38" s="1"/>
  <c r="H176" i="38"/>
  <c r="D176" i="38"/>
  <c r="E176" i="38"/>
  <c r="H175" i="38"/>
  <c r="D175" i="38"/>
  <c r="C174" i="38"/>
  <c r="H174" i="38"/>
  <c r="H173" i="38"/>
  <c r="D173" i="38"/>
  <c r="D171" i="38" s="1"/>
  <c r="E173" i="38"/>
  <c r="H172" i="38"/>
  <c r="D172" i="38"/>
  <c r="E172" i="38"/>
  <c r="C171" i="38"/>
  <c r="H171" i="38" s="1"/>
  <c r="E171" i="38"/>
  <c r="H169" i="38"/>
  <c r="D169" i="38"/>
  <c r="D167" i="38" s="1"/>
  <c r="E169" i="38"/>
  <c r="H168" i="38"/>
  <c r="D168" i="38"/>
  <c r="E168" i="38"/>
  <c r="C167" i="38"/>
  <c r="C163" i="38" s="1"/>
  <c r="H166" i="38"/>
  <c r="D166" i="38"/>
  <c r="E166" i="38" s="1"/>
  <c r="H165" i="38"/>
  <c r="D165" i="38"/>
  <c r="E165" i="38"/>
  <c r="E164" i="38" s="1"/>
  <c r="C164" i="38"/>
  <c r="H164" i="38"/>
  <c r="H163" i="38"/>
  <c r="J163" i="38" s="1"/>
  <c r="H162" i="38"/>
  <c r="D162" i="38"/>
  <c r="E162" i="38" s="1"/>
  <c r="H161" i="38"/>
  <c r="D161" i="38"/>
  <c r="D160" i="38" s="1"/>
  <c r="E161" i="38"/>
  <c r="E160" i="38" s="1"/>
  <c r="C160" i="38"/>
  <c r="H160" i="38" s="1"/>
  <c r="H159" i="38"/>
  <c r="D159" i="38"/>
  <c r="E159" i="38"/>
  <c r="H158" i="38"/>
  <c r="D158" i="38"/>
  <c r="C157" i="38"/>
  <c r="H157" i="38"/>
  <c r="H156" i="38"/>
  <c r="D156" i="38"/>
  <c r="E156" i="38"/>
  <c r="H155" i="38"/>
  <c r="D155" i="38"/>
  <c r="E155" i="38" s="1"/>
  <c r="E154" i="38" s="1"/>
  <c r="C154" i="38"/>
  <c r="H154" i="38" s="1"/>
  <c r="D154" i="38"/>
  <c r="H151" i="38"/>
  <c r="D151" i="38"/>
  <c r="E151" i="38"/>
  <c r="H150" i="38"/>
  <c r="D150" i="38"/>
  <c r="E150" i="38"/>
  <c r="E149" i="38" s="1"/>
  <c r="C149" i="38"/>
  <c r="H149" i="38"/>
  <c r="D149" i="38"/>
  <c r="H148" i="38"/>
  <c r="D148" i="38"/>
  <c r="E148" i="38" s="1"/>
  <c r="H147" i="38"/>
  <c r="D147" i="38"/>
  <c r="E147" i="38"/>
  <c r="E146" i="38" s="1"/>
  <c r="C146" i="38"/>
  <c r="H146" i="38"/>
  <c r="D146" i="38"/>
  <c r="H145" i="38"/>
  <c r="D145" i="38"/>
  <c r="E145" i="38"/>
  <c r="H144" i="38"/>
  <c r="D144" i="38"/>
  <c r="E144" i="38"/>
  <c r="E143" i="38" s="1"/>
  <c r="C143" i="38"/>
  <c r="C135" i="38" s="1"/>
  <c r="H135" i="38" s="1"/>
  <c r="J135" i="38" s="1"/>
  <c r="H143" i="38"/>
  <c r="D143" i="38"/>
  <c r="H142" i="38"/>
  <c r="D142" i="38"/>
  <c r="E142" i="38" s="1"/>
  <c r="H141" i="38"/>
  <c r="D141" i="38"/>
  <c r="E141" i="38"/>
  <c r="C140" i="38"/>
  <c r="H140" i="38"/>
  <c r="D140" i="38"/>
  <c r="H139" i="38"/>
  <c r="D139" i="38"/>
  <c r="E139" i="38"/>
  <c r="H138" i="38"/>
  <c r="D138" i="38"/>
  <c r="E138" i="38"/>
  <c r="H137" i="38"/>
  <c r="D137" i="38"/>
  <c r="E137" i="38" s="1"/>
  <c r="E136" i="38" s="1"/>
  <c r="C136" i="38"/>
  <c r="H136" i="38"/>
  <c r="H134" i="38"/>
  <c r="D134" i="38"/>
  <c r="E134" i="38" s="1"/>
  <c r="H133" i="38"/>
  <c r="D133" i="38"/>
  <c r="E133" i="38"/>
  <c r="E132" i="38" s="1"/>
  <c r="C132" i="38"/>
  <c r="H132" i="38"/>
  <c r="D132" i="38"/>
  <c r="H131" i="38"/>
  <c r="D131" i="38"/>
  <c r="E131" i="38"/>
  <c r="H130" i="38"/>
  <c r="D130" i="38"/>
  <c r="E130" i="38"/>
  <c r="E129" i="38" s="1"/>
  <c r="C129" i="38"/>
  <c r="H129" i="38"/>
  <c r="D129" i="38"/>
  <c r="H128" i="38"/>
  <c r="D128" i="38"/>
  <c r="E128" i="38" s="1"/>
  <c r="H127" i="38"/>
  <c r="D127" i="38"/>
  <c r="E127" i="38"/>
  <c r="E126" i="38" s="1"/>
  <c r="C126" i="38"/>
  <c r="H126" i="38"/>
  <c r="D126" i="38"/>
  <c r="H125" i="38"/>
  <c r="D125" i="38"/>
  <c r="E125" i="38"/>
  <c r="H124" i="38"/>
  <c r="D124" i="38"/>
  <c r="E124" i="38"/>
  <c r="E123" i="38" s="1"/>
  <c r="C123" i="38"/>
  <c r="H123" i="38"/>
  <c r="D123" i="38"/>
  <c r="H122" i="38"/>
  <c r="D122" i="38"/>
  <c r="E122" i="38" s="1"/>
  <c r="H121" i="38"/>
  <c r="D121" i="38"/>
  <c r="E121" i="38"/>
  <c r="C120" i="38"/>
  <c r="H120" i="38"/>
  <c r="D120" i="38"/>
  <c r="D116" i="38" s="1"/>
  <c r="H119" i="38"/>
  <c r="D119" i="38"/>
  <c r="E119" i="38"/>
  <c r="H118" i="38"/>
  <c r="D118" i="38"/>
  <c r="E118" i="38"/>
  <c r="E117" i="38" s="1"/>
  <c r="C117" i="38"/>
  <c r="C116" i="38" s="1"/>
  <c r="H117" i="38"/>
  <c r="D117" i="38"/>
  <c r="H113" i="38"/>
  <c r="D113" i="38"/>
  <c r="E113" i="38"/>
  <c r="H112" i="38"/>
  <c r="D112" i="38"/>
  <c r="E112" i="38"/>
  <c r="H111" i="38"/>
  <c r="D111" i="38"/>
  <c r="E111" i="38"/>
  <c r="H110" i="38"/>
  <c r="D110" i="38"/>
  <c r="E110" i="38" s="1"/>
  <c r="H109" i="38"/>
  <c r="D109" i="38"/>
  <c r="E109" i="38"/>
  <c r="H108" i="38"/>
  <c r="D108" i="38"/>
  <c r="E108" i="38"/>
  <c r="H107" i="38"/>
  <c r="D107" i="38"/>
  <c r="E107" i="38"/>
  <c r="H106" i="38"/>
  <c r="D106" i="38"/>
  <c r="E106" i="38" s="1"/>
  <c r="H105" i="38"/>
  <c r="D105" i="38"/>
  <c r="E105" i="38"/>
  <c r="H104" i="38"/>
  <c r="D104" i="38"/>
  <c r="E104" i="38"/>
  <c r="H103" i="38"/>
  <c r="D103" i="38"/>
  <c r="E103" i="38"/>
  <c r="H102" i="38"/>
  <c r="D102" i="38"/>
  <c r="E102" i="38" s="1"/>
  <c r="H101" i="38"/>
  <c r="D101" i="38"/>
  <c r="E101" i="38"/>
  <c r="H100" i="38"/>
  <c r="D100" i="38"/>
  <c r="E100" i="38"/>
  <c r="H99" i="38"/>
  <c r="D99" i="38"/>
  <c r="E99" i="38"/>
  <c r="H98" i="38"/>
  <c r="D98" i="38"/>
  <c r="E98" i="38" s="1"/>
  <c r="C97" i="38"/>
  <c r="H97" i="38"/>
  <c r="J97" i="38"/>
  <c r="H96" i="38"/>
  <c r="D96" i="38"/>
  <c r="E96" i="38" s="1"/>
  <c r="H95" i="38"/>
  <c r="D95" i="38"/>
  <c r="E95" i="38"/>
  <c r="H94" i="38"/>
  <c r="D94" i="38"/>
  <c r="E94" i="38"/>
  <c r="H93" i="38"/>
  <c r="D93" i="38"/>
  <c r="E93" i="38"/>
  <c r="H92" i="38"/>
  <c r="D92" i="38"/>
  <c r="E92" i="38" s="1"/>
  <c r="H91" i="38"/>
  <c r="D91" i="38"/>
  <c r="E91" i="38"/>
  <c r="H90" i="38"/>
  <c r="D90" i="38"/>
  <c r="E90" i="38"/>
  <c r="H89" i="38"/>
  <c r="D89" i="38"/>
  <c r="E89" i="38"/>
  <c r="H88" i="38"/>
  <c r="D88" i="38"/>
  <c r="E88" i="38" s="1"/>
  <c r="H87" i="38"/>
  <c r="D87" i="38"/>
  <c r="E87" i="38"/>
  <c r="H86" i="38"/>
  <c r="D86" i="38"/>
  <c r="E86" i="38"/>
  <c r="H85" i="38"/>
  <c r="D85" i="38"/>
  <c r="E85" i="38"/>
  <c r="H84" i="38"/>
  <c r="D84" i="38"/>
  <c r="E84" i="38" s="1"/>
  <c r="H83" i="38"/>
  <c r="D83" i="38"/>
  <c r="E83" i="38"/>
  <c r="H82" i="38"/>
  <c r="D82" i="38"/>
  <c r="E82" i="38"/>
  <c r="H81" i="38"/>
  <c r="D81" i="38"/>
  <c r="E81" i="38"/>
  <c r="H80" i="38"/>
  <c r="D80" i="38"/>
  <c r="E80" i="38" s="1"/>
  <c r="H79" i="38"/>
  <c r="D79" i="38"/>
  <c r="E79" i="38"/>
  <c r="H78" i="38"/>
  <c r="D78" i="38"/>
  <c r="E78" i="38"/>
  <c r="H77" i="38"/>
  <c r="D77" i="38"/>
  <c r="E77" i="38"/>
  <c r="H76" i="38"/>
  <c r="D76" i="38"/>
  <c r="E76" i="38" s="1"/>
  <c r="H75" i="38"/>
  <c r="D75" i="38"/>
  <c r="E75" i="38"/>
  <c r="H74" i="38"/>
  <c r="D74" i="38"/>
  <c r="E74" i="38"/>
  <c r="H73" i="38"/>
  <c r="D73" i="38"/>
  <c r="E73" i="38"/>
  <c r="H72" i="38"/>
  <c r="D72" i="38"/>
  <c r="E72" i="38" s="1"/>
  <c r="H71" i="38"/>
  <c r="D71" i="38"/>
  <c r="E71" i="38"/>
  <c r="H70" i="38"/>
  <c r="D70" i="38"/>
  <c r="E70" i="38"/>
  <c r="H69" i="38"/>
  <c r="D69" i="38"/>
  <c r="E69" i="38"/>
  <c r="C68" i="38"/>
  <c r="H68" i="38"/>
  <c r="J68" i="38" s="1"/>
  <c r="C67" i="38"/>
  <c r="H67" i="38" s="1"/>
  <c r="J67" i="38" s="1"/>
  <c r="H66" i="38"/>
  <c r="D66" i="38"/>
  <c r="E66" i="38"/>
  <c r="H65" i="38"/>
  <c r="D65" i="38"/>
  <c r="E65" i="38"/>
  <c r="H64" i="38"/>
  <c r="D64" i="38"/>
  <c r="E64" i="38" s="1"/>
  <c r="H63" i="38"/>
  <c r="D63" i="38"/>
  <c r="E63" i="38"/>
  <c r="E61" i="38" s="1"/>
  <c r="H62" i="38"/>
  <c r="D62" i="38"/>
  <c r="E62" i="38"/>
  <c r="C61" i="38"/>
  <c r="H61" i="38" s="1"/>
  <c r="J61" i="38" s="1"/>
  <c r="D61" i="38"/>
  <c r="H60" i="38"/>
  <c r="D60" i="38"/>
  <c r="E60" i="38"/>
  <c r="H59" i="38"/>
  <c r="D59" i="38"/>
  <c r="E59" i="38"/>
  <c r="H58" i="38"/>
  <c r="D58" i="38"/>
  <c r="E58" i="38" s="1"/>
  <c r="H57" i="38"/>
  <c r="D57" i="38"/>
  <c r="E57" i="38"/>
  <c r="H56" i="38"/>
  <c r="D56" i="38"/>
  <c r="E56" i="38"/>
  <c r="H55" i="38"/>
  <c r="D55" i="38"/>
  <c r="E55" i="38"/>
  <c r="H54" i="38"/>
  <c r="D54" i="38"/>
  <c r="E54" i="38" s="1"/>
  <c r="H53" i="38"/>
  <c r="D53" i="38"/>
  <c r="E53" i="38"/>
  <c r="H52" i="38"/>
  <c r="D52" i="38"/>
  <c r="E52" i="38"/>
  <c r="H51" i="38"/>
  <c r="D51" i="38"/>
  <c r="E51" i="38"/>
  <c r="H50" i="38"/>
  <c r="D50" i="38"/>
  <c r="E50" i="38" s="1"/>
  <c r="H49" i="38"/>
  <c r="D49" i="38"/>
  <c r="E49" i="38"/>
  <c r="H48" i="38"/>
  <c r="D48" i="38"/>
  <c r="E48" i="38"/>
  <c r="H47" i="38"/>
  <c r="D47" i="38"/>
  <c r="E47" i="38"/>
  <c r="H46" i="38"/>
  <c r="D46" i="38"/>
  <c r="E46" i="38" s="1"/>
  <c r="H45" i="38"/>
  <c r="D45" i="38"/>
  <c r="E45" i="38"/>
  <c r="H44" i="38"/>
  <c r="D44" i="38"/>
  <c r="E44" i="38"/>
  <c r="H43" i="38"/>
  <c r="D43" i="38"/>
  <c r="E43" i="38"/>
  <c r="H42" i="38"/>
  <c r="D42" i="38"/>
  <c r="E42" i="38" s="1"/>
  <c r="H41" i="38"/>
  <c r="D41" i="38"/>
  <c r="E41" i="38"/>
  <c r="H40" i="38"/>
  <c r="D40" i="38"/>
  <c r="E40" i="38"/>
  <c r="H39" i="38"/>
  <c r="D39" i="38"/>
  <c r="E39" i="38"/>
  <c r="C38" i="38"/>
  <c r="C3" i="38" s="1"/>
  <c r="H38" i="38"/>
  <c r="J38" i="38" s="1"/>
  <c r="H37" i="38"/>
  <c r="D37" i="38"/>
  <c r="E37" i="38"/>
  <c r="H36" i="38"/>
  <c r="D36" i="38"/>
  <c r="E36" i="38" s="1"/>
  <c r="H35" i="38"/>
  <c r="D35" i="38"/>
  <c r="E35" i="38"/>
  <c r="H34" i="38"/>
  <c r="D34" i="38"/>
  <c r="E34" i="38"/>
  <c r="H33" i="38"/>
  <c r="D33" i="38"/>
  <c r="E33" i="38"/>
  <c r="H32" i="38"/>
  <c r="D32" i="38"/>
  <c r="E32" i="38" s="1"/>
  <c r="H31" i="38"/>
  <c r="D31" i="38"/>
  <c r="E31" i="38"/>
  <c r="H30" i="38"/>
  <c r="D30" i="38"/>
  <c r="E30" i="38"/>
  <c r="H29" i="38"/>
  <c r="D29" i="38"/>
  <c r="E29" i="38"/>
  <c r="H28" i="38"/>
  <c r="D28" i="38"/>
  <c r="E28" i="38" s="1"/>
  <c r="H27" i="38"/>
  <c r="D27" i="38"/>
  <c r="E27" i="38"/>
  <c r="H26" i="38"/>
  <c r="D26" i="38"/>
  <c r="E26" i="38"/>
  <c r="H25" i="38"/>
  <c r="D25" i="38"/>
  <c r="E25" i="38"/>
  <c r="H24" i="38"/>
  <c r="D24" i="38"/>
  <c r="E24" i="38" s="1"/>
  <c r="H23" i="38"/>
  <c r="D23" i="38"/>
  <c r="E23" i="38"/>
  <c r="H22" i="38"/>
  <c r="D22" i="38"/>
  <c r="E22" i="38"/>
  <c r="H21" i="38"/>
  <c r="D21" i="38"/>
  <c r="E21" i="38"/>
  <c r="H20" i="38"/>
  <c r="D20" i="38"/>
  <c r="E20" i="38" s="1"/>
  <c r="H19" i="38"/>
  <c r="D19" i="38"/>
  <c r="E19" i="38"/>
  <c r="H18" i="38"/>
  <c r="D18" i="38"/>
  <c r="E18" i="38"/>
  <c r="H17" i="38"/>
  <c r="D17" i="38"/>
  <c r="E17" i="38"/>
  <c r="H16" i="38"/>
  <c r="D16" i="38"/>
  <c r="E16" i="38" s="1"/>
  <c r="H15" i="38"/>
  <c r="D15" i="38"/>
  <c r="E15" i="38"/>
  <c r="H14" i="38"/>
  <c r="D14" i="38"/>
  <c r="E14" i="38"/>
  <c r="H13" i="38"/>
  <c r="D13" i="38"/>
  <c r="E13" i="38"/>
  <c r="H12" i="38"/>
  <c r="D12" i="38"/>
  <c r="E12" i="38" s="1"/>
  <c r="C11" i="38"/>
  <c r="H11" i="38"/>
  <c r="J11" i="38"/>
  <c r="H10" i="38"/>
  <c r="D10" i="38"/>
  <c r="E10" i="38" s="1"/>
  <c r="H9" i="38"/>
  <c r="D9" i="38"/>
  <c r="E9" i="38"/>
  <c r="H8" i="38"/>
  <c r="D8" i="38"/>
  <c r="E8" i="38"/>
  <c r="H7" i="38"/>
  <c r="D7" i="38"/>
  <c r="E7" i="38"/>
  <c r="H6" i="38"/>
  <c r="D6" i="38"/>
  <c r="E6" i="38" s="1"/>
  <c r="H5" i="38"/>
  <c r="D5" i="38"/>
  <c r="D4" i="38" s="1"/>
  <c r="E5" i="38"/>
  <c r="C4" i="38"/>
  <c r="H4" i="38"/>
  <c r="J4" i="38"/>
  <c r="C115" i="38" l="1"/>
  <c r="H116" i="38"/>
  <c r="J116" i="38" s="1"/>
  <c r="E11" i="38"/>
  <c r="E38" i="38"/>
  <c r="E203" i="38"/>
  <c r="E97" i="38"/>
  <c r="E67" i="38" s="1"/>
  <c r="E120" i="38"/>
  <c r="E140" i="38"/>
  <c r="E4" i="38"/>
  <c r="H3" i="38"/>
  <c r="J3" i="38" s="1"/>
  <c r="C2" i="38"/>
  <c r="E68" i="38"/>
  <c r="E116" i="38"/>
  <c r="D115" i="38"/>
  <c r="E135" i="38"/>
  <c r="E153" i="38"/>
  <c r="C178" i="38"/>
  <c r="E158" i="38"/>
  <c r="E157" i="38" s="1"/>
  <c r="D157" i="38"/>
  <c r="D153" i="38" s="1"/>
  <c r="E209" i="38"/>
  <c r="E207" i="38" s="1"/>
  <c r="D207" i="38"/>
  <c r="H260" i="38"/>
  <c r="C259" i="38"/>
  <c r="E773" i="38"/>
  <c r="E772" i="38" s="1"/>
  <c r="E771" i="38" s="1"/>
  <c r="D772" i="38"/>
  <c r="D771" i="38" s="1"/>
  <c r="D68" i="38"/>
  <c r="D164" i="38"/>
  <c r="D163" i="38" s="1"/>
  <c r="E167" i="38"/>
  <c r="E163" i="38" s="1"/>
  <c r="D188" i="38"/>
  <c r="E219" i="38"/>
  <c r="E216" i="38" s="1"/>
  <c r="D216" i="38"/>
  <c r="E234" i="38"/>
  <c r="E233" i="38" s="1"/>
  <c r="D233" i="38"/>
  <c r="D228" i="38" s="1"/>
  <c r="E289" i="38"/>
  <c r="E422" i="38"/>
  <c r="E492" i="38"/>
  <c r="E491" i="38" s="1"/>
  <c r="E484" i="38" s="1"/>
  <c r="E483" i="38" s="1"/>
  <c r="D491" i="38"/>
  <c r="E523" i="38"/>
  <c r="E522" i="38" s="1"/>
  <c r="D522" i="38"/>
  <c r="E533" i="38"/>
  <c r="D531" i="38"/>
  <c r="D528" i="38" s="1"/>
  <c r="H552" i="38"/>
  <c r="C551" i="38"/>
  <c r="E717" i="38"/>
  <c r="E716" i="38" s="1"/>
  <c r="D11" i="38"/>
  <c r="D3" i="38" s="1"/>
  <c r="D2" i="38" s="1"/>
  <c r="D97" i="38"/>
  <c r="D67" i="38" s="1"/>
  <c r="C170" i="38"/>
  <c r="H170" i="38" s="1"/>
  <c r="J170" i="38" s="1"/>
  <c r="E175" i="38"/>
  <c r="E174" i="38" s="1"/>
  <c r="E170" i="38" s="1"/>
  <c r="D174" i="38"/>
  <c r="D170" i="38" s="1"/>
  <c r="E239" i="38"/>
  <c r="E238" i="38" s="1"/>
  <c r="D265" i="38"/>
  <c r="D289" i="38"/>
  <c r="D263" i="38" s="1"/>
  <c r="E302" i="38"/>
  <c r="E395" i="38"/>
  <c r="D422" i="38"/>
  <c r="E461" i="38"/>
  <c r="D459" i="38"/>
  <c r="D497" i="38"/>
  <c r="E514" i="38"/>
  <c r="E513" i="38" s="1"/>
  <c r="D513" i="38"/>
  <c r="E531" i="38"/>
  <c r="E547" i="38"/>
  <c r="E552" i="38"/>
  <c r="E551" i="38" s="1"/>
  <c r="E550" i="38" s="1"/>
  <c r="E571" i="38"/>
  <c r="D569" i="38"/>
  <c r="E578" i="38"/>
  <c r="E577" i="38" s="1"/>
  <c r="D577" i="38"/>
  <c r="E650" i="38"/>
  <c r="E646" i="38" s="1"/>
  <c r="D646" i="38"/>
  <c r="H661" i="38"/>
  <c r="C645" i="38"/>
  <c r="H645" i="38" s="1"/>
  <c r="J645" i="38" s="1"/>
  <c r="E695" i="38"/>
  <c r="E694" i="38" s="1"/>
  <c r="D694" i="38"/>
  <c r="D180" i="38"/>
  <c r="D179" i="38" s="1"/>
  <c r="E181" i="38"/>
  <c r="E180" i="38" s="1"/>
  <c r="E179" i="38" s="1"/>
  <c r="E228" i="38"/>
  <c r="E300" i="38"/>
  <c r="E298" i="38" s="1"/>
  <c r="D298" i="38"/>
  <c r="E329" i="38"/>
  <c r="E328" i="38" s="1"/>
  <c r="D328" i="38"/>
  <c r="E735" i="38"/>
  <c r="E734" i="38" s="1"/>
  <c r="E733" i="38" s="1"/>
  <c r="D734" i="38"/>
  <c r="D733" i="38" s="1"/>
  <c r="D38" i="38"/>
  <c r="H302" i="38"/>
  <c r="C263" i="38"/>
  <c r="H263" i="38" s="1"/>
  <c r="E358" i="38"/>
  <c r="E357" i="38" s="1"/>
  <c r="D357" i="38"/>
  <c r="E404" i="38"/>
  <c r="E478" i="38"/>
  <c r="E477" i="38" s="1"/>
  <c r="D477" i="38"/>
  <c r="E497" i="38"/>
  <c r="H577" i="38"/>
  <c r="C561" i="38"/>
  <c r="D136" i="38"/>
  <c r="D135" i="38" s="1"/>
  <c r="C153" i="38"/>
  <c r="H167" i="38"/>
  <c r="E194" i="38"/>
  <c r="E193" i="38" s="1"/>
  <c r="E188" i="38" s="1"/>
  <c r="E221" i="38"/>
  <c r="E220" i="38" s="1"/>
  <c r="E215" i="38" s="1"/>
  <c r="D220" i="38"/>
  <c r="D215" i="38" s="1"/>
  <c r="E247" i="38"/>
  <c r="E244" i="38" s="1"/>
  <c r="E243" i="38" s="1"/>
  <c r="D244" i="38"/>
  <c r="D243" i="38" s="1"/>
  <c r="E310" i="38"/>
  <c r="E308" i="38" s="1"/>
  <c r="D308" i="38"/>
  <c r="H315" i="38"/>
  <c r="E325" i="38"/>
  <c r="H344" i="38"/>
  <c r="C340" i="38"/>
  <c r="E346" i="38"/>
  <c r="E344" i="38" s="1"/>
  <c r="E340" i="38" s="1"/>
  <c r="E339" i="38" s="1"/>
  <c r="E353" i="38"/>
  <c r="E373" i="38"/>
  <c r="E412" i="38"/>
  <c r="E451" i="38"/>
  <c r="E450" i="38" s="1"/>
  <c r="D450" i="38"/>
  <c r="E455" i="38"/>
  <c r="E459" i="38"/>
  <c r="E444" i="38" s="1"/>
  <c r="H484" i="38"/>
  <c r="C483" i="38"/>
  <c r="H483" i="38" s="1"/>
  <c r="J483" i="38" s="1"/>
  <c r="D486" i="38"/>
  <c r="E509" i="38"/>
  <c r="D204" i="38"/>
  <c r="D203" i="38" s="1"/>
  <c r="D239" i="38"/>
  <c r="D238" i="38" s="1"/>
  <c r="E306" i="38"/>
  <c r="E305" i="38" s="1"/>
  <c r="D305" i="38"/>
  <c r="E316" i="38"/>
  <c r="E315" i="38" s="1"/>
  <c r="E314" i="38" s="1"/>
  <c r="D315" i="38"/>
  <c r="D348" i="38"/>
  <c r="D340" i="38" s="1"/>
  <c r="E378" i="38"/>
  <c r="E383" i="38"/>
  <c r="E382" i="38" s="1"/>
  <c r="D382" i="38"/>
  <c r="E388" i="38"/>
  <c r="E393" i="38"/>
  <c r="E392" i="38" s="1"/>
  <c r="D392" i="38"/>
  <c r="D399" i="38"/>
  <c r="D429" i="38"/>
  <c r="D455" i="38"/>
  <c r="D444" i="38" s="1"/>
  <c r="E463" i="38"/>
  <c r="D468" i="38"/>
  <c r="D504" i="38"/>
  <c r="E569" i="38"/>
  <c r="E561" i="38" s="1"/>
  <c r="E643" i="38"/>
  <c r="E642" i="38" s="1"/>
  <c r="D642" i="38"/>
  <c r="E223" i="38"/>
  <c r="E222" i="38" s="1"/>
  <c r="E264" i="38"/>
  <c r="E331" i="38"/>
  <c r="E348" i="38"/>
  <c r="E363" i="38"/>
  <c r="E362" i="38" s="1"/>
  <c r="D362" i="38"/>
  <c r="E399" i="38"/>
  <c r="E416" i="38"/>
  <c r="E429" i="38"/>
  <c r="H459" i="38"/>
  <c r="C444" i="38"/>
  <c r="H444" i="38" s="1"/>
  <c r="E468" i="38"/>
  <c r="E474" i="38"/>
  <c r="E504" i="38"/>
  <c r="D509" i="38"/>
  <c r="E528" i="38"/>
  <c r="E539" i="38"/>
  <c r="E538" i="38" s="1"/>
  <c r="D538" i="38"/>
  <c r="E604" i="38"/>
  <c r="E603" i="38" s="1"/>
  <c r="D603" i="38"/>
  <c r="E610" i="38"/>
  <c r="E628" i="38"/>
  <c r="E641" i="38"/>
  <c r="E638" i="38" s="1"/>
  <c r="D638" i="38"/>
  <c r="E680" i="38"/>
  <c r="E679" i="38" s="1"/>
  <c r="D679" i="38"/>
  <c r="E685" i="38"/>
  <c r="D683" i="38"/>
  <c r="D727" i="38"/>
  <c r="E745" i="38"/>
  <c r="E744" i="38" s="1"/>
  <c r="E743" i="38" s="1"/>
  <c r="D744" i="38"/>
  <c r="D743" i="38" s="1"/>
  <c r="E750" i="38"/>
  <c r="E588" i="38"/>
  <c r="E587" i="38" s="1"/>
  <c r="D587" i="38"/>
  <c r="E593" i="38"/>
  <c r="E592" i="38" s="1"/>
  <c r="D592" i="38"/>
  <c r="E599" i="38"/>
  <c r="E661" i="38"/>
  <c r="E671" i="38"/>
  <c r="E683" i="38"/>
  <c r="E704" i="38"/>
  <c r="E700" i="38" s="1"/>
  <c r="D700" i="38"/>
  <c r="H717" i="38"/>
  <c r="J717" i="38" s="1"/>
  <c r="C716" i="38"/>
  <c r="H716" i="38" s="1"/>
  <c r="J716" i="38" s="1"/>
  <c r="E722" i="38"/>
  <c r="C726" i="38"/>
  <c r="E742" i="38"/>
  <c r="E741" i="38" s="1"/>
  <c r="D741" i="38"/>
  <c r="D562" i="38"/>
  <c r="E581" i="38"/>
  <c r="E616" i="38"/>
  <c r="E653" i="38"/>
  <c r="E687" i="38"/>
  <c r="E732" i="38"/>
  <c r="E731" i="38" s="1"/>
  <c r="E730" i="38" s="1"/>
  <c r="D731" i="38"/>
  <c r="D730" i="38" s="1"/>
  <c r="E751" i="38"/>
  <c r="D595" i="38"/>
  <c r="D610" i="38"/>
  <c r="D628" i="38"/>
  <c r="D661" i="38"/>
  <c r="D671" i="38"/>
  <c r="D676" i="38"/>
  <c r="D687" i="38"/>
  <c r="D718" i="38"/>
  <c r="D717" i="38" s="1"/>
  <c r="D716" i="38" s="1"/>
  <c r="E728" i="38"/>
  <c r="E727" i="38" s="1"/>
  <c r="E766" i="38"/>
  <c r="E765" i="38" s="1"/>
  <c r="E769" i="38"/>
  <c r="E768" i="38" s="1"/>
  <c r="E767" i="38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D765" i="37"/>
  <c r="C765" i="37"/>
  <c r="E764" i="37"/>
  <c r="D764" i="37"/>
  <c r="D763" i="37"/>
  <c r="E763" i="37" s="1"/>
  <c r="E762" i="37"/>
  <c r="E761" i="37" s="1"/>
  <c r="E760" i="37" s="1"/>
  <c r="D762" i="37"/>
  <c r="C761" i="37"/>
  <c r="C760" i="37" s="1"/>
  <c r="E759" i="37"/>
  <c r="D759" i="37"/>
  <c r="D758" i="37"/>
  <c r="E758" i="37" s="1"/>
  <c r="E757" i="37"/>
  <c r="E756" i="37" s="1"/>
  <c r="E755" i="37" s="1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D722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H412" i="37"/>
  <c r="C412" i="37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D195" i="37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D477" i="36" s="1"/>
  <c r="C477" i="36"/>
  <c r="H477" i="36" s="1"/>
  <c r="H476" i="36"/>
  <c r="D476" i="36"/>
  <c r="E476" i="36" s="1"/>
  <c r="H475" i="36"/>
  <c r="D475" i="36"/>
  <c r="E475" i="36" s="1"/>
  <c r="E474" i="36" s="1"/>
  <c r="D474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E392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E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E295" i="36"/>
  <c r="D295" i="36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E246" i="36"/>
  <c r="D246" i="36"/>
  <c r="D245" i="36"/>
  <c r="E245" i="36" s="1"/>
  <c r="C244" i="36"/>
  <c r="C243" i="36" s="1"/>
  <c r="E242" i="36"/>
  <c r="D242" i="36"/>
  <c r="D241" i="36"/>
  <c r="E241" i="36" s="1"/>
  <c r="D240" i="36"/>
  <c r="E240" i="36" s="1"/>
  <c r="C239" i="36"/>
  <c r="C238" i="36" s="1"/>
  <c r="D237" i="36"/>
  <c r="E237" i="36" s="1"/>
  <c r="E236" i="36" s="1"/>
  <c r="E235" i="36" s="1"/>
  <c r="D236" i="36"/>
  <c r="D235" i="36" s="1"/>
  <c r="C236" i="36"/>
  <c r="C235" i="36" s="1"/>
  <c r="D234" i="36"/>
  <c r="E234" i="36" s="1"/>
  <c r="E233" i="36" s="1"/>
  <c r="D233" i="36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 s="1"/>
  <c r="D202" i="36"/>
  <c r="C201" i="36"/>
  <c r="C200" i="36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/>
  <c r="D187" i="36"/>
  <c r="E187" i="36" s="1"/>
  <c r="D186" i="36"/>
  <c r="C185" i="36"/>
  <c r="C184" i="36"/>
  <c r="D183" i="36"/>
  <c r="C182" i="36"/>
  <c r="D181" i="36"/>
  <c r="D180" i="36" s="1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H171" i="36"/>
  <c r="C171" i="36"/>
  <c r="H169" i="36"/>
  <c r="E169" i="36"/>
  <c r="D169" i="36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H157" i="36"/>
  <c r="C157" i="36"/>
  <c r="H156" i="36"/>
  <c r="D156" i="36"/>
  <c r="D154" i="36" s="1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E146" i="36" s="1"/>
  <c r="C146" i="36"/>
  <c r="H146" i="36" s="1"/>
  <c r="H145" i="36"/>
  <c r="D145" i="36"/>
  <c r="D143" i="36" s="1"/>
  <c r="H144" i="36"/>
  <c r="E144" i="36"/>
  <c r="D144" i="36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C743" i="35" s="1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D661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D646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D599" i="35" s="1"/>
  <c r="C599" i="35"/>
  <c r="H599" i="35" s="1"/>
  <c r="H598" i="35"/>
  <c r="D598" i="35"/>
  <c r="E598" i="35" s="1"/>
  <c r="H597" i="35"/>
  <c r="D597" i="35"/>
  <c r="E597" i="35" s="1"/>
  <c r="H596" i="35"/>
  <c r="D596" i="35"/>
  <c r="D595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D315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D298" i="35" s="1"/>
  <c r="H300" i="35"/>
  <c r="D300" i="35"/>
  <c r="E300" i="35" s="1"/>
  <c r="H299" i="35"/>
  <c r="E299" i="35"/>
  <c r="D299" i="35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E266" i="35"/>
  <c r="D266" i="35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 s="1"/>
  <c r="D234" i="35"/>
  <c r="E234" i="35" s="1"/>
  <c r="E233" i="35" s="1"/>
  <c r="C233" i="35"/>
  <c r="D232" i="35"/>
  <c r="E232" i="35" s="1"/>
  <c r="D231" i="35"/>
  <c r="E231" i="35" s="1"/>
  <c r="D230" i="35"/>
  <c r="E230" i="35" s="1"/>
  <c r="D229" i="35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C189" i="35"/>
  <c r="D187" i="35"/>
  <c r="E187" i="35" s="1"/>
  <c r="E186" i="35"/>
  <c r="E185" i="35" s="1"/>
  <c r="E184" i="35" s="1"/>
  <c r="D186" i="35"/>
  <c r="C185" i="35"/>
  <c r="C184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H117" i="35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D761" i="34" s="1"/>
  <c r="D760" i="34" s="1"/>
  <c r="C761" i="34"/>
  <c r="C760" i="34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D752" i="34"/>
  <c r="E752" i="34" s="1"/>
  <c r="C751" i="34"/>
  <c r="C750" i="34"/>
  <c r="D749" i="34"/>
  <c r="E749" i="34" s="1"/>
  <c r="D748" i="34"/>
  <c r="E748" i="34" s="1"/>
  <c r="E747" i="34"/>
  <c r="E746" i="34" s="1"/>
  <c r="D747" i="34"/>
  <c r="D746" i="34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E581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C497" i="34"/>
  <c r="H497" i="34" s="1"/>
  <c r="H496" i="34"/>
  <c r="D496" i="34"/>
  <c r="E496" i="34" s="1"/>
  <c r="H495" i="34"/>
  <c r="D495" i="34"/>
  <c r="H494" i="34"/>
  <c r="C494" i="34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D445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E415" i="34"/>
  <c r="D415" i="34"/>
  <c r="H414" i="34"/>
  <c r="D414" i="34"/>
  <c r="E414" i="34" s="1"/>
  <c r="H413" i="34"/>
  <c r="D413" i="34"/>
  <c r="E413" i="34" s="1"/>
  <c r="D412" i="34"/>
  <c r="C412" i="34"/>
  <c r="H412" i="34" s="1"/>
  <c r="H411" i="34"/>
  <c r="D411" i="34"/>
  <c r="E411" i="34" s="1"/>
  <c r="H410" i="34"/>
  <c r="E410" i="34"/>
  <c r="D410" i="34"/>
  <c r="D409" i="34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D388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E379" i="34"/>
  <c r="E378" i="34" s="1"/>
  <c r="D379" i="34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E364" i="34"/>
  <c r="D364" i="34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H298" i="34"/>
  <c r="C298" i="34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H164" i="34"/>
  <c r="C164" i="34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E156" i="34"/>
  <c r="D156" i="34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D136" i="34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D97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E56" i="34"/>
  <c r="D56" i="34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E40" i="34"/>
  <c r="D40" i="34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513" i="36" l="1"/>
  <c r="D353" i="36"/>
  <c r="D497" i="35"/>
  <c r="D344" i="35"/>
  <c r="D136" i="35"/>
  <c r="E645" i="38"/>
  <c r="E560" i="38" s="1"/>
  <c r="E559" i="38" s="1"/>
  <c r="D152" i="38"/>
  <c r="D339" i="38"/>
  <c r="E328" i="35"/>
  <c r="E392" i="34"/>
  <c r="C528" i="36"/>
  <c r="H528" i="36" s="1"/>
  <c r="C560" i="38"/>
  <c r="H561" i="38"/>
  <c r="J561" i="38" s="1"/>
  <c r="H259" i="38"/>
  <c r="J259" i="38" s="1"/>
  <c r="E183" i="34"/>
  <c r="E182" i="34" s="1"/>
  <c r="D544" i="34"/>
  <c r="E301" i="35"/>
  <c r="E374" i="35"/>
  <c r="D463" i="35"/>
  <c r="E167" i="36"/>
  <c r="D445" i="36"/>
  <c r="E478" i="36"/>
  <c r="D117" i="37"/>
  <c r="D126" i="37"/>
  <c r="D132" i="37"/>
  <c r="D216" i="37"/>
  <c r="E679" i="37"/>
  <c r="D683" i="37"/>
  <c r="E723" i="37"/>
  <c r="H726" i="38"/>
  <c r="J726" i="38" s="1"/>
  <c r="C725" i="38"/>
  <c r="H725" i="38" s="1"/>
  <c r="J725" i="38" s="1"/>
  <c r="C339" i="38"/>
  <c r="H339" i="38" s="1"/>
  <c r="J339" i="38" s="1"/>
  <c r="H340" i="38"/>
  <c r="E178" i="38"/>
  <c r="E177" i="38" s="1"/>
  <c r="E115" i="38"/>
  <c r="E3" i="38"/>
  <c r="E2" i="38" s="1"/>
  <c r="E229" i="35"/>
  <c r="E494" i="35"/>
  <c r="E152" i="38"/>
  <c r="D265" i="34"/>
  <c r="E474" i="34"/>
  <c r="D756" i="34"/>
  <c r="D755" i="34" s="1"/>
  <c r="C163" i="35"/>
  <c r="H163" i="35" s="1"/>
  <c r="J163" i="35" s="1"/>
  <c r="E345" i="35"/>
  <c r="E344" i="35" s="1"/>
  <c r="E596" i="35"/>
  <c r="E600" i="35"/>
  <c r="D760" i="35"/>
  <c r="D140" i="36"/>
  <c r="D146" i="36"/>
  <c r="H154" i="36"/>
  <c r="E181" i="36"/>
  <c r="E180" i="36" s="1"/>
  <c r="C163" i="34"/>
  <c r="H163" i="34" s="1"/>
  <c r="J163" i="34" s="1"/>
  <c r="E202" i="34"/>
  <c r="E201" i="34" s="1"/>
  <c r="E200" i="34" s="1"/>
  <c r="E289" i="34"/>
  <c r="D671" i="34"/>
  <c r="E212" i="35"/>
  <c r="E211" i="35" s="1"/>
  <c r="E316" i="35"/>
  <c r="D399" i="35"/>
  <c r="D610" i="35"/>
  <c r="E694" i="35"/>
  <c r="E141" i="36"/>
  <c r="E140" i="36" s="1"/>
  <c r="C170" i="36"/>
  <c r="H170" i="36" s="1"/>
  <c r="J170" i="36" s="1"/>
  <c r="D357" i="36"/>
  <c r="D388" i="36"/>
  <c r="D727" i="36"/>
  <c r="E117" i="37"/>
  <c r="E132" i="37"/>
  <c r="D229" i="37"/>
  <c r="E237" i="37"/>
  <c r="E236" i="37" s="1"/>
  <c r="E235" i="37" s="1"/>
  <c r="C314" i="37"/>
  <c r="H314" i="37" s="1"/>
  <c r="D642" i="37"/>
  <c r="D768" i="37"/>
  <c r="D767" i="37" s="1"/>
  <c r="E726" i="38"/>
  <c r="E725" i="38" s="1"/>
  <c r="D561" i="38"/>
  <c r="D484" i="38"/>
  <c r="D483" i="38" s="1"/>
  <c r="H153" i="38"/>
  <c r="J153" i="38" s="1"/>
  <c r="C152" i="38"/>
  <c r="H152" i="38" s="1"/>
  <c r="J152" i="38" s="1"/>
  <c r="D178" i="38"/>
  <c r="D177" i="38" s="1"/>
  <c r="D114" i="38" s="1"/>
  <c r="H551" i="38"/>
  <c r="J551" i="38" s="1"/>
  <c r="C550" i="38"/>
  <c r="H550" i="38" s="1"/>
  <c r="J550" i="38" s="1"/>
  <c r="C215" i="34"/>
  <c r="E587" i="34"/>
  <c r="E661" i="35"/>
  <c r="E196" i="34"/>
  <c r="E195" i="34" s="1"/>
  <c r="E212" i="34"/>
  <c r="E211" i="34" s="1"/>
  <c r="C263" i="34"/>
  <c r="H263" i="34" s="1"/>
  <c r="E331" i="34"/>
  <c r="D373" i="34"/>
  <c r="E389" i="34"/>
  <c r="E388" i="34" s="1"/>
  <c r="E446" i="34"/>
  <c r="E628" i="34"/>
  <c r="C645" i="34"/>
  <c r="H645" i="34" s="1"/>
  <c r="J645" i="34" s="1"/>
  <c r="E183" i="35"/>
  <c r="E182" i="35" s="1"/>
  <c r="E202" i="35"/>
  <c r="E201" i="35" s="1"/>
  <c r="E200" i="35" s="1"/>
  <c r="E417" i="35"/>
  <c r="D700" i="35"/>
  <c r="E186" i="34"/>
  <c r="E185" i="34" s="1"/>
  <c r="E184" i="34" s="1"/>
  <c r="E325" i="34"/>
  <c r="E545" i="34"/>
  <c r="E592" i="34"/>
  <c r="E757" i="34"/>
  <c r="C188" i="35"/>
  <c r="E477" i="35"/>
  <c r="D687" i="35"/>
  <c r="D772" i="35"/>
  <c r="D771" i="35" s="1"/>
  <c r="D149" i="36"/>
  <c r="D189" i="36"/>
  <c r="D344" i="36"/>
  <c r="D378" i="36"/>
  <c r="D382" i="36"/>
  <c r="C67" i="34"/>
  <c r="H67" i="34" s="1"/>
  <c r="J67" i="34" s="1"/>
  <c r="D167" i="34"/>
  <c r="E382" i="34"/>
  <c r="D450" i="34"/>
  <c r="E513" i="34"/>
  <c r="E569" i="34"/>
  <c r="E595" i="34"/>
  <c r="E665" i="34"/>
  <c r="D718" i="34"/>
  <c r="D731" i="34"/>
  <c r="D730" i="34" s="1"/>
  <c r="C116" i="35"/>
  <c r="H116" i="35" s="1"/>
  <c r="J116" i="35" s="1"/>
  <c r="C153" i="35"/>
  <c r="H153" i="35" s="1"/>
  <c r="J153" i="35" s="1"/>
  <c r="C179" i="35"/>
  <c r="D189" i="35"/>
  <c r="C228" i="35"/>
  <c r="D250" i="35"/>
  <c r="D412" i="35"/>
  <c r="D547" i="35"/>
  <c r="E595" i="35"/>
  <c r="E611" i="35"/>
  <c r="E4" i="36"/>
  <c r="D157" i="36"/>
  <c r="D171" i="36"/>
  <c r="C179" i="36"/>
  <c r="D229" i="36"/>
  <c r="D228" i="36" s="1"/>
  <c r="C228" i="36"/>
  <c r="C263" i="36"/>
  <c r="E360" i="36"/>
  <c r="D722" i="36"/>
  <c r="E727" i="36"/>
  <c r="C743" i="36"/>
  <c r="E136" i="37"/>
  <c r="E174" i="37"/>
  <c r="D182" i="37"/>
  <c r="D179" i="37" s="1"/>
  <c r="D331" i="37"/>
  <c r="D412" i="37"/>
  <c r="E740" i="37"/>
  <c r="E739" i="37" s="1"/>
  <c r="D726" i="38"/>
  <c r="D725" i="38" s="1"/>
  <c r="E263" i="38"/>
  <c r="E259" i="38" s="1"/>
  <c r="E258" i="38" s="1"/>
  <c r="E257" i="38" s="1"/>
  <c r="D314" i="38"/>
  <c r="D259" i="38" s="1"/>
  <c r="D258" i="38" s="1"/>
  <c r="D257" i="38" s="1"/>
  <c r="D645" i="38"/>
  <c r="H178" i="38"/>
  <c r="J178" i="38" s="1"/>
  <c r="C177" i="38"/>
  <c r="H177" i="38" s="1"/>
  <c r="J177" i="38" s="1"/>
  <c r="H2" i="38"/>
  <c r="J2" i="38" s="1"/>
  <c r="H115" i="38"/>
  <c r="J115" i="38" s="1"/>
  <c r="C114" i="38"/>
  <c r="H114" i="38" s="1"/>
  <c r="J114" i="38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16" i="35" s="1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339" i="36" l="1"/>
  <c r="H339" i="36" s="1"/>
  <c r="J339" i="36" s="1"/>
  <c r="D551" i="35"/>
  <c r="D550" i="35" s="1"/>
  <c r="D67" i="35"/>
  <c r="E67" i="34"/>
  <c r="E528" i="37"/>
  <c r="E551" i="36"/>
  <c r="E550" i="36" s="1"/>
  <c r="D135" i="34"/>
  <c r="E645" i="35"/>
  <c r="D263" i="35"/>
  <c r="D259" i="35" s="1"/>
  <c r="D444" i="36"/>
  <c r="E135" i="36"/>
  <c r="D263" i="37"/>
  <c r="C178" i="37"/>
  <c r="H1" i="38"/>
  <c r="J1" i="38" s="1"/>
  <c r="E114" i="38"/>
  <c r="H560" i="38"/>
  <c r="J560" i="38" s="1"/>
  <c r="C559" i="38"/>
  <c r="H559" i="38" s="1"/>
  <c r="J559" i="38" s="1"/>
  <c r="C188" i="33"/>
  <c r="C203" i="33"/>
  <c r="D170" i="34"/>
  <c r="D152" i="34" s="1"/>
  <c r="E263" i="34"/>
  <c r="E259" i="34" s="1"/>
  <c r="D726" i="35"/>
  <c r="D725" i="35" s="1"/>
  <c r="E67" i="35"/>
  <c r="D645" i="37"/>
  <c r="E228" i="37"/>
  <c r="E215" i="35"/>
  <c r="E178" i="35" s="1"/>
  <c r="E177" i="35" s="1"/>
  <c r="C178" i="34"/>
  <c r="H178" i="34" s="1"/>
  <c r="J178" i="34" s="1"/>
  <c r="D560" i="38"/>
  <c r="D559" i="38" s="1"/>
  <c r="C258" i="38"/>
  <c r="C177" i="34"/>
  <c r="H177" i="34" s="1"/>
  <c r="J177" i="34" s="1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H178" i="35"/>
  <c r="J178" i="35" s="1"/>
  <c r="C177" i="35"/>
  <c r="H177" i="35" s="1"/>
  <c r="J177" i="35" s="1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339" i="36" l="1"/>
  <c r="E339" i="36"/>
  <c r="E258" i="36" s="1"/>
  <c r="E257" i="36" s="1"/>
  <c r="E259" i="36"/>
  <c r="E339" i="35"/>
  <c r="E258" i="35" s="1"/>
  <c r="E257" i="35" s="1"/>
  <c r="E2" i="35"/>
  <c r="E152" i="35"/>
  <c r="C257" i="38"/>
  <c r="H258" i="38"/>
  <c r="J258" i="38" s="1"/>
  <c r="D114" i="34"/>
  <c r="D258" i="37"/>
  <c r="D257" i="37" s="1"/>
  <c r="E560" i="37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D258" i="36" l="1"/>
  <c r="D257" i="36" s="1"/>
  <c r="H256" i="38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sharedStrings.xml><?xml version="1.0" encoding="utf-8"?>
<sst xmlns="http://schemas.openxmlformats.org/spreadsheetml/2006/main" count="5436" uniqueCount="918">
  <si>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</si>
  <si>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</si>
  <si>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</si>
  <si>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</si>
  <si>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</si>
  <si>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</si>
  <si>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</si>
  <si>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</si>
  <si>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</si>
  <si>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</si>
  <si>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</si>
  <si>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</si>
  <si>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</si>
  <si>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</si>
  <si>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</si>
  <si>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</si>
  <si>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</si>
  <si>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</si>
  <si>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</si>
  <si>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</si>
  <si>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</si>
  <si>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</si>
  <si>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</si>
  <si>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</si>
  <si>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</si>
  <si>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</si>
  <si>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</si>
  <si>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</si>
  <si>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</si>
  <si>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</si>
  <si>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</si>
  <si>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</si>
  <si>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</si>
  <si>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</si>
  <si>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</si>
  <si>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</si>
  <si>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</si>
  <si>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</si>
  <si>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</si>
  <si>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</si>
  <si>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</si>
  <si>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</si>
  <si>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</si>
  <si>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</si>
  <si>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</si>
  <si>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</si>
  <si>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</si>
  <si>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</si>
  <si>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</si>
  <si>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</si>
  <si>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</si>
  <si>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</si>
  <si>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</si>
  <si>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</si>
  <si>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</si>
  <si>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</si>
  <si>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</si>
  <si>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</si>
  <si>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</si>
  <si>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</si>
  <si>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</si>
  <si>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</si>
  <si>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</si>
  <si>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</si>
  <si>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</si>
  <si>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</si>
  <si>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</si>
  <si>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</si>
  <si>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</si>
  <si>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</si>
  <si>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</si>
  <si>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</si>
  <si>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</si>
  <si>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</si>
  <si>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</si>
  <si>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</si>
  <si>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</si>
  <si>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</si>
  <si>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</si>
  <si>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</si>
  <si>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</si>
  <si>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</si>
  <si>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</si>
  <si>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</si>
  <si>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</si>
  <si>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</si>
  <si>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</si>
  <si>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</si>
  <si>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</si>
  <si>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</si>
  <si>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</si>
  <si>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</si>
  <si>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</si>
  <si>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</si>
  <si>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</si>
  <si>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</si>
  <si>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</si>
  <si>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</si>
  <si>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</si>
  <si>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</si>
  <si>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</si>
  <si>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</si>
  <si>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</si>
  <si>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</si>
  <si>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</si>
  <si>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</si>
  <si>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</si>
  <si>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</si>
  <si>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</si>
  <si>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</si>
  <si>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</si>
  <si>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</si>
  <si>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</si>
  <si>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</si>
  <si>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</si>
  <si>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</si>
  <si>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</si>
  <si>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</si>
  <si>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</si>
  <si>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</si>
  <si>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</si>
  <si>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</si>
  <si>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</si>
  <si>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</si>
  <si>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</si>
  <si>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</si>
  <si>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</si>
  <si>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</si>
  <si>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</si>
  <si>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</si>
  <si>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</si>
  <si>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</si>
  <si>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</si>
  <si>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</si>
  <si>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</si>
  <si>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</si>
  <si>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</si>
  <si>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</si>
  <si>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</si>
  <si>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</si>
  <si>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</si>
  <si>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</si>
  <si>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</si>
  <si>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</si>
  <si>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</si>
  <si>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</si>
  <si>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</si>
  <si>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</si>
  <si>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</si>
  <si>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</si>
  <si>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</si>
  <si>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</si>
  <si>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</si>
  <si>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</si>
  <si>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</si>
  <si>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</si>
  <si>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</si>
  <si>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</si>
  <si>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</si>
  <si>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</si>
  <si>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</si>
  <si>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</si>
  <si>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</si>
  <si>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</si>
  <si>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</si>
  <si>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</si>
  <si>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</si>
  <si>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</si>
  <si>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</si>
  <si>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</si>
  <si>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</si>
  <si>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</si>
  <si>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</si>
  <si>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</si>
  <si>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</si>
  <si>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</si>
  <si>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</si>
  <si>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</si>
  <si>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</si>
  <si>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</si>
  <si>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</si>
  <si>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</si>
  <si>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</si>
  <si>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</si>
  <si>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</si>
  <si>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</si>
  <si>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</si>
  <si>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</si>
  <si>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</si>
  <si>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</si>
  <si>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</si>
  <si>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</si>
  <si>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</si>
  <si>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</si>
  <si>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</si>
  <si>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</si>
  <si>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</si>
  <si>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</si>
  <si>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</si>
  <si>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</si>
  <si>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</si>
  <si>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</si>
  <si>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</si>
  <si>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</si>
  <si>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</si>
  <si>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</si>
  <si>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</si>
  <si>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</si>
  <si>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</si>
  <si>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</si>
  <si>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</si>
  <si>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</si>
  <si>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</si>
  <si>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</si>
  <si>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</si>
  <si>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</si>
  <si>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</si>
  <si>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</si>
  <si>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</si>
  <si>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</si>
  <si>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</si>
  <si>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</si>
  <si>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</si>
  <si>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</si>
  <si>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</si>
  <si>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</si>
  <si>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</si>
  <si>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</si>
  <si>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</si>
  <si>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</si>
  <si>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</si>
  <si>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</si>
  <si>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</si>
  <si>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</si>
  <si>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</si>
  <si>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</si>
  <si>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</si>
  <si>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</si>
  <si>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</si>
  <si>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</si>
  <si>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</si>
  <si>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</si>
  <si>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</si>
  <si>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</si>
  <si>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</si>
  <si>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</si>
  <si>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</si>
  <si>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</si>
  <si>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</si>
  <si>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</si>
  <si>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</si>
  <si>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</si>
  <si>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</si>
  <si>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</si>
  <si>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</si>
  <si>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</si>
  <si>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</si>
  <si>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</si>
  <si>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</si>
  <si>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</si>
  <si>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</si>
  <si>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</si>
  <si>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</si>
  <si>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</si>
  <si>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</si>
  <si>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</si>
  <si>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</si>
  <si>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</si>
  <si>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</si>
  <si>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</si>
  <si>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</si>
  <si>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</si>
  <si>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</si>
  <si>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</si>
  <si>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</si>
  <si>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</si>
  <si>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</si>
  <si>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</si>
  <si>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</si>
  <si>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</si>
  <si>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</si>
  <si>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</si>
  <si>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</si>
  <si>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</si>
  <si>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</si>
  <si>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</si>
  <si>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</si>
  <si>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</si>
  <si>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</si>
  <si>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</si>
  <si>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</si>
  <si>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</si>
  <si>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</si>
  <si>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</si>
  <si>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</si>
  <si>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</si>
  <si>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</si>
  <si>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</si>
  <si>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</si>
  <si>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</si>
  <si>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</si>
  <si>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</si>
  <si>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</si>
  <si>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</si>
  <si>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</si>
  <si>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</si>
  <si>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</si>
  <si>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</si>
  <si>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</si>
  <si>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</si>
  <si>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</si>
  <si>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</si>
  <si>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</si>
  <si>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</si>
  <si>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</si>
  <si>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</si>
  <si>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</si>
  <si>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</si>
  <si>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</si>
  <si>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</si>
  <si>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</si>
  <si>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</si>
  <si>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</si>
  <si>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</si>
  <si>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</si>
  <si>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</si>
  <si>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</si>
  <si>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</si>
  <si>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</si>
  <si>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</si>
  <si>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</si>
  <si>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</si>
  <si>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</si>
  <si>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</si>
  <si>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</si>
  <si>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</si>
  <si>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</si>
  <si>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</si>
  <si>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</si>
  <si>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</si>
  <si>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</si>
  <si>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</si>
  <si>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</si>
  <si>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</si>
  <si>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</si>
  <si>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</si>
  <si>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</si>
  <si>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</si>
  <si>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</si>
  <si>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</si>
  <si>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</si>
  <si>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</si>
  <si>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</si>
  <si>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</si>
  <si>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</si>
  <si>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</si>
  <si>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</si>
  <si>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</si>
  <si>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</si>
  <si>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</si>
  <si>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</si>
  <si>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</si>
  <si>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</si>
  <si>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</si>
  <si>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</si>
  <si>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</si>
  <si>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</si>
  <si>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</si>
  <si>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</si>
  <si>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</si>
  <si>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</si>
  <si>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</si>
  <si>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</si>
  <si>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</si>
  <si>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</si>
  <si>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</si>
  <si>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</si>
  <si>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</si>
  <si>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</si>
  <si>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</si>
  <si>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</si>
  <si>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</si>
  <si>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</si>
  <si>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</si>
  <si>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</si>
  <si>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</si>
  <si>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</si>
  <si>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</si>
  <si>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</si>
  <si>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</si>
  <si>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</si>
  <si>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</si>
  <si>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</si>
  <si>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</si>
  <si>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</si>
  <si>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</si>
  <si>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</si>
  <si>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</si>
  <si>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</si>
  <si>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</si>
  <si>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</si>
  <si>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</si>
  <si>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</si>
  <si>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</si>
  <si>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</si>
  <si>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</si>
  <si>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</si>
  <si>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</si>
  <si>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</si>
  <si>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</si>
  <si>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</si>
  <si>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</si>
  <si>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</si>
  <si>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</si>
  <si>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</si>
  <si>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</si>
  <si>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</si>
  <si>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</si>
  <si>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</si>
  <si>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</si>
  <si>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</si>
  <si>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</si>
  <si>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</si>
  <si>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</si>
  <si>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</si>
  <si>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</si>
  <si>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</si>
  <si>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</si>
  <si>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</si>
  <si>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</si>
  <si>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</si>
  <si>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</si>
  <si>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</si>
  <si>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</si>
  <si>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</si>
  <si>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</si>
  <si>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</si>
  <si>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</si>
  <si>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</si>
  <si>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</si>
  <si>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</si>
  <si>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</si>
  <si>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</si>
  <si>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</si>
  <si>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</si>
  <si>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</si>
  <si>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</si>
  <si>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</si>
  <si>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</si>
  <si>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</si>
  <si>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</si>
  <si>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</si>
  <si>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</si>
  <si>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</si>
  <si>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</si>
  <si>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</si>
  <si>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</si>
  <si>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</si>
  <si>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</si>
  <si>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</si>
  <si>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</si>
  <si>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</si>
  <si>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</si>
  <si>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</si>
  <si>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</si>
  <si>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</si>
  <si>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</si>
  <si>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</si>
  <si>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</si>
  <si>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</si>
  <si>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</si>
  <si>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</si>
  <si>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</si>
  <si>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</si>
  <si>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</si>
  <si>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</si>
  <si>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</si>
  <si>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</si>
  <si>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</si>
  <si>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</si>
  <si>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</si>
  <si>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</si>
  <si>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</si>
  <si>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</si>
  <si>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</si>
  <si>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</si>
  <si>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</si>
  <si>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</si>
  <si>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</si>
  <si>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</si>
  <si>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</si>
  <si>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</si>
  <si>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</si>
  <si>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</si>
  <si>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</si>
  <si>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</si>
  <si>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</si>
  <si>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</si>
  <si>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</si>
  <si>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</si>
  <si>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</si>
  <si>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</si>
  <si>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</si>
  <si>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</si>
  <si>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</si>
  <si>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</si>
  <si>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</si>
  <si>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</si>
  <si>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</si>
  <si>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</si>
  <si>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</si>
  <si>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</si>
  <si>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</si>
  <si>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</si>
  <si>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</si>
  <si>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</si>
  <si>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</si>
  <si>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</si>
  <si>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</si>
  <si>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</si>
  <si>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</si>
  <si>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</si>
  <si>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</si>
  <si>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</si>
  <si>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</si>
  <si>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</si>
  <si>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</si>
  <si>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</si>
  <si>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</si>
  <si>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</si>
  <si>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</si>
  <si>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</si>
  <si>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</si>
  <si>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</si>
  <si>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</si>
  <si>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</si>
  <si>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</si>
  <si>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</si>
  <si>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</si>
  <si>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</si>
  <si>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</si>
  <si>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</si>
  <si>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</si>
  <si>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</si>
  <si>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</si>
  <si>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</si>
  <si>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</si>
  <si>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</si>
  <si>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</si>
  <si>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</si>
  <si>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</si>
  <si>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</si>
  <si>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</si>
  <si>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</si>
  <si>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</si>
  <si>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</si>
  <si>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</si>
  <si>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</si>
  <si>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</si>
  <si>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</si>
  <si>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</si>
  <si>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</si>
  <si>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</si>
  <si>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</si>
  <si>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</si>
  <si>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</si>
  <si>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</si>
  <si>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</si>
  <si>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</si>
  <si>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</si>
  <si>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</si>
  <si>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</si>
  <si>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</si>
  <si>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</si>
  <si>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</si>
  <si>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</si>
  <si>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</si>
  <si>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</si>
  <si>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</si>
  <si>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</si>
  <si>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</si>
  <si>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</si>
  <si>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</si>
  <si>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</si>
  <si>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</si>
  <si>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</si>
  <si>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</si>
  <si>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</si>
  <si>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</si>
  <si>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</si>
  <si>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</si>
  <si>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</si>
  <si>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</si>
  <si>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</si>
  <si>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</si>
  <si>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</si>
  <si>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</si>
  <si>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</si>
  <si>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</si>
  <si>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</si>
  <si>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</si>
  <si>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</si>
  <si>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</si>
  <si>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</si>
  <si>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</si>
  <si>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</si>
  <si>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</si>
  <si>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</si>
  <si>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</si>
  <si>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</si>
  <si>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</si>
  <si>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</si>
  <si>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</si>
  <si>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</si>
  <si>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</si>
  <si>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</si>
  <si>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</si>
  <si>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</si>
  <si>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</si>
  <si>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</si>
  <si>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</si>
  <si>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</si>
  <si>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</si>
  <si>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</si>
  <si>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</si>
  <si>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</si>
  <si>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</si>
  <si>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</si>
  <si>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</si>
  <si>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</si>
  <si>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</si>
  <si>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</si>
  <si>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</si>
  <si>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</si>
  <si>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</si>
  <si>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</si>
  <si>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</si>
  <si>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</si>
  <si>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</si>
  <si>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</si>
  <si>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</si>
  <si>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</si>
  <si>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</si>
  <si>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</si>
  <si>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</si>
  <si>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</si>
  <si>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</si>
  <si>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</si>
  <si>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</si>
  <si>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</si>
  <si>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</si>
  <si>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</si>
  <si>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</si>
  <si>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</si>
  <si>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</si>
  <si>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</si>
  <si>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</si>
  <si>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</si>
  <si>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</si>
  <si>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</si>
  <si>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</si>
  <si>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</si>
  <si>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</si>
  <si>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</si>
  <si>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</si>
  <si>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</si>
  <si>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</si>
  <si>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</si>
  <si>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</si>
  <si>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</si>
  <si>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</si>
  <si>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</si>
  <si>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</si>
  <si>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</si>
  <si>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</si>
  <si>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</si>
  <si>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</si>
  <si>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</si>
  <si>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</si>
  <si>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</si>
  <si>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</si>
  <si>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</si>
  <si>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</si>
  <si>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</si>
  <si>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</si>
  <si>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</si>
  <si>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</si>
  <si>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</si>
  <si>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</si>
  <si>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</si>
  <si>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</si>
  <si>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</si>
  <si>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</si>
  <si>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</si>
  <si>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</si>
  <si>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</si>
  <si>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</si>
  <si>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</si>
  <si>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</si>
  <si>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</si>
  <si>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</si>
  <si>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</si>
  <si>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</si>
  <si>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</si>
  <si>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</si>
  <si>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</si>
  <si>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</si>
  <si>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</si>
  <si>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</si>
  <si>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</si>
  <si>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</si>
  <si>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</si>
  <si>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</si>
  <si>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</si>
  <si>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</si>
  <si>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</si>
  <si>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</si>
  <si>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</si>
  <si>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</si>
  <si>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</si>
  <si>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</si>
  <si>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</si>
  <si>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</si>
  <si>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</si>
  <si>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</si>
  <si>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</si>
  <si>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</si>
  <si>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</si>
  <si>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</si>
  <si>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</si>
  <si>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</si>
  <si>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</si>
  <si>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</si>
  <si>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</si>
  <si>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</si>
  <si>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</si>
  <si>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</si>
  <si>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</si>
  <si>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</si>
  <si>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</si>
  <si>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</si>
  <si>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</si>
  <si>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</si>
  <si>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</si>
  <si>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</si>
  <si>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</si>
  <si>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</si>
  <si>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</si>
  <si>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</si>
  <si>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</si>
  <si>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</si>
  <si>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</si>
  <si>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</si>
  <si>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</si>
  <si>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</si>
  <si>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</si>
  <si>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</si>
  <si>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</si>
  <si>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</si>
  <si>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</si>
  <si>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</si>
  <si>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</si>
  <si>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</si>
  <si>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</si>
  <si>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</si>
  <si>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</si>
  <si>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</si>
  <si>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</si>
  <si>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</si>
  <si>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</si>
  <si>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</si>
  <si>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</si>
  <si>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</si>
  <si>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</si>
  <si>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</si>
  <si>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</si>
  <si>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</si>
  <si>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</si>
  <si>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</si>
  <si>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</si>
  <si>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</si>
  <si>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</si>
  <si>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</si>
  <si>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</si>
  <si>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</si>
  <si>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</si>
  <si>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</si>
  <si>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</si>
  <si>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</si>
  <si>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</si>
  <si>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</si>
  <si>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</si>
  <si>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</si>
  <si>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</si>
  <si>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</si>
  <si>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</si>
  <si>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</si>
  <si>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</si>
  <si>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</si>
  <si>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</si>
  <si>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</si>
  <si>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</si>
  <si>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</si>
  <si>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</si>
  <si>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</si>
  <si>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</si>
  <si>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</si>
  <si>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</si>
  <si>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</si>
  <si>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</si>
  <si>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</si>
  <si>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</si>
  <si>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</si>
  <si>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</si>
  <si>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</si>
  <si>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</si>
  <si>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</si>
  <si>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</si>
  <si>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</si>
  <si>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</si>
  <si>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</si>
  <si>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</si>
  <si>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</si>
  <si>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</si>
  <si>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</si>
  <si>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</si>
  <si>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</si>
  <si>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</si>
  <si>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</si>
  <si>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</si>
  <si>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</si>
  <si>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</si>
  <si>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</si>
  <si>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</si>
  <si>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</si>
  <si>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</si>
  <si>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</si>
  <si>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</si>
  <si>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</si>
  <si>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</si>
  <si>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</si>
  <si>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</si>
  <si>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</si>
  <si>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</si>
  <si>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</si>
  <si>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</si>
  <si>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</si>
  <si>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</si>
  <si>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</si>
  <si>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</si>
  <si>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</si>
  <si>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</si>
  <si>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</si>
  <si>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</si>
  <si>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</si>
  <si>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</si>
  <si>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</si>
  <si>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</si>
  <si>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</si>
  <si>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</si>
  <si>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</si>
  <si>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</si>
  <si>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</si>
  <si>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</si>
  <si>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تنقيح قرار مجموع الاعوان
دراسة ملف المنتزه العائلي
  متابعة سير المشاريع البلدية
مسائل عامة و مختلفة</t>
  </si>
  <si>
    <t>يحال على الجناب للالعلام</t>
  </si>
  <si>
    <t>امر عدد 4333 المؤرخ في 14 اكتوبر 2013</t>
  </si>
  <si>
    <t>عبد القادر عكريمي</t>
  </si>
  <si>
    <t>حسان رابحي</t>
  </si>
  <si>
    <t>محمد يوسفي</t>
  </si>
  <si>
    <t>مروان عرفاوي</t>
  </si>
  <si>
    <t>محمد السعيد نايلي</t>
  </si>
  <si>
    <t>محمد رشيد يوسفي</t>
  </si>
  <si>
    <t>سمير جابلي</t>
  </si>
  <si>
    <t>زهير خليفي</t>
  </si>
  <si>
    <t>لجنة التبتيت</t>
  </si>
  <si>
    <t>الطرقات و الارصفة</t>
  </si>
  <si>
    <t>التطهير و تصريف مياه الامطار</t>
  </si>
  <si>
    <t>تعهد و صيانة البنية الاساسية</t>
  </si>
  <si>
    <t>تجميل المدينة</t>
  </si>
  <si>
    <t>اقتناء معدات اعلامية</t>
  </si>
  <si>
    <t>تعهد و صيانة المنشأت البلدية</t>
  </si>
  <si>
    <t>الملعب البلدي</t>
  </si>
  <si>
    <t>سوق الدواب</t>
  </si>
  <si>
    <t>تقني ( هندسة مدنية )</t>
  </si>
  <si>
    <t>الكتابة العامة</t>
  </si>
  <si>
    <t>مكتب الضبط</t>
  </si>
  <si>
    <t>قسم الشؤون الاجتماعية</t>
  </si>
  <si>
    <t>وحدة الاعلامية و الاساليب</t>
  </si>
  <si>
    <t>قسم العلاقات الخارجية</t>
  </si>
  <si>
    <t>مصلحة الشؤون الادراية و المالية</t>
  </si>
  <si>
    <t>قسم الميزانية و الحسابات</t>
  </si>
  <si>
    <t>قسم شؤون المموظفين و العملة</t>
  </si>
  <si>
    <t>قسم الاحصاء و الاداءات</t>
  </si>
  <si>
    <t>قسم الحالة المدنية</t>
  </si>
  <si>
    <t>قسم النزاعات و الشؤون العقارية</t>
  </si>
  <si>
    <t>المصلحة الفنية</t>
  </si>
  <si>
    <t>قسم الطرقات و المرور</t>
  </si>
  <si>
    <t>قسم الدراسات و التهيئة العمرانية</t>
  </si>
  <si>
    <t>قسم التقسيم و رخص البناء</t>
  </si>
  <si>
    <t>قسم الاشغال الجديدة</t>
  </si>
  <si>
    <t>مصلحة النظافة و المحيط</t>
  </si>
  <si>
    <t>قسم التنوير العمومي</t>
  </si>
  <si>
    <t>قسم النظافة و التطهير</t>
  </si>
  <si>
    <t>قسم الصيانة و الورشات</t>
  </si>
  <si>
    <t>قسم النباتات و المنطق الخضراء</t>
  </si>
  <si>
    <t>فوتون</t>
  </si>
  <si>
    <t>كايس</t>
  </si>
  <si>
    <t>لانديني</t>
  </si>
  <si>
    <t>نيوهولاند</t>
  </si>
  <si>
    <t>MST</t>
  </si>
  <si>
    <t>حي النور</t>
  </si>
  <si>
    <t>حي الزياتين</t>
  </si>
  <si>
    <t>حي التوفيق</t>
  </si>
  <si>
    <t>حي النسيم</t>
  </si>
  <si>
    <t>حي الزهور</t>
  </si>
  <si>
    <t>حي الحرية</t>
  </si>
  <si>
    <t>حي الشباب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</si>
</sst>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13" sqref="C13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>
        <v>0.4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>
        <v>0.45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>
        <v>0.8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>
        <v>0.7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>
        <v>0.8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58" sqref="B58"/>
    </sheetView>
  </sheetViews>
  <sheetFormatPr defaultColWidth="9.140625" defaultRowHeight="15"/>
  <cols>
    <col min="1" max="1" width="27.5703125" customWidth="1"/>
    <col min="2" max="2" width="40.710937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>
        <v>41589</v>
      </c>
    </row>
    <row r="3" spans="1:7">
      <c r="A3" s="10" t="s">
        <v>750</v>
      </c>
      <c r="B3" s="12" t="s">
        <v>866</v>
      </c>
    </row>
    <row r="4" spans="1:7">
      <c r="A4" s="10" t="s">
        <v>751</v>
      </c>
      <c r="B4" s="12" t="s">
        <v>865</v>
      </c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 t="s">
        <v>867</v>
      </c>
      <c r="G6" s="117" t="s">
        <v>801</v>
      </c>
    </row>
    <row r="7" spans="1:7">
      <c r="A7" s="88" t="s">
        <v>741</v>
      </c>
      <c r="B7" s="10" t="s">
        <v>868</v>
      </c>
      <c r="G7" s="117" t="s">
        <v>802</v>
      </c>
    </row>
    <row r="8" spans="1:7">
      <c r="A8" s="88" t="s">
        <v>86</v>
      </c>
      <c r="B8" s="10" t="s">
        <v>869</v>
      </c>
      <c r="G8" s="117" t="s">
        <v>803</v>
      </c>
    </row>
    <row r="9" spans="1:7">
      <c r="A9" s="88" t="s">
        <v>86</v>
      </c>
      <c r="B9" s="10" t="s">
        <v>870</v>
      </c>
    </row>
    <row r="10" spans="1:7">
      <c r="A10" s="88" t="s">
        <v>86</v>
      </c>
      <c r="B10" s="10" t="s">
        <v>871</v>
      </c>
    </row>
    <row r="11" spans="1:7">
      <c r="A11" s="88" t="s">
        <v>86</v>
      </c>
      <c r="B11" s="10" t="s">
        <v>872</v>
      </c>
    </row>
    <row r="12" spans="1:7">
      <c r="A12" s="88" t="s">
        <v>86</v>
      </c>
      <c r="B12" s="10" t="s">
        <v>873</v>
      </c>
    </row>
    <row r="13" spans="1:7">
      <c r="A13" s="88" t="s">
        <v>86</v>
      </c>
      <c r="B13" s="10" t="s">
        <v>874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868</v>
      </c>
    </row>
    <row r="50" spans="1:2">
      <c r="A50" s="10" t="s">
        <v>87</v>
      </c>
      <c r="B50" s="10" t="s">
        <v>869</v>
      </c>
    </row>
    <row r="51" spans="1:2">
      <c r="A51" s="10" t="s">
        <v>88</v>
      </c>
      <c r="B51" s="10" t="s">
        <v>870</v>
      </c>
    </row>
    <row r="52" spans="1:2">
      <c r="A52" s="10" t="s">
        <v>89</v>
      </c>
      <c r="B52" s="10" t="s">
        <v>872</v>
      </c>
    </row>
    <row r="53" spans="1:2">
      <c r="A53" s="10" t="s">
        <v>90</v>
      </c>
      <c r="B53" s="10" t="s">
        <v>874</v>
      </c>
    </row>
    <row r="54" spans="1:2">
      <c r="A54" s="10" t="s">
        <v>92</v>
      </c>
      <c r="B54" s="10" t="s">
        <v>871</v>
      </c>
    </row>
    <row r="55" spans="1:2">
      <c r="A55" s="10" t="s">
        <v>93</v>
      </c>
      <c r="B55" s="10" t="s">
        <v>873</v>
      </c>
    </row>
    <row r="56" spans="1:2">
      <c r="A56" s="10" t="s">
        <v>94</v>
      </c>
      <c r="B56" s="10" t="s">
        <v>870</v>
      </c>
    </row>
    <row r="57" spans="1:2">
      <c r="A57" s="111" t="s">
        <v>806</v>
      </c>
      <c r="B57" s="115" t="s">
        <v>804</v>
      </c>
    </row>
    <row r="58" spans="1:2">
      <c r="A58" s="10" t="s">
        <v>875</v>
      </c>
      <c r="B58" s="10" t="s">
        <v>867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2"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41694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41855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 ht="60">
      <c r="A12" s="110" t="s">
        <v>864</v>
      </c>
      <c r="B12" s="12">
        <v>41768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42069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rightToLeft="1" zoomScale="150" zoomScaleNormal="150" workbookViewId="0">
      <selection activeCell="A8" sqref="A8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911</v>
      </c>
    </row>
    <row r="2" spans="1:1">
      <c r="A2" s="10" t="s">
        <v>912</v>
      </c>
    </row>
    <row r="3" spans="1:1">
      <c r="A3" s="10" t="s">
        <v>913</v>
      </c>
    </row>
    <row r="4" spans="1:1">
      <c r="A4" s="10" t="s">
        <v>914</v>
      </c>
    </row>
    <row r="5" spans="1:1">
      <c r="A5" s="10" t="s">
        <v>915</v>
      </c>
    </row>
    <row r="6" spans="1:1">
      <c r="A6" s="10" t="s">
        <v>916</v>
      </c>
    </row>
    <row r="7" spans="1:1">
      <c r="A7" s="10" t="s">
        <v>917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="110" zoomScaleNormal="11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E13" sqref="AE13"/>
    </sheetView>
  </sheetViews>
  <sheetFormatPr defaultColWidth="9.140625" defaultRowHeight="15"/>
  <cols>
    <col min="1" max="1" width="4" style="70" bestFit="1" customWidth="1"/>
    <col min="2" max="2" width="29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21.42578125" style="67" customWidth="1"/>
    <col min="14" max="14" width="15.140625" style="67" customWidth="1"/>
    <col min="15" max="15" width="23.7109375" style="67" customWidth="1"/>
    <col min="16" max="16" width="18.42578125" style="67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876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570000</v>
      </c>
      <c r="N3" s="74">
        <v>171000</v>
      </c>
      <c r="O3" s="74">
        <v>210900</v>
      </c>
      <c r="P3" s="74">
        <v>188100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877</v>
      </c>
      <c r="C4" s="10"/>
      <c r="D4" s="72" t="s">
        <v>631</v>
      </c>
      <c r="E4" s="72" t="s">
        <v>632</v>
      </c>
      <c r="F4" s="65" t="s">
        <v>633</v>
      </c>
      <c r="G4" s="65"/>
      <c r="H4" s="65"/>
      <c r="I4" s="65"/>
      <c r="J4" s="65"/>
      <c r="K4" s="65"/>
      <c r="L4" s="65"/>
      <c r="M4" s="66">
        <f t="shared" si="0"/>
        <v>20000</v>
      </c>
      <c r="N4" s="67">
        <v>6000</v>
      </c>
      <c r="O4" s="67">
        <v>7400</v>
      </c>
      <c r="P4" s="66">
        <v>6600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73</v>
      </c>
      <c r="C5" s="10"/>
      <c r="D5" s="72" t="s">
        <v>631</v>
      </c>
      <c r="E5" s="72" t="s">
        <v>632</v>
      </c>
      <c r="F5" s="65" t="s">
        <v>633</v>
      </c>
      <c r="G5" s="65"/>
      <c r="H5" s="65"/>
      <c r="I5" s="65"/>
      <c r="J5" s="65"/>
      <c r="K5" s="65"/>
      <c r="L5" s="65"/>
      <c r="M5" s="66">
        <f t="shared" si="0"/>
        <v>133649</v>
      </c>
      <c r="N5" s="67">
        <v>40095</v>
      </c>
      <c r="O5" s="67">
        <v>49450</v>
      </c>
      <c r="P5" s="66">
        <v>44104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2010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878</v>
      </c>
      <c r="C6" s="10"/>
      <c r="D6" s="72" t="s">
        <v>631</v>
      </c>
      <c r="E6" s="72" t="s">
        <v>632</v>
      </c>
      <c r="F6" s="65" t="s">
        <v>633</v>
      </c>
      <c r="G6" s="65"/>
      <c r="H6" s="65"/>
      <c r="I6" s="65"/>
      <c r="J6" s="65"/>
      <c r="K6" s="65"/>
      <c r="L6" s="65"/>
      <c r="M6" s="66">
        <f t="shared" si="0"/>
        <v>80000</v>
      </c>
      <c r="N6" s="67">
        <v>24000</v>
      </c>
      <c r="O6" s="67">
        <v>29600</v>
      </c>
      <c r="P6" s="67">
        <v>26400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2012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879</v>
      </c>
      <c r="C7" s="10"/>
      <c r="D7" s="72" t="s">
        <v>631</v>
      </c>
      <c r="E7" s="80" t="s">
        <v>638</v>
      </c>
      <c r="F7" s="65" t="s">
        <v>633</v>
      </c>
      <c r="G7" s="65"/>
      <c r="H7" s="65"/>
      <c r="I7" s="65"/>
      <c r="J7" s="65"/>
      <c r="K7" s="65"/>
      <c r="L7" s="65"/>
      <c r="M7" s="66">
        <f t="shared" si="0"/>
        <v>110000</v>
      </c>
      <c r="N7" s="67">
        <v>33000</v>
      </c>
      <c r="O7" s="67">
        <v>40700</v>
      </c>
      <c r="P7" s="67">
        <v>36300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2010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641</v>
      </c>
      <c r="C8" s="10"/>
      <c r="D8" s="72" t="s">
        <v>631</v>
      </c>
      <c r="E8" s="65" t="s">
        <v>641</v>
      </c>
      <c r="F8" s="65" t="s">
        <v>633</v>
      </c>
      <c r="G8" s="65"/>
      <c r="H8" s="65"/>
      <c r="I8" s="65"/>
      <c r="J8" s="65"/>
      <c r="K8" s="65"/>
      <c r="L8" s="65"/>
      <c r="M8" s="66">
        <f t="shared" si="0"/>
        <v>80000</v>
      </c>
      <c r="N8" s="67">
        <v>22400</v>
      </c>
      <c r="O8" s="67">
        <v>57600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2013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880</v>
      </c>
      <c r="C9" s="10"/>
      <c r="D9" s="72" t="s">
        <v>631</v>
      </c>
      <c r="E9" s="65" t="s">
        <v>641</v>
      </c>
      <c r="F9" s="65" t="s">
        <v>633</v>
      </c>
      <c r="G9" s="65"/>
      <c r="H9" s="65"/>
      <c r="I9" s="65"/>
      <c r="J9" s="65"/>
      <c r="K9" s="65"/>
      <c r="L9" s="65"/>
      <c r="M9" s="66">
        <f t="shared" si="0"/>
        <v>5018</v>
      </c>
      <c r="N9" s="67">
        <v>1405</v>
      </c>
      <c r="O9" s="67">
        <v>3613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2011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881</v>
      </c>
      <c r="C10" s="10"/>
      <c r="D10" s="72" t="s">
        <v>631</v>
      </c>
      <c r="E10" s="65" t="s">
        <v>638</v>
      </c>
      <c r="F10" s="65" t="s">
        <v>633</v>
      </c>
      <c r="G10" s="65"/>
      <c r="H10" s="65"/>
      <c r="I10" s="65"/>
      <c r="J10" s="65"/>
      <c r="K10" s="65"/>
      <c r="L10" s="65"/>
      <c r="M10" s="66">
        <f t="shared" si="0"/>
        <v>0</v>
      </c>
      <c r="N10" s="67">
        <v>0</v>
      </c>
      <c r="O10" s="67">
        <v>0</v>
      </c>
      <c r="P10" s="67">
        <v>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647</v>
      </c>
      <c r="C11" s="10"/>
      <c r="D11" s="72" t="s">
        <v>631</v>
      </c>
      <c r="E11" s="65" t="s">
        <v>647</v>
      </c>
      <c r="F11" s="65" t="s">
        <v>633</v>
      </c>
      <c r="G11" s="65"/>
      <c r="H11" s="65"/>
      <c r="I11" s="65"/>
      <c r="J11" s="65"/>
      <c r="K11" s="65"/>
      <c r="L11" s="65"/>
      <c r="M11" s="66">
        <f t="shared" si="0"/>
        <v>17500</v>
      </c>
      <c r="N11" s="67"/>
      <c r="O11" s="67">
        <v>17500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2010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882</v>
      </c>
      <c r="C12" s="10"/>
      <c r="D12" s="65" t="s">
        <v>637</v>
      </c>
      <c r="E12" s="65" t="s">
        <v>638</v>
      </c>
      <c r="F12" s="65" t="s">
        <v>633</v>
      </c>
      <c r="G12" s="65"/>
      <c r="H12" s="65"/>
      <c r="I12" s="65"/>
      <c r="J12" s="65"/>
      <c r="K12" s="65"/>
      <c r="L12" s="65"/>
      <c r="M12" s="66">
        <f t="shared" si="0"/>
        <v>200000</v>
      </c>
      <c r="N12" s="67">
        <v>36000</v>
      </c>
      <c r="O12" s="67">
        <v>36000</v>
      </c>
      <c r="P12" s="67">
        <v>128000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883</v>
      </c>
      <c r="C13" s="10"/>
      <c r="D13" s="65" t="s">
        <v>640</v>
      </c>
      <c r="E13" s="65" t="s">
        <v>638</v>
      </c>
      <c r="F13" s="65" t="s">
        <v>633</v>
      </c>
      <c r="G13" s="65"/>
      <c r="H13" s="65"/>
      <c r="I13" s="65"/>
      <c r="J13" s="65"/>
      <c r="K13" s="65"/>
      <c r="L13" s="65"/>
      <c r="M13" s="66">
        <f t="shared" si="0"/>
        <v>290000</v>
      </c>
      <c r="N13" s="67">
        <v>87000</v>
      </c>
      <c r="O13" s="67">
        <v>203000</v>
      </c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9:F10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906</v>
      </c>
      <c r="D2" s="12"/>
      <c r="F2" s="10" t="s">
        <v>775</v>
      </c>
    </row>
    <row r="3" spans="1:13">
      <c r="A3" s="10" t="s">
        <v>766</v>
      </c>
      <c r="B3" s="10" t="s">
        <v>907</v>
      </c>
      <c r="D3" s="12"/>
      <c r="F3" s="10" t="s">
        <v>774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D4" s="12"/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908</v>
      </c>
      <c r="D5" s="12"/>
      <c r="F5" s="10" t="s">
        <v>774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766</v>
      </c>
      <c r="B6" s="10" t="s">
        <v>910</v>
      </c>
      <c r="D6" s="12"/>
      <c r="F6" s="10" t="s">
        <v>775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909</v>
      </c>
      <c r="D7" s="12"/>
      <c r="F7" s="10" t="s">
        <v>775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909</v>
      </c>
      <c r="D8" s="12"/>
      <c r="F8" s="10" t="s">
        <v>775</v>
      </c>
      <c r="K8" s="117" t="s">
        <v>769</v>
      </c>
    </row>
    <row r="9" spans="1:13">
      <c r="A9" s="10" t="s">
        <v>770</v>
      </c>
      <c r="D9" s="12"/>
      <c r="F9" s="10" t="s">
        <v>776</v>
      </c>
      <c r="K9" s="117" t="s">
        <v>770</v>
      </c>
    </row>
    <row r="10" spans="1:13">
      <c r="A10" s="10" t="s">
        <v>770</v>
      </c>
      <c r="D10" s="12"/>
      <c r="F10" s="10" t="s">
        <v>776</v>
      </c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D511" zoomScale="140" zoomScaleNormal="14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33.42578125" customWidth="1"/>
    <col min="3" max="3" width="47.42578125" customWidth="1"/>
    <col min="4" max="5" width="17.42578125" customWidth="1"/>
    <col min="7" max="7" width="15.5703125" bestFit="1" customWidth="1"/>
    <col min="8" max="8" width="19.5703125" customWidth="1"/>
    <col min="9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1004109.3219999999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700000</v>
      </c>
      <c r="D2" s="26">
        <f>D3+D67</f>
        <v>700000</v>
      </c>
      <c r="E2" s="26">
        <f>E3+E67</f>
        <v>700000</v>
      </c>
      <c r="G2" s="39" t="s">
        <v>60</v>
      </c>
      <c r="H2" s="41">
        <f>C2</f>
        <v>700000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513400</v>
      </c>
      <c r="D3" s="23">
        <f>D4+D11+D38+D61</f>
        <v>513400</v>
      </c>
      <c r="E3" s="23">
        <f>E4+E11+E38+E61</f>
        <v>513400</v>
      </c>
      <c r="G3" s="39" t="s">
        <v>57</v>
      </c>
      <c r="H3" s="41">
        <f t="shared" ref="H3:H66" si="0">C3</f>
        <v>513400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47300</v>
      </c>
      <c r="D4" s="21">
        <f>SUM(D5:D10)</f>
        <v>47300</v>
      </c>
      <c r="E4" s="21">
        <f>SUM(E5:E10)</f>
        <v>47300</v>
      </c>
      <c r="F4" s="17"/>
      <c r="G4" s="39" t="s">
        <v>53</v>
      </c>
      <c r="H4" s="41">
        <f t="shared" si="0"/>
        <v>47300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427000</v>
      </c>
      <c r="D11" s="21">
        <f>SUM(D12:D37)</f>
        <v>427000</v>
      </c>
      <c r="E11" s="21">
        <f>SUM(E12:E37)</f>
        <v>427000</v>
      </c>
      <c r="F11" s="17"/>
      <c r="G11" s="39" t="s">
        <v>54</v>
      </c>
      <c r="H11" s="41">
        <f t="shared" si="0"/>
        <v>427000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420500</v>
      </c>
      <c r="D12" s="2">
        <f>C12</f>
        <v>420500</v>
      </c>
      <c r="E12" s="2">
        <f>D12</f>
        <v>420500</v>
      </c>
      <c r="H12" s="41">
        <f t="shared" si="0"/>
        <v>420500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38100</v>
      </c>
      <c r="D38" s="21">
        <f>SUM(D39:D60)</f>
        <v>38100</v>
      </c>
      <c r="E38" s="21">
        <f>SUM(E39:E60)</f>
        <v>38100</v>
      </c>
      <c r="G38" s="39" t="s">
        <v>55</v>
      </c>
      <c r="H38" s="41">
        <f t="shared" si="0"/>
        <v>38100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300</v>
      </c>
      <c r="D52" s="2">
        <f t="shared" si="4"/>
        <v>300</v>
      </c>
      <c r="E52" s="2">
        <f t="shared" si="4"/>
        <v>300</v>
      </c>
      <c r="H52" s="41">
        <f t="shared" si="0"/>
        <v>300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12500</v>
      </c>
      <c r="D55" s="2">
        <f t="shared" si="4"/>
        <v>12500</v>
      </c>
      <c r="E55" s="2">
        <f t="shared" si="4"/>
        <v>12500</v>
      </c>
      <c r="H55" s="41">
        <f t="shared" si="0"/>
        <v>12500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186600</v>
      </c>
      <c r="D67" s="25">
        <f>D97+D68</f>
        <v>186600</v>
      </c>
      <c r="E67" s="25">
        <f>E97+E68</f>
        <v>186600</v>
      </c>
      <c r="G67" s="39" t="s">
        <v>59</v>
      </c>
      <c r="H67" s="41">
        <f t="shared" ref="H67:H130" si="7">C67</f>
        <v>186600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9700</v>
      </c>
      <c r="D68" s="21">
        <f>SUM(D69:D96)</f>
        <v>9700</v>
      </c>
      <c r="E68" s="21">
        <f>SUM(E69:E96)</f>
        <v>9700</v>
      </c>
      <c r="G68" s="39" t="s">
        <v>56</v>
      </c>
      <c r="H68" s="41">
        <f t="shared" si="7"/>
        <v>9700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3000</v>
      </c>
      <c r="D78" s="2">
        <f t="shared" si="8"/>
        <v>3000</v>
      </c>
      <c r="E78" s="2">
        <f t="shared" si="8"/>
        <v>3000</v>
      </c>
      <c r="H78" s="41">
        <f t="shared" si="7"/>
        <v>3000</v>
      </c>
    </row>
    <row r="79" spans="1:10" ht="15" customHeight="1" outlineLevel="1">
      <c r="A79" s="3">
        <v>5201</v>
      </c>
      <c r="B79" s="2" t="s">
        <v>20</v>
      </c>
      <c r="C79" s="18">
        <v>700</v>
      </c>
      <c r="D79" s="2">
        <f t="shared" si="8"/>
        <v>700</v>
      </c>
      <c r="E79" s="2">
        <f t="shared" si="8"/>
        <v>700</v>
      </c>
      <c r="H79" s="41">
        <f t="shared" si="7"/>
        <v>700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6000</v>
      </c>
      <c r="D94" s="2">
        <f t="shared" si="9"/>
        <v>6000</v>
      </c>
      <c r="E94" s="2">
        <f t="shared" si="9"/>
        <v>6000</v>
      </c>
      <c r="H94" s="41">
        <f t="shared" si="7"/>
        <v>6000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176900</v>
      </c>
      <c r="D97" s="21">
        <f>SUM(D98:D113)</f>
        <v>176900</v>
      </c>
      <c r="E97" s="21">
        <f>SUM(E98:E113)</f>
        <v>176900</v>
      </c>
      <c r="G97" s="39" t="s">
        <v>58</v>
      </c>
      <c r="H97" s="41">
        <f t="shared" si="7"/>
        <v>176900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148700</v>
      </c>
      <c r="D98" s="2">
        <f>C98</f>
        <v>148700</v>
      </c>
      <c r="E98" s="2">
        <f>D98</f>
        <v>148700</v>
      </c>
      <c r="H98" s="41">
        <f t="shared" si="7"/>
        <v>148700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>
        <v>6042</v>
      </c>
      <c r="D100" s="2">
        <f t="shared" si="10"/>
        <v>6042</v>
      </c>
      <c r="E100" s="2">
        <f t="shared" si="10"/>
        <v>6042</v>
      </c>
      <c r="H100" s="41">
        <f t="shared" si="7"/>
        <v>6042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358</v>
      </c>
      <c r="D113" s="2">
        <f t="shared" si="10"/>
        <v>358</v>
      </c>
      <c r="E113" s="2">
        <f t="shared" si="10"/>
        <v>358</v>
      </c>
      <c r="H113" s="41">
        <f t="shared" si="7"/>
        <v>358</v>
      </c>
    </row>
    <row r="114" spans="1:10">
      <c r="A114" s="165" t="s">
        <v>62</v>
      </c>
      <c r="B114" s="166"/>
      <c r="C114" s="26">
        <f>C115+C152+C177</f>
        <v>304109.32199999999</v>
      </c>
      <c r="D114" s="26">
        <f>D115+D152+D177</f>
        <v>304109.32199999999</v>
      </c>
      <c r="E114" s="26">
        <f>E115+E152+E177</f>
        <v>304109.32199999999</v>
      </c>
      <c r="G114" s="39" t="s">
        <v>62</v>
      </c>
      <c r="H114" s="41">
        <f t="shared" si="7"/>
        <v>304109.32199999999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283450.32199999999</v>
      </c>
      <c r="D115" s="23">
        <f>D116+D135</f>
        <v>283450.32199999999</v>
      </c>
      <c r="E115" s="23">
        <f>E116+E135</f>
        <v>283450.32199999999</v>
      </c>
      <c r="G115" s="39" t="s">
        <v>61</v>
      </c>
      <c r="H115" s="41">
        <f t="shared" si="7"/>
        <v>283450.32199999999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25413</v>
      </c>
      <c r="D116" s="21">
        <f>D117+D120+D123+D126+D129+D132</f>
        <v>25413</v>
      </c>
      <c r="E116" s="21">
        <f>E117+E120+E123+E126+E129+E132</f>
        <v>25413</v>
      </c>
      <c r="G116" s="39" t="s">
        <v>583</v>
      </c>
      <c r="H116" s="41">
        <f t="shared" si="7"/>
        <v>25413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25413</v>
      </c>
      <c r="D117" s="2">
        <f>D118+D119</f>
        <v>25413</v>
      </c>
      <c r="E117" s="2">
        <f>E118+E119</f>
        <v>25413</v>
      </c>
      <c r="H117" s="41">
        <f t="shared" si="7"/>
        <v>25413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25413</v>
      </c>
      <c r="D119" s="128">
        <f>C119</f>
        <v>25413</v>
      </c>
      <c r="E119" s="128">
        <f>D119</f>
        <v>25413</v>
      </c>
      <c r="H119" s="41">
        <f t="shared" si="7"/>
        <v>25413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258037.32199999999</v>
      </c>
      <c r="D135" s="21">
        <f>D136+D140+D143+D146+D149</f>
        <v>258037.32199999999</v>
      </c>
      <c r="E135" s="21">
        <f>E136+E140+E143+E146+E149</f>
        <v>258037.32199999999</v>
      </c>
      <c r="G135" s="39" t="s">
        <v>584</v>
      </c>
      <c r="H135" s="41">
        <f t="shared" si="11"/>
        <v>258037.32199999999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156204.394</v>
      </c>
      <c r="D136" s="2">
        <f>D137+D138+D139</f>
        <v>156204.394</v>
      </c>
      <c r="E136" s="2">
        <f>E137+E138+E139</f>
        <v>156204.394</v>
      </c>
      <c r="H136" s="41">
        <f t="shared" si="11"/>
        <v>156204.394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136765.372</v>
      </c>
      <c r="D138" s="128">
        <f t="shared" ref="D138:E139" si="12">C138</f>
        <v>136765.372</v>
      </c>
      <c r="E138" s="128">
        <f t="shared" si="12"/>
        <v>136765.372</v>
      </c>
      <c r="H138" s="41">
        <f t="shared" si="11"/>
        <v>136765.372</v>
      </c>
    </row>
    <row r="139" spans="1:10" ht="15" customHeight="1" outlineLevel="2">
      <c r="A139" s="130"/>
      <c r="B139" s="129" t="s">
        <v>861</v>
      </c>
      <c r="C139" s="128">
        <v>19439.022000000001</v>
      </c>
      <c r="D139" s="128">
        <f t="shared" si="12"/>
        <v>19439.022000000001</v>
      </c>
      <c r="E139" s="128">
        <f t="shared" si="12"/>
        <v>19439.022000000001</v>
      </c>
      <c r="H139" s="41">
        <f t="shared" si="11"/>
        <v>19439.022000000001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101832.928</v>
      </c>
      <c r="D149" s="2">
        <f>D150+D151</f>
        <v>101832.928</v>
      </c>
      <c r="E149" s="2">
        <f>E150+E151</f>
        <v>101832.928</v>
      </c>
      <c r="H149" s="41">
        <f t="shared" si="11"/>
        <v>101832.928</v>
      </c>
    </row>
    <row r="150" spans="1:10" ht="15" customHeight="1" outlineLevel="2">
      <c r="A150" s="130"/>
      <c r="B150" s="129" t="s">
        <v>855</v>
      </c>
      <c r="C150" s="128">
        <v>101832.928</v>
      </c>
      <c r="D150" s="128">
        <f>C150</f>
        <v>101832.928</v>
      </c>
      <c r="E150" s="128">
        <f>D150</f>
        <v>101832.928</v>
      </c>
      <c r="H150" s="41">
        <f t="shared" si="11"/>
        <v>101832.928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20659</v>
      </c>
      <c r="D152" s="23">
        <f>D153+D163+D170</f>
        <v>20659</v>
      </c>
      <c r="E152" s="23">
        <f>E153+E163+E170</f>
        <v>20659</v>
      </c>
      <c r="G152" s="39" t="s">
        <v>66</v>
      </c>
      <c r="H152" s="41">
        <f t="shared" si="11"/>
        <v>20659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20659</v>
      </c>
      <c r="D153" s="21">
        <f>D154+D157+D160</f>
        <v>20659</v>
      </c>
      <c r="E153" s="21">
        <f>E154+E157+E160</f>
        <v>20659</v>
      </c>
      <c r="G153" s="39" t="s">
        <v>585</v>
      </c>
      <c r="H153" s="41">
        <f t="shared" si="11"/>
        <v>20659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20659</v>
      </c>
      <c r="D154" s="2">
        <f>D155+D156</f>
        <v>20659</v>
      </c>
      <c r="E154" s="2">
        <f>E155+E156</f>
        <v>20659</v>
      </c>
      <c r="H154" s="41">
        <f t="shared" si="11"/>
        <v>20659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20659</v>
      </c>
      <c r="D156" s="128">
        <f>C156</f>
        <v>20659</v>
      </c>
      <c r="E156" s="128">
        <f>D156</f>
        <v>20659</v>
      </c>
      <c r="H156" s="41">
        <f t="shared" si="11"/>
        <v>20659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1509109.3219999999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575000</v>
      </c>
      <c r="D257" s="37">
        <f>D258+D550</f>
        <v>488456</v>
      </c>
      <c r="E257" s="37">
        <f>E258+E550</f>
        <v>488456</v>
      </c>
      <c r="G257" s="39" t="s">
        <v>60</v>
      </c>
      <c r="H257" s="41">
        <f>C257</f>
        <v>575000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532655</v>
      </c>
      <c r="D258" s="36">
        <f>D259+D339+D483+D547</f>
        <v>446111</v>
      </c>
      <c r="E258" s="36">
        <f>E259+E339+E483+E547</f>
        <v>446111</v>
      </c>
      <c r="G258" s="39" t="s">
        <v>57</v>
      </c>
      <c r="H258" s="41">
        <f t="shared" ref="H258:H321" si="21">C258</f>
        <v>532655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310000</v>
      </c>
      <c r="D259" s="33">
        <f>D260+D263+D314</f>
        <v>223456</v>
      </c>
      <c r="E259" s="33">
        <f>E260+E263+E314</f>
        <v>223456</v>
      </c>
      <c r="G259" s="39" t="s">
        <v>590</v>
      </c>
      <c r="H259" s="41">
        <f t="shared" si="21"/>
        <v>310000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outlineLevel="1">
      <c r="A263" s="149" t="s">
        <v>269</v>
      </c>
      <c r="B263" s="150"/>
      <c r="C263" s="32">
        <f>C264+C265+C289+C296+C298+C302+C305+C308+C313</f>
        <v>306544</v>
      </c>
      <c r="D263" s="32">
        <f>D264+D265+D289+D296+D298+D302+D305+D308+D313</f>
        <v>220000</v>
      </c>
      <c r="E263" s="32">
        <f>E264+E265+E289+E296+E298+E302+E305+E308+E313</f>
        <v>220000</v>
      </c>
      <c r="H263" s="41">
        <f t="shared" si="21"/>
        <v>306544</v>
      </c>
    </row>
    <row r="264" spans="1:10" outlineLevel="2">
      <c r="A264" s="6">
        <v>1101</v>
      </c>
      <c r="B264" s="4" t="s">
        <v>34</v>
      </c>
      <c r="C264" s="5">
        <v>220000</v>
      </c>
      <c r="D264" s="5">
        <f>C264</f>
        <v>220000</v>
      </c>
      <c r="E264" s="5">
        <f>D264</f>
        <v>220000</v>
      </c>
      <c r="H264" s="41">
        <f t="shared" si="21"/>
        <v>220000</v>
      </c>
    </row>
    <row r="265" spans="1:10" outlineLevel="2">
      <c r="A265" s="6">
        <v>1101</v>
      </c>
      <c r="B265" s="4" t="s">
        <v>35</v>
      </c>
      <c r="C265" s="5">
        <v>55000</v>
      </c>
      <c r="D265" s="5">
        <f>SUM(D266:D288)</f>
        <v>0</v>
      </c>
      <c r="E265" s="5">
        <f>SUM(E266:E288)</f>
        <v>0</v>
      </c>
      <c r="H265" s="41">
        <f t="shared" si="21"/>
        <v>55000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11000</v>
      </c>
      <c r="D298" s="5">
        <f>SUM(D299:D301)</f>
        <v>0</v>
      </c>
      <c r="E298" s="5">
        <f>SUM(E299:E301)</f>
        <v>0</v>
      </c>
      <c r="H298" s="41">
        <f t="shared" si="21"/>
        <v>11000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20244</v>
      </c>
      <c r="D308" s="5">
        <f>SUM(D309:D312)</f>
        <v>0</v>
      </c>
      <c r="E308" s="5">
        <f>SUM(E309:E312)</f>
        <v>0</v>
      </c>
      <c r="H308" s="41">
        <f t="shared" si="21"/>
        <v>20244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186060</v>
      </c>
      <c r="D339" s="33">
        <f>D340+D444+D482</f>
        <v>186060</v>
      </c>
      <c r="E339" s="33">
        <f>E340+E444+E482</f>
        <v>186060</v>
      </c>
      <c r="G339" s="39" t="s">
        <v>591</v>
      </c>
      <c r="H339" s="41">
        <f t="shared" si="28"/>
        <v>186060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110260</v>
      </c>
      <c r="D340" s="32">
        <f>D341+D342+D343+D344+D347+D348+D353+D356+D357+D362+D367+BH290668+D371+D372+D373+D376+D377+D378+D382+D388+D391+D392+D395+D398+D399+D404+D407+D408+D409+D412+D415+D416+D419+D420+D421+D422+D429+D443</f>
        <v>110260</v>
      </c>
      <c r="E340" s="32">
        <f>E341+E342+E343+E344+E347+E348+E353+E356+E357+E362+E367+BI290668+E371+E372+E373+E376+E377+E378+E382+E388+E391+E392+E395+E398+E399+E404+E407+E408+E409+E412+E415+E416+E419+E420+E421+E422+E429+E443</f>
        <v>110260</v>
      </c>
      <c r="H340" s="41">
        <f t="shared" si="28"/>
        <v>110260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27500</v>
      </c>
      <c r="D343" s="5">
        <f t="shared" si="31"/>
        <v>27500</v>
      </c>
      <c r="E343" s="5">
        <f t="shared" si="31"/>
        <v>27500</v>
      </c>
      <c r="H343" s="41">
        <f t="shared" si="28"/>
        <v>27500</v>
      </c>
    </row>
    <row r="344" spans="1:10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outlineLevel="3">
      <c r="A345" s="29"/>
      <c r="B345" s="28" t="s">
        <v>274</v>
      </c>
      <c r="C345" s="30">
        <v>2900</v>
      </c>
      <c r="D345" s="30">
        <f t="shared" ref="D345:E347" si="32">C345</f>
        <v>2900</v>
      </c>
      <c r="E345" s="30">
        <f t="shared" si="32"/>
        <v>2900</v>
      </c>
      <c r="H345" s="41">
        <f t="shared" si="28"/>
        <v>2900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  <c r="H348" s="41">
        <f t="shared" si="28"/>
        <v>17000</v>
      </c>
    </row>
    <row r="349" spans="1:10" outlineLevel="3">
      <c r="A349" s="29"/>
      <c r="B349" s="28" t="s">
        <v>278</v>
      </c>
      <c r="C349" s="30">
        <v>17000</v>
      </c>
      <c r="D349" s="30">
        <f>C349</f>
        <v>17000</v>
      </c>
      <c r="E349" s="30">
        <f>D349</f>
        <v>17000</v>
      </c>
      <c r="H349" s="41">
        <f t="shared" si="28"/>
        <v>17000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2600</v>
      </c>
      <c r="D357" s="5">
        <f>SUM(D358:D361)</f>
        <v>2600</v>
      </c>
      <c r="E357" s="5">
        <f>SUM(E358:E361)</f>
        <v>2600</v>
      </c>
      <c r="H357" s="41">
        <f t="shared" si="28"/>
        <v>2600</v>
      </c>
    </row>
    <row r="358" spans="1:8" outlineLevel="3">
      <c r="A358" s="29"/>
      <c r="B358" s="28" t="s">
        <v>286</v>
      </c>
      <c r="C358" s="30">
        <v>2100</v>
      </c>
      <c r="D358" s="30">
        <f>C358</f>
        <v>2100</v>
      </c>
      <c r="E358" s="30">
        <f>D358</f>
        <v>2100</v>
      </c>
      <c r="H358" s="41">
        <f t="shared" si="28"/>
        <v>2100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10300</v>
      </c>
      <c r="D362" s="5">
        <f>SUM(D363:D366)</f>
        <v>10300</v>
      </c>
      <c r="E362" s="5">
        <f>SUM(E363:E366)</f>
        <v>10300</v>
      </c>
      <c r="H362" s="41">
        <f t="shared" si="28"/>
        <v>10300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300</v>
      </c>
      <c r="D365" s="30">
        <f t="shared" si="36"/>
        <v>300</v>
      </c>
      <c r="E365" s="30">
        <f t="shared" si="36"/>
        <v>300</v>
      </c>
      <c r="H365" s="41">
        <f t="shared" si="28"/>
        <v>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2200</v>
      </c>
      <c r="D382" s="5">
        <f>SUM(D383:D387)</f>
        <v>2200</v>
      </c>
      <c r="E382" s="5">
        <f>SUM(E383:E387)</f>
        <v>2200</v>
      </c>
      <c r="H382" s="41">
        <f t="shared" si="28"/>
        <v>2200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  <c r="H392" s="41">
        <f t="shared" si="41"/>
        <v>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  <c r="H394" s="41">
        <f t="shared" si="41"/>
        <v>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1350</v>
      </c>
      <c r="D409" s="5">
        <f>SUM(D410:D411)</f>
        <v>1350</v>
      </c>
      <c r="E409" s="5">
        <f>SUM(E410:E411)</f>
        <v>1350</v>
      </c>
      <c r="H409" s="41">
        <f t="shared" si="41"/>
        <v>1350</v>
      </c>
    </row>
    <row r="410" spans="1:8" outlineLevel="3" collapsed="1">
      <c r="A410" s="29"/>
      <c r="B410" s="28" t="s">
        <v>49</v>
      </c>
      <c r="C410" s="30">
        <v>1350</v>
      </c>
      <c r="D410" s="30">
        <f>C410</f>
        <v>1350</v>
      </c>
      <c r="E410" s="30">
        <f>D410</f>
        <v>1350</v>
      </c>
      <c r="H410" s="41">
        <f t="shared" si="41"/>
        <v>1350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19600</v>
      </c>
      <c r="D412" s="5">
        <f>SUM(D413:D414)</f>
        <v>19600</v>
      </c>
      <c r="E412" s="5">
        <f>SUM(E413:E414)</f>
        <v>19600</v>
      </c>
      <c r="H412" s="41">
        <f t="shared" si="41"/>
        <v>19600</v>
      </c>
    </row>
    <row r="413" spans="1:8" outlineLevel="3" collapsed="1">
      <c r="A413" s="29"/>
      <c r="B413" s="28" t="s">
        <v>328</v>
      </c>
      <c r="C413" s="30">
        <v>2600</v>
      </c>
      <c r="D413" s="30">
        <f t="shared" ref="D413:E415" si="46">C413</f>
        <v>2600</v>
      </c>
      <c r="E413" s="30">
        <f t="shared" si="46"/>
        <v>2600</v>
      </c>
      <c r="H413" s="41">
        <f t="shared" si="41"/>
        <v>2600</v>
      </c>
    </row>
    <row r="414" spans="1:8" outlineLevel="3">
      <c r="A414" s="29"/>
      <c r="B414" s="28" t="s">
        <v>329</v>
      </c>
      <c r="C414" s="30">
        <v>17000</v>
      </c>
      <c r="D414" s="30">
        <f t="shared" si="46"/>
        <v>17000</v>
      </c>
      <c r="E414" s="30">
        <f t="shared" si="46"/>
        <v>17000</v>
      </c>
      <c r="H414" s="41">
        <f t="shared" si="41"/>
        <v>17000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360</v>
      </c>
      <c r="D416" s="5">
        <f>SUM(D417:D418)</f>
        <v>360</v>
      </c>
      <c r="E416" s="5">
        <f>SUM(E417:E418)</f>
        <v>360</v>
      </c>
      <c r="H416" s="41">
        <f t="shared" si="41"/>
        <v>360</v>
      </c>
    </row>
    <row r="417" spans="1:8" outlineLevel="3" collapsed="1">
      <c r="A417" s="29"/>
      <c r="B417" s="28" t="s">
        <v>330</v>
      </c>
      <c r="C417" s="30">
        <v>360</v>
      </c>
      <c r="D417" s="30">
        <f t="shared" ref="D417:E421" si="47">C417</f>
        <v>360</v>
      </c>
      <c r="E417" s="30">
        <f t="shared" si="47"/>
        <v>360</v>
      </c>
      <c r="H417" s="41">
        <f t="shared" si="41"/>
        <v>360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900</v>
      </c>
      <c r="D420" s="5">
        <f t="shared" si="47"/>
        <v>900</v>
      </c>
      <c r="E420" s="5">
        <f t="shared" si="47"/>
        <v>900</v>
      </c>
      <c r="H420" s="41">
        <f t="shared" si="41"/>
        <v>900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6750</v>
      </c>
      <c r="D429" s="5">
        <f>SUM(D430:D442)</f>
        <v>6750</v>
      </c>
      <c r="E429" s="5">
        <f>SUM(E430:E442)</f>
        <v>6750</v>
      </c>
      <c r="H429" s="41">
        <f t="shared" si="41"/>
        <v>6750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5400</v>
      </c>
      <c r="D433" s="30">
        <f t="shared" si="49"/>
        <v>5400</v>
      </c>
      <c r="E433" s="30">
        <f t="shared" si="49"/>
        <v>5400</v>
      </c>
      <c r="H433" s="41">
        <f t="shared" si="41"/>
        <v>5400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1350</v>
      </c>
      <c r="D442" s="30">
        <f t="shared" si="49"/>
        <v>1350</v>
      </c>
      <c r="E442" s="30">
        <f t="shared" si="49"/>
        <v>1350</v>
      </c>
      <c r="H442" s="41">
        <f t="shared" si="41"/>
        <v>1350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75800</v>
      </c>
      <c r="D444" s="32">
        <f>D445+D454+D455+D459+D462+D463+D468+D474+D477+D480+D481+D450</f>
        <v>75800</v>
      </c>
      <c r="E444" s="32">
        <f>E445+E454+E455+E459+E462+E463+E468+E474+E477+E480+E481+E450</f>
        <v>75800</v>
      </c>
      <c r="H444" s="41">
        <f t="shared" si="41"/>
        <v>75800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1300</v>
      </c>
      <c r="D445" s="5">
        <f>SUM(D446:D449)</f>
        <v>1300</v>
      </c>
      <c r="E445" s="5">
        <f>SUM(E446:E449)</f>
        <v>1300</v>
      </c>
      <c r="H445" s="41">
        <f t="shared" si="41"/>
        <v>1300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66000</v>
      </c>
      <c r="D450" s="5">
        <f>SUM(D451:D453)</f>
        <v>66000</v>
      </c>
      <c r="E450" s="5">
        <f>SUM(E451:E453)</f>
        <v>66000</v>
      </c>
      <c r="H450" s="41">
        <f t="shared" ref="H450:H513" si="51">C450</f>
        <v>66000</v>
      </c>
    </row>
    <row r="451" spans="1:8" ht="15" customHeight="1" outlineLevel="3">
      <c r="A451" s="28"/>
      <c r="B451" s="28" t="s">
        <v>364</v>
      </c>
      <c r="C451" s="30">
        <v>66000</v>
      </c>
      <c r="D451" s="30">
        <f>C451</f>
        <v>66000</v>
      </c>
      <c r="E451" s="30">
        <f>D451</f>
        <v>66000</v>
      </c>
      <c r="H451" s="41">
        <f t="shared" si="51"/>
        <v>66000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</v>
      </c>
      <c r="D480" s="5">
        <f t="shared" si="57"/>
        <v>2500</v>
      </c>
      <c r="E480" s="5">
        <f t="shared" si="57"/>
        <v>2500</v>
      </c>
      <c r="H480" s="41">
        <f t="shared" si="51"/>
        <v>2500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35058</v>
      </c>
      <c r="D483" s="35">
        <f>D484+D504+D509+D522+D528+D538</f>
        <v>35058</v>
      </c>
      <c r="E483" s="35">
        <f>E484+E504+E509+E522+E528+E538</f>
        <v>35058</v>
      </c>
      <c r="G483" s="39" t="s">
        <v>592</v>
      </c>
      <c r="H483" s="41">
        <f t="shared" si="51"/>
        <v>35058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11178</v>
      </c>
      <c r="D484" s="32">
        <f>D485+D486+D490+D491+D494+D497+D500+D501+D502+D503</f>
        <v>11178</v>
      </c>
      <c r="E484" s="32">
        <f>E485+E486+E490+E491+E494+E497+E500+E501+E502+E503</f>
        <v>11178</v>
      </c>
      <c r="H484" s="41">
        <f t="shared" si="51"/>
        <v>11178</v>
      </c>
    </row>
    <row r="485" spans="1:10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outlineLevel="2">
      <c r="A486" s="6">
        <v>3302</v>
      </c>
      <c r="B486" s="4" t="s">
        <v>392</v>
      </c>
      <c r="C486" s="5">
        <f>SUM(C487:C489)</f>
        <v>6978</v>
      </c>
      <c r="D486" s="5">
        <f>SUM(D487:D489)</f>
        <v>6978</v>
      </c>
      <c r="E486" s="5">
        <f>SUM(E487:E489)</f>
        <v>6978</v>
      </c>
      <c r="H486" s="41">
        <f t="shared" si="51"/>
        <v>6978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6978</v>
      </c>
      <c r="D488" s="30">
        <f t="shared" ref="D488:E489" si="58">C488</f>
        <v>6978</v>
      </c>
      <c r="E488" s="30">
        <f t="shared" si="58"/>
        <v>6978</v>
      </c>
      <c r="H488" s="41">
        <f t="shared" si="51"/>
        <v>6978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</v>
      </c>
      <c r="D503" s="5">
        <f t="shared" si="59"/>
        <v>1000</v>
      </c>
      <c r="E503" s="5">
        <f t="shared" si="59"/>
        <v>1000</v>
      </c>
      <c r="H503" s="41">
        <f t="shared" si="51"/>
        <v>1000</v>
      </c>
    </row>
    <row r="504" spans="1:12" outlineLevel="1">
      <c r="A504" s="149" t="s">
        <v>410</v>
      </c>
      <c r="B504" s="150"/>
      <c r="C504" s="32">
        <f>SUM(C505:C508)</f>
        <v>1780</v>
      </c>
      <c r="D504" s="32">
        <f>SUM(D505:D508)</f>
        <v>1780</v>
      </c>
      <c r="E504" s="32">
        <f>SUM(E505:E508)</f>
        <v>1780</v>
      </c>
      <c r="H504" s="41">
        <f t="shared" si="51"/>
        <v>1780</v>
      </c>
    </row>
    <row r="505" spans="1:12" outlineLevel="2" collapsed="1">
      <c r="A505" s="6">
        <v>3303</v>
      </c>
      <c r="B505" s="4" t="s">
        <v>411</v>
      </c>
      <c r="C505" s="5">
        <v>1480</v>
      </c>
      <c r="D505" s="5">
        <f>C505</f>
        <v>1480</v>
      </c>
      <c r="E505" s="5">
        <f>D505</f>
        <v>1480</v>
      </c>
      <c r="H505" s="41">
        <f t="shared" si="51"/>
        <v>1480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21400</v>
      </c>
      <c r="D509" s="32">
        <f>D510+D511+D512+D513+D517+D518+D519+D520+D521</f>
        <v>21400</v>
      </c>
      <c r="E509" s="32">
        <f>E510+E511+E512+E513+E517+E518+E519+E520+E521</f>
        <v>21400</v>
      </c>
      <c r="F509" s="51"/>
      <c r="H509" s="41">
        <f t="shared" si="51"/>
        <v>21400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700</v>
      </c>
      <c r="D538" s="32">
        <f>SUM(D539:D544)</f>
        <v>700</v>
      </c>
      <c r="E538" s="32">
        <f>SUM(E539:E544)</f>
        <v>700</v>
      </c>
      <c r="H538" s="41">
        <f t="shared" si="63"/>
        <v>700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700</v>
      </c>
      <c r="D540" s="5">
        <f t="shared" ref="D540:E543" si="66">C540</f>
        <v>700</v>
      </c>
      <c r="E540" s="5">
        <f t="shared" si="66"/>
        <v>700</v>
      </c>
      <c r="H540" s="41">
        <f t="shared" si="63"/>
        <v>700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1537</v>
      </c>
      <c r="D547" s="35">
        <f>D548+D549</f>
        <v>1537</v>
      </c>
      <c r="E547" s="35">
        <f>E548+E549</f>
        <v>1537</v>
      </c>
      <c r="G547" s="39" t="s">
        <v>593</v>
      </c>
      <c r="H547" s="41">
        <f t="shared" si="63"/>
        <v>1537</v>
      </c>
      <c r="I547" s="42"/>
      <c r="J547" s="40" t="b">
        <f>AND(H547=I547)</f>
        <v>0</v>
      </c>
    </row>
    <row r="548" spans="1:10" outlineLevel="1">
      <c r="A548" s="149" t="s">
        <v>450</v>
      </c>
      <c r="B548" s="150"/>
      <c r="C548" s="32">
        <v>1537</v>
      </c>
      <c r="D548" s="32">
        <f>C548</f>
        <v>1537</v>
      </c>
      <c r="E548" s="32">
        <f>D548</f>
        <v>1537</v>
      </c>
      <c r="H548" s="41">
        <f t="shared" si="63"/>
        <v>1537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42345</v>
      </c>
      <c r="D550" s="36">
        <f>D551</f>
        <v>42345</v>
      </c>
      <c r="E550" s="36">
        <f>E551</f>
        <v>42345</v>
      </c>
      <c r="G550" s="39" t="s">
        <v>59</v>
      </c>
      <c r="H550" s="41">
        <f t="shared" si="63"/>
        <v>42345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42345</v>
      </c>
      <c r="D551" s="33">
        <f>D552+D556</f>
        <v>42345</v>
      </c>
      <c r="E551" s="33">
        <f>E552+E556</f>
        <v>42345</v>
      </c>
      <c r="G551" s="39" t="s">
        <v>594</v>
      </c>
      <c r="H551" s="41">
        <f t="shared" si="63"/>
        <v>42345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42345</v>
      </c>
      <c r="D552" s="32">
        <f>SUM(D553:D555)</f>
        <v>42345</v>
      </c>
      <c r="E552" s="32">
        <f>SUM(E553:E555)</f>
        <v>42345</v>
      </c>
      <c r="H552" s="41">
        <f t="shared" si="63"/>
        <v>42345</v>
      </c>
    </row>
    <row r="553" spans="1:10" outlineLevel="2" collapsed="1">
      <c r="A553" s="6">
        <v>5500</v>
      </c>
      <c r="B553" s="4" t="s">
        <v>458</v>
      </c>
      <c r="C553" s="5">
        <v>42345</v>
      </c>
      <c r="D553" s="5">
        <f t="shared" ref="D553:E555" si="67">C553</f>
        <v>42345</v>
      </c>
      <c r="E553" s="5">
        <f t="shared" si="67"/>
        <v>42345</v>
      </c>
      <c r="H553" s="41">
        <f t="shared" si="63"/>
        <v>42345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934109.32199999993</v>
      </c>
      <c r="D559" s="37">
        <f>D560+D716+D725</f>
        <v>934109.32199999993</v>
      </c>
      <c r="E559" s="37">
        <f>E560+E716+E725</f>
        <v>934109.32199999993</v>
      </c>
      <c r="G559" s="39" t="s">
        <v>62</v>
      </c>
      <c r="H559" s="41">
        <f t="shared" si="63"/>
        <v>934109.32199999993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372950.32199999999</v>
      </c>
      <c r="D560" s="36">
        <f>D561+D638+D642+D645</f>
        <v>372950.32199999999</v>
      </c>
      <c r="E560" s="36">
        <f>E561+E638+E642+E645</f>
        <v>372950.32199999999</v>
      </c>
      <c r="G560" s="39" t="s">
        <v>61</v>
      </c>
      <c r="H560" s="41">
        <f t="shared" si="63"/>
        <v>372950.32199999999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372950.32199999999</v>
      </c>
      <c r="D561" s="38">
        <f>D562+D567+D568+D569+D576+D577+D581+D584+D585+D586+D587+D592+D595+D599+D603+D610+D616+D628</f>
        <v>372950.32199999999</v>
      </c>
      <c r="E561" s="38">
        <f>E562+E567+E568+E569+E576+E577+E581+E584+E585+E586+E587+E592+E595+E599+E603+E610+E616+E628</f>
        <v>372950.32199999999</v>
      </c>
      <c r="G561" s="39" t="s">
        <v>595</v>
      </c>
      <c r="H561" s="41">
        <f t="shared" si="63"/>
        <v>372950.32199999999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13136</v>
      </c>
      <c r="D562" s="32">
        <f>SUM(D563:D566)</f>
        <v>13136</v>
      </c>
      <c r="E562" s="32">
        <f>SUM(E563:E566)</f>
        <v>13136</v>
      </c>
      <c r="H562" s="41">
        <f t="shared" si="63"/>
        <v>13136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3136</v>
      </c>
      <c r="D564" s="5">
        <f t="shared" ref="D564:E566" si="68">C564</f>
        <v>3136</v>
      </c>
      <c r="E564" s="5">
        <f t="shared" si="68"/>
        <v>3136</v>
      </c>
      <c r="H564" s="41">
        <f t="shared" si="63"/>
        <v>3136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outlineLevel="2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  <c r="H570" s="41">
        <f t="shared" si="63"/>
        <v>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</v>
      </c>
      <c r="D572" s="5">
        <f t="shared" si="69"/>
        <v>5000</v>
      </c>
      <c r="E572" s="5">
        <f t="shared" si="69"/>
        <v>5000</v>
      </c>
      <c r="H572" s="41">
        <f t="shared" si="63"/>
        <v>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1405</v>
      </c>
      <c r="D577" s="32">
        <f>SUM(D578:D580)</f>
        <v>1405</v>
      </c>
      <c r="E577" s="32">
        <f>SUM(E578:E580)</f>
        <v>1405</v>
      </c>
      <c r="H577" s="41">
        <f t="shared" si="63"/>
        <v>1405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1405</v>
      </c>
      <c r="D580" s="5">
        <f t="shared" si="70"/>
        <v>1405</v>
      </c>
      <c r="E580" s="5">
        <f t="shared" si="70"/>
        <v>1405</v>
      </c>
      <c r="H580" s="41">
        <f t="shared" si="71"/>
        <v>1405</v>
      </c>
    </row>
    <row r="581" spans="1:8" outlineLevel="1">
      <c r="A581" s="149" t="s">
        <v>485</v>
      </c>
      <c r="B581" s="150"/>
      <c r="C581" s="32">
        <f>SUM(C582:C583)</f>
        <v>15000</v>
      </c>
      <c r="D581" s="32">
        <f>SUM(D582:D583)</f>
        <v>15000</v>
      </c>
      <c r="E581" s="32">
        <f>SUM(E582:E583)</f>
        <v>15000</v>
      </c>
      <c r="H581" s="41">
        <f t="shared" si="71"/>
        <v>15000</v>
      </c>
    </row>
    <row r="582" spans="1:8" outlineLevel="2">
      <c r="A582" s="7">
        <v>6606</v>
      </c>
      <c r="B582" s="4" t="s">
        <v>486</v>
      </c>
      <c r="C582" s="5">
        <v>6000</v>
      </c>
      <c r="D582" s="5">
        <f t="shared" ref="D582:E586" si="72">C582</f>
        <v>6000</v>
      </c>
      <c r="E582" s="5">
        <f t="shared" si="72"/>
        <v>6000</v>
      </c>
      <c r="H582" s="41">
        <f t="shared" si="71"/>
        <v>6000</v>
      </c>
    </row>
    <row r="583" spans="1:8" outlineLevel="2">
      <c r="A583" s="7">
        <v>6606</v>
      </c>
      <c r="B583" s="4" t="s">
        <v>487</v>
      </c>
      <c r="C583" s="5">
        <v>9000</v>
      </c>
      <c r="D583" s="5">
        <f t="shared" si="72"/>
        <v>9000</v>
      </c>
      <c r="E583" s="5">
        <f t="shared" si="72"/>
        <v>9000</v>
      </c>
      <c r="H583" s="41">
        <f t="shared" si="71"/>
        <v>9000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76874.755000000005</v>
      </c>
      <c r="D587" s="32">
        <f>SUM(D588:D591)</f>
        <v>76874.755000000005</v>
      </c>
      <c r="E587" s="32">
        <f>SUM(E588:E591)</f>
        <v>76874.755000000005</v>
      </c>
      <c r="H587" s="41">
        <f t="shared" si="71"/>
        <v>76874.755000000005</v>
      </c>
    </row>
    <row r="588" spans="1:8" outlineLevel="2">
      <c r="A588" s="7">
        <v>6610</v>
      </c>
      <c r="B588" s="4" t="s">
        <v>492</v>
      </c>
      <c r="C588" s="5">
        <v>75705.08</v>
      </c>
      <c r="D588" s="5">
        <f>C588</f>
        <v>75705.08</v>
      </c>
      <c r="E588" s="5">
        <f>D588</f>
        <v>75705.08</v>
      </c>
      <c r="H588" s="41">
        <f t="shared" si="71"/>
        <v>75705.08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1169.675</v>
      </c>
      <c r="D591" s="5">
        <f t="shared" si="73"/>
        <v>1169.675</v>
      </c>
      <c r="E591" s="5">
        <f t="shared" si="73"/>
        <v>1169.675</v>
      </c>
      <c r="H591" s="41">
        <f t="shared" si="71"/>
        <v>1169.675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112660.666</v>
      </c>
      <c r="D599" s="32">
        <f>SUM(D600:D602)</f>
        <v>112660.666</v>
      </c>
      <c r="E599" s="32">
        <f>SUM(E600:E602)</f>
        <v>112660.666</v>
      </c>
      <c r="H599" s="41">
        <f t="shared" si="71"/>
        <v>112660.666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112660.666</v>
      </c>
      <c r="D601" s="5">
        <f t="shared" si="75"/>
        <v>112660.666</v>
      </c>
      <c r="E601" s="5">
        <f t="shared" si="75"/>
        <v>112660.666</v>
      </c>
      <c r="H601" s="41">
        <f t="shared" si="71"/>
        <v>112660.666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36424.900999999998</v>
      </c>
      <c r="D610" s="32">
        <f>SUM(D611:D615)</f>
        <v>36424.900999999998</v>
      </c>
      <c r="E610" s="32">
        <f>SUM(E611:E615)</f>
        <v>36424.900999999998</v>
      </c>
      <c r="H610" s="41">
        <f t="shared" si="71"/>
        <v>36424.900999999998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36424.900999999998</v>
      </c>
      <c r="D613" s="5">
        <f t="shared" si="77"/>
        <v>36424.900999999998</v>
      </c>
      <c r="E613" s="5">
        <f t="shared" si="77"/>
        <v>36424.900999999998</v>
      </c>
      <c r="H613" s="41">
        <f t="shared" si="71"/>
        <v>36424.900999999998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35000</v>
      </c>
      <c r="D616" s="32">
        <f>SUM(D617:D627)</f>
        <v>35000</v>
      </c>
      <c r="E616" s="32">
        <f>SUM(E617:E627)</f>
        <v>35000</v>
      </c>
      <c r="H616" s="41">
        <f t="shared" si="71"/>
        <v>35000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35000</v>
      </c>
      <c r="D618" s="5">
        <f t="shared" ref="D618:E627" si="78">C618</f>
        <v>35000</v>
      </c>
      <c r="E618" s="5">
        <f t="shared" si="78"/>
        <v>35000</v>
      </c>
      <c r="H618" s="41">
        <f t="shared" si="71"/>
        <v>35000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67449</v>
      </c>
      <c r="D628" s="32">
        <f>SUM(D629:D637)</f>
        <v>67449</v>
      </c>
      <c r="E628" s="32">
        <f>SUM(E629:E637)</f>
        <v>67449</v>
      </c>
      <c r="H628" s="41">
        <f t="shared" si="71"/>
        <v>67449</v>
      </c>
    </row>
    <row r="629" spans="1:10" outlineLevel="2">
      <c r="A629" s="7">
        <v>6617</v>
      </c>
      <c r="B629" s="4" t="s">
        <v>532</v>
      </c>
      <c r="C629" s="5">
        <v>67449</v>
      </c>
      <c r="D629" s="5">
        <f>C629</f>
        <v>67449</v>
      </c>
      <c r="E629" s="5">
        <f>D629</f>
        <v>67449</v>
      </c>
      <c r="H629" s="41">
        <f t="shared" si="71"/>
        <v>67449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561159</v>
      </c>
      <c r="D716" s="36">
        <f>D717</f>
        <v>561159</v>
      </c>
      <c r="E716" s="36">
        <f>E717</f>
        <v>561159</v>
      </c>
      <c r="G716" s="39" t="s">
        <v>66</v>
      </c>
      <c r="H716" s="41">
        <f t="shared" si="92"/>
        <v>561159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561159</v>
      </c>
      <c r="D717" s="33">
        <f>D718+D722</f>
        <v>561159</v>
      </c>
      <c r="E717" s="33">
        <f>E718+E722</f>
        <v>561159</v>
      </c>
      <c r="G717" s="39" t="s">
        <v>599</v>
      </c>
      <c r="H717" s="41">
        <f t="shared" si="92"/>
        <v>561159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561159</v>
      </c>
      <c r="D718" s="31">
        <f>SUM(D719:D721)</f>
        <v>561159</v>
      </c>
      <c r="E718" s="31">
        <f>SUM(E719:E721)</f>
        <v>561159</v>
      </c>
      <c r="H718" s="41">
        <f t="shared" si="92"/>
        <v>561159</v>
      </c>
    </row>
    <row r="719" spans="1:10" ht="15" customHeight="1" outlineLevel="2">
      <c r="A719" s="6">
        <v>10950</v>
      </c>
      <c r="B719" s="4" t="s">
        <v>572</v>
      </c>
      <c r="C719" s="5">
        <v>561159</v>
      </c>
      <c r="D719" s="5">
        <f>C719</f>
        <v>561159</v>
      </c>
      <c r="E719" s="5">
        <f>D719</f>
        <v>561159</v>
      </c>
      <c r="H719" s="41">
        <f t="shared" si="92"/>
        <v>561159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40" zoomScaleNormal="140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G73" sqref="G7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22</v>
      </c>
      <c r="H9">
        <f t="shared" ref="H9:I9" si="2">SUM(E9:E22)</f>
        <v>10</v>
      </c>
      <c r="I9">
        <f t="shared" si="2"/>
        <v>12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/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6</v>
      </c>
      <c r="E14" s="10">
        <v>2</v>
      </c>
      <c r="F14" s="10">
        <f t="shared" si="1"/>
        <v>4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2</v>
      </c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1</v>
      </c>
      <c r="F22" s="10">
        <f t="shared" si="1"/>
        <v>3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1</v>
      </c>
      <c r="H23">
        <f t="shared" ref="H23:I23" si="3">SUM(E23:E32)</f>
        <v>1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884</v>
      </c>
      <c r="D28" s="84">
        <v>1</v>
      </c>
      <c r="E28" s="84">
        <v>1</v>
      </c>
      <c r="F28" s="84"/>
    </row>
    <row r="29" spans="1:9">
      <c r="A29" s="84" t="s">
        <v>683</v>
      </c>
      <c r="B29" s="85">
        <v>2</v>
      </c>
      <c r="C29" s="84" t="s">
        <v>689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691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692</v>
      </c>
      <c r="D32" s="84"/>
      <c r="E32" s="84"/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1</v>
      </c>
      <c r="I39">
        <f t="shared" si="6"/>
        <v>0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20</v>
      </c>
      <c r="E72" s="10">
        <v>7</v>
      </c>
      <c r="F72" s="10">
        <f t="shared" si="1"/>
        <v>13</v>
      </c>
      <c r="G72">
        <f>SUM(D72:D74)</f>
        <v>37</v>
      </c>
      <c r="H72">
        <f t="shared" ref="H72:I72" si="16">SUM(E72:E74)</f>
        <v>12</v>
      </c>
      <c r="I72">
        <f t="shared" si="16"/>
        <v>22</v>
      </c>
    </row>
    <row r="73" spans="1:9">
      <c r="A73" s="10" t="s">
        <v>719</v>
      </c>
      <c r="B73" s="81"/>
      <c r="C73" s="10" t="s">
        <v>721</v>
      </c>
      <c r="D73" s="10">
        <v>17</v>
      </c>
      <c r="E73" s="10">
        <v>5</v>
      </c>
      <c r="F73" s="10">
        <v>9</v>
      </c>
    </row>
    <row r="74" spans="1:9">
      <c r="A74" s="10" t="s">
        <v>719</v>
      </c>
      <c r="B74" s="81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50" zoomScaleNormal="15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33.140625" customWidth="1"/>
    <col min="3" max="3" width="36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1404780.656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750000</v>
      </c>
      <c r="D2" s="26">
        <f>D3+D67</f>
        <v>750000</v>
      </c>
      <c r="E2" s="26">
        <f>E3+E67</f>
        <v>750000</v>
      </c>
      <c r="G2" s="39" t="s">
        <v>60</v>
      </c>
      <c r="H2" s="41">
        <f>C2</f>
        <v>750000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546800</v>
      </c>
      <c r="D3" s="23">
        <f>D4+D11+D38+D61</f>
        <v>546800</v>
      </c>
      <c r="E3" s="23">
        <f>E4+E11+E38+E61</f>
        <v>546800</v>
      </c>
      <c r="G3" s="39" t="s">
        <v>57</v>
      </c>
      <c r="H3" s="41">
        <f t="shared" ref="H3:H66" si="0">C3</f>
        <v>546800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47800</v>
      </c>
      <c r="D4" s="21">
        <f>SUM(D5:D10)</f>
        <v>47800</v>
      </c>
      <c r="E4" s="21">
        <f>SUM(E5:E10)</f>
        <v>47800</v>
      </c>
      <c r="F4" s="17"/>
      <c r="G4" s="39" t="s">
        <v>53</v>
      </c>
      <c r="H4" s="41">
        <f t="shared" si="0"/>
        <v>47800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458900</v>
      </c>
      <c r="D11" s="21">
        <f>SUM(D12:D37)</f>
        <v>458900</v>
      </c>
      <c r="E11" s="21">
        <f>SUM(E12:E37)</f>
        <v>458900</v>
      </c>
      <c r="F11" s="17"/>
      <c r="G11" s="39" t="s">
        <v>54</v>
      </c>
      <c r="H11" s="41">
        <f t="shared" si="0"/>
        <v>458900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450100</v>
      </c>
      <c r="D12" s="2">
        <f>C12</f>
        <v>450100</v>
      </c>
      <c r="E12" s="2">
        <f>D12</f>
        <v>450100</v>
      </c>
      <c r="H12" s="41">
        <f t="shared" si="0"/>
        <v>450100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39100</v>
      </c>
      <c r="D38" s="21">
        <f>SUM(D39:D60)</f>
        <v>39100</v>
      </c>
      <c r="E38" s="21">
        <f>SUM(E39:E60)</f>
        <v>39100</v>
      </c>
      <c r="G38" s="39" t="s">
        <v>55</v>
      </c>
      <c r="H38" s="41">
        <f t="shared" si="0"/>
        <v>39100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300</v>
      </c>
      <c r="D52" s="2">
        <f t="shared" si="4"/>
        <v>300</v>
      </c>
      <c r="E52" s="2">
        <f t="shared" si="4"/>
        <v>300</v>
      </c>
      <c r="H52" s="41">
        <f t="shared" si="0"/>
        <v>300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13500</v>
      </c>
      <c r="D55" s="2">
        <f t="shared" si="4"/>
        <v>13500</v>
      </c>
      <c r="E55" s="2">
        <f t="shared" si="4"/>
        <v>13500</v>
      </c>
      <c r="H55" s="41">
        <f t="shared" si="0"/>
        <v>13500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203200</v>
      </c>
      <c r="D67" s="25">
        <f>D97+D68</f>
        <v>203200</v>
      </c>
      <c r="E67" s="25">
        <f>E97+E68</f>
        <v>203200</v>
      </c>
      <c r="G67" s="39" t="s">
        <v>59</v>
      </c>
      <c r="H67" s="41">
        <f t="shared" ref="H67:H130" si="7">C67</f>
        <v>203200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5200</v>
      </c>
      <c r="D68" s="21">
        <f>SUM(D69:D96)</f>
        <v>5200</v>
      </c>
      <c r="E68" s="21">
        <f>SUM(E69:E96)</f>
        <v>5200</v>
      </c>
      <c r="G68" s="39" t="s">
        <v>56</v>
      </c>
      <c r="H68" s="41">
        <f t="shared" si="7"/>
        <v>5200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3500</v>
      </c>
      <c r="D78" s="2">
        <f t="shared" si="8"/>
        <v>3500</v>
      </c>
      <c r="E78" s="2">
        <f t="shared" si="8"/>
        <v>3500</v>
      </c>
      <c r="H78" s="41">
        <f t="shared" si="7"/>
        <v>3500</v>
      </c>
    </row>
    <row r="79" spans="1:10" ht="15" customHeight="1" outlineLevel="1">
      <c r="A79" s="3">
        <v>5201</v>
      </c>
      <c r="B79" s="2" t="s">
        <v>20</v>
      </c>
      <c r="C79" s="18">
        <v>700</v>
      </c>
      <c r="D79" s="2">
        <f t="shared" si="8"/>
        <v>700</v>
      </c>
      <c r="E79" s="2">
        <f t="shared" si="8"/>
        <v>700</v>
      </c>
      <c r="H79" s="41">
        <f t="shared" si="7"/>
        <v>700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198000</v>
      </c>
      <c r="D97" s="21">
        <f>SUM(D98:D113)</f>
        <v>198000</v>
      </c>
      <c r="E97" s="21">
        <f>SUM(E98:E113)</f>
        <v>198000</v>
      </c>
      <c r="G97" s="39" t="s">
        <v>58</v>
      </c>
      <c r="H97" s="41">
        <f t="shared" si="7"/>
        <v>198000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173800</v>
      </c>
      <c r="D98" s="2">
        <f>C98</f>
        <v>173800</v>
      </c>
      <c r="E98" s="2">
        <f>D98</f>
        <v>173800</v>
      </c>
      <c r="H98" s="41">
        <f t="shared" si="7"/>
        <v>173800</v>
      </c>
    </row>
    <row r="99" spans="1:10" ht="15" customHeight="1" outlineLevel="1">
      <c r="A99" s="3">
        <v>6002</v>
      </c>
      <c r="B99" s="1" t="s">
        <v>185</v>
      </c>
      <c r="C99" s="2">
        <v>15000</v>
      </c>
      <c r="D99" s="2">
        <f t="shared" ref="D99:E113" si="10">C99</f>
        <v>15000</v>
      </c>
      <c r="E99" s="2">
        <f t="shared" si="10"/>
        <v>15000</v>
      </c>
      <c r="H99" s="41">
        <f t="shared" si="7"/>
        <v>15000</v>
      </c>
    </row>
    <row r="100" spans="1:10" ht="15" customHeight="1" outlineLevel="1">
      <c r="A100" s="3">
        <v>6003</v>
      </c>
      <c r="B100" s="1" t="s">
        <v>186</v>
      </c>
      <c r="C100" s="2">
        <v>6042</v>
      </c>
      <c r="D100" s="2">
        <f t="shared" si="10"/>
        <v>6042</v>
      </c>
      <c r="E100" s="2">
        <f t="shared" si="10"/>
        <v>6042</v>
      </c>
      <c r="H100" s="41">
        <f t="shared" si="7"/>
        <v>6042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858</v>
      </c>
      <c r="D113" s="2">
        <f t="shared" si="10"/>
        <v>858</v>
      </c>
      <c r="E113" s="2">
        <f t="shared" si="10"/>
        <v>858</v>
      </c>
      <c r="H113" s="41">
        <f t="shared" si="7"/>
        <v>858</v>
      </c>
    </row>
    <row r="114" spans="1:10">
      <c r="A114" s="165" t="s">
        <v>62</v>
      </c>
      <c r="B114" s="166"/>
      <c r="C114" s="26">
        <f>C115+C152+C177</f>
        <v>654780.65599999996</v>
      </c>
      <c r="D114" s="26">
        <f>D115+D152+D177</f>
        <v>654780.65599999996</v>
      </c>
      <c r="E114" s="26">
        <f>E115+E152+E177</f>
        <v>654780.65599999996</v>
      </c>
      <c r="G114" s="39" t="s">
        <v>62</v>
      </c>
      <c r="H114" s="41">
        <f t="shared" si="7"/>
        <v>654780.65599999996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595080.65599999996</v>
      </c>
      <c r="D115" s="23">
        <f>D116+D135</f>
        <v>595080.65599999996</v>
      </c>
      <c r="E115" s="23">
        <f>E116+E135</f>
        <v>595080.65599999996</v>
      </c>
      <c r="G115" s="39" t="s">
        <v>61</v>
      </c>
      <c r="H115" s="41">
        <f t="shared" si="7"/>
        <v>595080.65599999996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131909.34899999999</v>
      </c>
      <c r="D116" s="21">
        <f>D117+D120+D123+D126+D129+D132</f>
        <v>131909.34899999999</v>
      </c>
      <c r="E116" s="21">
        <f>E117+E120+E123+E126+E129+E132</f>
        <v>131909.34899999999</v>
      </c>
      <c r="G116" s="39" t="s">
        <v>583</v>
      </c>
      <c r="H116" s="41">
        <f t="shared" si="7"/>
        <v>131909.34899999999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131909.34899999999</v>
      </c>
      <c r="D117" s="2">
        <f>D118+D119</f>
        <v>131909.34899999999</v>
      </c>
      <c r="E117" s="2">
        <f>E118+E119</f>
        <v>131909.34899999999</v>
      </c>
      <c r="H117" s="41">
        <f t="shared" si="7"/>
        <v>131909.34899999999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131909.34899999999</v>
      </c>
      <c r="D119" s="128">
        <f>C119</f>
        <v>131909.34899999999</v>
      </c>
      <c r="E119" s="128">
        <f>D119</f>
        <v>131909.34899999999</v>
      </c>
      <c r="H119" s="41">
        <f t="shared" si="7"/>
        <v>131909.34899999999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463171.30700000003</v>
      </c>
      <c r="D135" s="21">
        <f>D136+D140+D143+D146+D149</f>
        <v>463171.30700000003</v>
      </c>
      <c r="E135" s="21">
        <f>E136+E140+E143+E146+E149</f>
        <v>463171.30700000003</v>
      </c>
      <c r="G135" s="39" t="s">
        <v>584</v>
      </c>
      <c r="H135" s="41">
        <f t="shared" si="11"/>
        <v>463171.30700000003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234093.978</v>
      </c>
      <c r="D136" s="2">
        <f>D137+D138+D139</f>
        <v>234093.978</v>
      </c>
      <c r="E136" s="2">
        <f>E137+E138+E139</f>
        <v>234093.978</v>
      </c>
      <c r="H136" s="41">
        <f t="shared" si="11"/>
        <v>234093.978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199902.63500000001</v>
      </c>
      <c r="D138" s="128">
        <f t="shared" ref="D138:E139" si="12">C138</f>
        <v>199902.63500000001</v>
      </c>
      <c r="E138" s="128">
        <f t="shared" si="12"/>
        <v>199902.63500000001</v>
      </c>
      <c r="H138" s="41">
        <f t="shared" si="11"/>
        <v>199902.63500000001</v>
      </c>
    </row>
    <row r="139" spans="1:10" ht="15" customHeight="1" outlineLevel="2">
      <c r="A139" s="130"/>
      <c r="B139" s="129" t="s">
        <v>861</v>
      </c>
      <c r="C139" s="128">
        <v>34191.343000000001</v>
      </c>
      <c r="D139" s="128">
        <f t="shared" si="12"/>
        <v>34191.343000000001</v>
      </c>
      <c r="E139" s="128">
        <f t="shared" si="12"/>
        <v>34191.343000000001</v>
      </c>
      <c r="H139" s="41">
        <f t="shared" si="11"/>
        <v>34191.343000000001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229077.329</v>
      </c>
      <c r="D149" s="2">
        <f>D150+D151</f>
        <v>229077.329</v>
      </c>
      <c r="E149" s="2">
        <f>E150+E151</f>
        <v>229077.329</v>
      </c>
      <c r="H149" s="41">
        <f t="shared" si="11"/>
        <v>229077.329</v>
      </c>
    </row>
    <row r="150" spans="1:10" ht="15" customHeight="1" outlineLevel="2">
      <c r="A150" s="130"/>
      <c r="B150" s="129" t="s">
        <v>855</v>
      </c>
      <c r="C150" s="128">
        <v>229077.329</v>
      </c>
      <c r="D150" s="128">
        <f>C150</f>
        <v>229077.329</v>
      </c>
      <c r="E150" s="128">
        <f>D150</f>
        <v>229077.329</v>
      </c>
      <c r="H150" s="41">
        <f t="shared" si="11"/>
        <v>229077.329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59700</v>
      </c>
      <c r="D152" s="23">
        <f>D153+D163+D170</f>
        <v>59700</v>
      </c>
      <c r="E152" s="23">
        <f>E153+E163+E170</f>
        <v>59700</v>
      </c>
      <c r="G152" s="39" t="s">
        <v>66</v>
      </c>
      <c r="H152" s="41">
        <f t="shared" si="11"/>
        <v>59700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59700</v>
      </c>
      <c r="D153" s="21">
        <f>D154+D157+D160</f>
        <v>59700</v>
      </c>
      <c r="E153" s="21">
        <f>E154+E157+E160</f>
        <v>59700</v>
      </c>
      <c r="G153" s="39" t="s">
        <v>585</v>
      </c>
      <c r="H153" s="41">
        <f t="shared" si="11"/>
        <v>59700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59700</v>
      </c>
      <c r="D154" s="2">
        <f>D155+D156</f>
        <v>59700</v>
      </c>
      <c r="E154" s="2">
        <f>E155+E156</f>
        <v>59700</v>
      </c>
      <c r="H154" s="41">
        <f t="shared" si="11"/>
        <v>59700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59700</v>
      </c>
      <c r="D156" s="128">
        <f>C156</f>
        <v>59700</v>
      </c>
      <c r="E156" s="128">
        <f>D156</f>
        <v>59700</v>
      </c>
      <c r="H156" s="41">
        <f t="shared" si="11"/>
        <v>59700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1404780.656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519999.99999999994</v>
      </c>
      <c r="D257" s="37">
        <f>D258+D550</f>
        <v>444325.61199999996</v>
      </c>
      <c r="E257" s="37">
        <f>E258+E550</f>
        <v>444325.61199999996</v>
      </c>
      <c r="G257" s="39" t="s">
        <v>60</v>
      </c>
      <c r="H257" s="41">
        <f>C257</f>
        <v>519999.99999999994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474355.99999999994</v>
      </c>
      <c r="D258" s="36">
        <f>D259+D339+D483+D547</f>
        <v>398681.61199999996</v>
      </c>
      <c r="E258" s="36">
        <f>E259+E339+E483+E547</f>
        <v>398681.61199999996</v>
      </c>
      <c r="G258" s="39" t="s">
        <v>57</v>
      </c>
      <c r="H258" s="41">
        <f t="shared" ref="H258:H321" si="21">C258</f>
        <v>474355.99999999994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317999.99999999994</v>
      </c>
      <c r="D259" s="33">
        <f>D260+D263+D314</f>
        <v>242325.61199999999</v>
      </c>
      <c r="E259" s="33">
        <f>E260+E263+E314</f>
        <v>242325.61199999999</v>
      </c>
      <c r="G259" s="39" t="s">
        <v>590</v>
      </c>
      <c r="H259" s="41">
        <f t="shared" si="21"/>
        <v>317999.99999999994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outlineLevel="1">
      <c r="A263" s="149" t="s">
        <v>269</v>
      </c>
      <c r="B263" s="150"/>
      <c r="C263" s="32">
        <f>C264+C265+C289+C296+C298+C302+C305+C308+C313</f>
        <v>314543.99999999994</v>
      </c>
      <c r="D263" s="32">
        <f>D264+D265+D289+D296+D298+D302+D305+D308+D313</f>
        <v>238869.61199999999</v>
      </c>
      <c r="E263" s="32">
        <f>E264+E265+E289+E296+E298+E302+E305+E308+E313</f>
        <v>238869.61199999999</v>
      </c>
      <c r="H263" s="41">
        <f t="shared" si="21"/>
        <v>314543.99999999994</v>
      </c>
    </row>
    <row r="264" spans="1:10" outlineLevel="2">
      <c r="A264" s="6">
        <v>1101</v>
      </c>
      <c r="B264" s="4" t="s">
        <v>34</v>
      </c>
      <c r="C264" s="5">
        <v>238869.61199999999</v>
      </c>
      <c r="D264" s="5">
        <f>C264</f>
        <v>238869.61199999999</v>
      </c>
      <c r="E264" s="5">
        <f>D264</f>
        <v>238869.61199999999</v>
      </c>
      <c r="H264" s="41">
        <f t="shared" si="21"/>
        <v>238869.61199999999</v>
      </c>
    </row>
    <row r="265" spans="1:10" outlineLevel="2">
      <c r="A265" s="6">
        <v>1101</v>
      </c>
      <c r="B265" s="4" t="s">
        <v>35</v>
      </c>
      <c r="C265" s="5">
        <v>19000</v>
      </c>
      <c r="D265" s="5">
        <f>SUM(D266:D288)</f>
        <v>0</v>
      </c>
      <c r="E265" s="5">
        <f>SUM(E266:E288)</f>
        <v>0</v>
      </c>
      <c r="H265" s="41">
        <f t="shared" si="21"/>
        <v>19000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15000</v>
      </c>
      <c r="D298" s="5">
        <f>SUM(D299:D301)</f>
        <v>0</v>
      </c>
      <c r="E298" s="5">
        <f>SUM(E299:E301)</f>
        <v>0</v>
      </c>
      <c r="H298" s="41">
        <f t="shared" si="21"/>
        <v>15000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41374.387999999999</v>
      </c>
      <c r="D308" s="5">
        <f>SUM(D309:D312)</f>
        <v>0</v>
      </c>
      <c r="E308" s="5">
        <f>SUM(E309:E312)</f>
        <v>0</v>
      </c>
      <c r="H308" s="41">
        <f t="shared" si="21"/>
        <v>41374.387999999999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111640</v>
      </c>
      <c r="D339" s="33">
        <f>D340+D444+D482</f>
        <v>111640</v>
      </c>
      <c r="E339" s="33">
        <f>E340+E444+E482</f>
        <v>111640</v>
      </c>
      <c r="G339" s="39" t="s">
        <v>591</v>
      </c>
      <c r="H339" s="41">
        <f t="shared" si="28"/>
        <v>111640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101140</v>
      </c>
      <c r="D340" s="32">
        <f>D341+D342+D343+D344+D347+D348+D353+D356+D357+D362+D367+BH290668+D371+D372+D373+D376+D377+D378+D382+D388+D391+D392+D395+D398+D399+D404+D407+D408+D409+D412+D415+D416+D419+D420+D421+D422+D429+D443</f>
        <v>101140</v>
      </c>
      <c r="E340" s="32">
        <f>E341+E342+E343+E344+E347+E348+E353+E356+E357+E362+E367+BI290668+E371+E372+E373+E376+E377+E378+E382+E388+E391+E392+E395+E398+E399+E404+E407+E408+E409+E412+E415+E416+E419+E420+E421+E422+E429+E443</f>
        <v>101140</v>
      </c>
      <c r="H340" s="41">
        <f t="shared" si="28"/>
        <v>101140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3800</v>
      </c>
      <c r="D342" s="5">
        <f t="shared" ref="D342:E343" si="31">C342</f>
        <v>3800</v>
      </c>
      <c r="E342" s="5">
        <f t="shared" si="31"/>
        <v>3800</v>
      </c>
      <c r="H342" s="41">
        <f t="shared" si="28"/>
        <v>3800</v>
      </c>
    </row>
    <row r="343" spans="1:10" outlineLevel="2">
      <c r="A343" s="6">
        <v>2201</v>
      </c>
      <c r="B343" s="4" t="s">
        <v>41</v>
      </c>
      <c r="C343" s="5">
        <v>33700</v>
      </c>
      <c r="D343" s="5">
        <f t="shared" si="31"/>
        <v>33700</v>
      </c>
      <c r="E343" s="5">
        <f t="shared" si="31"/>
        <v>33700</v>
      </c>
      <c r="H343" s="41">
        <f t="shared" si="28"/>
        <v>33700</v>
      </c>
    </row>
    <row r="344" spans="1:10" outlineLevel="2">
      <c r="A344" s="6">
        <v>2201</v>
      </c>
      <c r="B344" s="4" t="s">
        <v>273</v>
      </c>
      <c r="C344" s="5">
        <f>SUM(C345:C346)</f>
        <v>4900</v>
      </c>
      <c r="D344" s="5">
        <f>SUM(D345:D346)</f>
        <v>4900</v>
      </c>
      <c r="E344" s="5">
        <f>SUM(E345:E346)</f>
        <v>4900</v>
      </c>
      <c r="H344" s="41">
        <f t="shared" si="28"/>
        <v>4900</v>
      </c>
    </row>
    <row r="345" spans="1:10" outlineLevel="3">
      <c r="A345" s="29"/>
      <c r="B345" s="28" t="s">
        <v>274</v>
      </c>
      <c r="C345" s="30">
        <v>3300</v>
      </c>
      <c r="D345" s="30">
        <f t="shared" ref="D345:E347" si="32">C345</f>
        <v>3300</v>
      </c>
      <c r="E345" s="30">
        <f t="shared" si="32"/>
        <v>3300</v>
      </c>
      <c r="H345" s="41">
        <f t="shared" si="28"/>
        <v>3300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  <c r="H348" s="41">
        <f t="shared" si="28"/>
        <v>17000</v>
      </c>
    </row>
    <row r="349" spans="1:10" outlineLevel="3">
      <c r="A349" s="29"/>
      <c r="B349" s="28" t="s">
        <v>278</v>
      </c>
      <c r="C349" s="30">
        <v>17000</v>
      </c>
      <c r="D349" s="30">
        <f>C349</f>
        <v>17000</v>
      </c>
      <c r="E349" s="30">
        <f>D349</f>
        <v>17000</v>
      </c>
      <c r="H349" s="41">
        <f t="shared" si="28"/>
        <v>17000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10690</v>
      </c>
      <c r="D362" s="5">
        <f>SUM(D363:D366)</f>
        <v>10690</v>
      </c>
      <c r="E362" s="5">
        <f>SUM(E363:E366)</f>
        <v>10690</v>
      </c>
      <c r="H362" s="41">
        <f t="shared" si="28"/>
        <v>10690</v>
      </c>
    </row>
    <row r="363" spans="1:8" outlineLevel="3">
      <c r="A363" s="29"/>
      <c r="B363" s="28" t="s">
        <v>291</v>
      </c>
      <c r="C363" s="30">
        <v>3890</v>
      </c>
      <c r="D363" s="30">
        <f>C363</f>
        <v>3890</v>
      </c>
      <c r="E363" s="30">
        <f>D363</f>
        <v>3890</v>
      </c>
      <c r="H363" s="41">
        <f t="shared" si="28"/>
        <v>3890</v>
      </c>
    </row>
    <row r="364" spans="1:8" outlineLevel="3">
      <c r="A364" s="29"/>
      <c r="B364" s="28" t="s">
        <v>292</v>
      </c>
      <c r="C364" s="30">
        <v>6500</v>
      </c>
      <c r="D364" s="30">
        <f t="shared" ref="D364:E366" si="36">C364</f>
        <v>6500</v>
      </c>
      <c r="E364" s="30">
        <f t="shared" si="36"/>
        <v>6500</v>
      </c>
      <c r="H364" s="41">
        <f t="shared" si="28"/>
        <v>6500</v>
      </c>
    </row>
    <row r="365" spans="1:8" outlineLevel="3">
      <c r="A365" s="29"/>
      <c r="B365" s="28" t="s">
        <v>293</v>
      </c>
      <c r="C365" s="30">
        <v>300</v>
      </c>
      <c r="D365" s="30">
        <f t="shared" si="36"/>
        <v>300</v>
      </c>
      <c r="E365" s="30">
        <f t="shared" si="36"/>
        <v>300</v>
      </c>
      <c r="H365" s="41">
        <f t="shared" si="28"/>
        <v>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7300</v>
      </c>
      <c r="D372" s="5">
        <f t="shared" si="37"/>
        <v>7300</v>
      </c>
      <c r="E372" s="5">
        <f t="shared" si="37"/>
        <v>7300</v>
      </c>
      <c r="H372" s="41">
        <f t="shared" si="28"/>
        <v>7300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1300</v>
      </c>
      <c r="D377" s="5">
        <f t="shared" si="38"/>
        <v>1300</v>
      </c>
      <c r="E377" s="5">
        <f t="shared" si="38"/>
        <v>1300</v>
      </c>
      <c r="H377" s="41">
        <f t="shared" si="28"/>
        <v>1300</v>
      </c>
    </row>
    <row r="378" spans="1:8" outlineLevel="2">
      <c r="A378" s="6">
        <v>2201</v>
      </c>
      <c r="B378" s="4" t="s">
        <v>303</v>
      </c>
      <c r="C378" s="5">
        <f>SUM(C379:C381)</f>
        <v>4710</v>
      </c>
      <c r="D378" s="5">
        <f>SUM(D379:D381)</f>
        <v>4710</v>
      </c>
      <c r="E378" s="5">
        <f>SUM(E379:E381)</f>
        <v>4710</v>
      </c>
      <c r="H378" s="41">
        <f t="shared" si="28"/>
        <v>4710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710</v>
      </c>
      <c r="D381" s="30">
        <f t="shared" si="39"/>
        <v>710</v>
      </c>
      <c r="E381" s="30">
        <f t="shared" si="39"/>
        <v>710</v>
      </c>
      <c r="H381" s="41">
        <f t="shared" si="28"/>
        <v>710</v>
      </c>
    </row>
    <row r="382" spans="1:8" outlineLevel="2">
      <c r="A382" s="6">
        <v>2201</v>
      </c>
      <c r="B382" s="4" t="s">
        <v>114</v>
      </c>
      <c r="C382" s="5">
        <f>SUM(C383:C387)</f>
        <v>3600</v>
      </c>
      <c r="D382" s="5">
        <f>SUM(D383:D387)</f>
        <v>3600</v>
      </c>
      <c r="E382" s="5">
        <f>SUM(E383:E387)</f>
        <v>3600</v>
      </c>
      <c r="H382" s="41">
        <f t="shared" si="28"/>
        <v>3600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2200</v>
      </c>
      <c r="D392" s="5">
        <f>SUM(D393:D394)</f>
        <v>2200</v>
      </c>
      <c r="E392" s="5">
        <f>SUM(E393:E394)</f>
        <v>2200</v>
      </c>
      <c r="H392" s="41">
        <f t="shared" si="41"/>
        <v>2200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2200</v>
      </c>
      <c r="D394" s="30">
        <f>C394</f>
        <v>2200</v>
      </c>
      <c r="E394" s="30">
        <f>D394</f>
        <v>2200</v>
      </c>
      <c r="H394" s="41">
        <f t="shared" si="41"/>
        <v>2200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360</v>
      </c>
      <c r="D416" s="5">
        <f>SUM(D417:D418)</f>
        <v>360</v>
      </c>
      <c r="E416" s="5">
        <f>SUM(E417:E418)</f>
        <v>360</v>
      </c>
      <c r="H416" s="41">
        <f t="shared" si="41"/>
        <v>360</v>
      </c>
    </row>
    <row r="417" spans="1:8" outlineLevel="3" collapsed="1">
      <c r="A417" s="29"/>
      <c r="B417" s="28" t="s">
        <v>330</v>
      </c>
      <c r="C417" s="30">
        <v>360</v>
      </c>
      <c r="D417" s="30">
        <f t="shared" ref="D417:E421" si="47">C417</f>
        <v>360</v>
      </c>
      <c r="E417" s="30">
        <f t="shared" si="47"/>
        <v>360</v>
      </c>
      <c r="H417" s="41">
        <f t="shared" si="41"/>
        <v>360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2880</v>
      </c>
      <c r="D429" s="5">
        <f>SUM(D430:D442)</f>
        <v>2880</v>
      </c>
      <c r="E429" s="5">
        <f>SUM(E430:E442)</f>
        <v>2880</v>
      </c>
      <c r="H429" s="41">
        <f t="shared" si="41"/>
        <v>2880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2880</v>
      </c>
      <c r="D442" s="30">
        <f t="shared" si="49"/>
        <v>2880</v>
      </c>
      <c r="E442" s="30">
        <f t="shared" si="49"/>
        <v>2880</v>
      </c>
      <c r="H442" s="41">
        <f t="shared" si="41"/>
        <v>2880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10500</v>
      </c>
      <c r="D444" s="32">
        <f>D445+D454+D455+D459+D462+D463+D468+D474+D477+D480+D481+D450</f>
        <v>10500</v>
      </c>
      <c r="E444" s="32">
        <f>E445+E454+E455+E459+E462+E463+E468+E474+E477+E480+E481+E450</f>
        <v>10500</v>
      </c>
      <c r="H444" s="41">
        <f t="shared" si="41"/>
        <v>10500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</v>
      </c>
      <c r="D480" s="5">
        <f t="shared" si="57"/>
        <v>2500</v>
      </c>
      <c r="E480" s="5">
        <f t="shared" si="57"/>
        <v>2500</v>
      </c>
      <c r="H480" s="41">
        <f t="shared" si="51"/>
        <v>2500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43250</v>
      </c>
      <c r="D483" s="35">
        <f>D484+D504+D509+D522+D528+D538</f>
        <v>43250</v>
      </c>
      <c r="E483" s="35">
        <f>E484+E504+E509+E522+E528+E538</f>
        <v>43250</v>
      </c>
      <c r="G483" s="39" t="s">
        <v>592</v>
      </c>
      <c r="H483" s="41">
        <f t="shared" si="51"/>
        <v>43250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4600</v>
      </c>
      <c r="D484" s="32">
        <f>D485+D486+D490+D491+D494+D497+D500+D501+D502+D503</f>
        <v>4600</v>
      </c>
      <c r="E484" s="32">
        <f>E485+E486+E490+E491+E494+E497+E500+E501+E502+E503</f>
        <v>4600</v>
      </c>
      <c r="H484" s="41">
        <f t="shared" si="51"/>
        <v>4600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36400</v>
      </c>
      <c r="D509" s="32">
        <f>D510+D511+D512+D513+D517+D518+D519+D520+D521</f>
        <v>36400</v>
      </c>
      <c r="E509" s="32">
        <f>E510+E511+E512+E513+E517+E518+E519+E520+E521</f>
        <v>36400</v>
      </c>
      <c r="F509" s="51"/>
      <c r="H509" s="41">
        <f t="shared" si="51"/>
        <v>36400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750</v>
      </c>
      <c r="D538" s="32">
        <f>SUM(D539:D544)</f>
        <v>750</v>
      </c>
      <c r="E538" s="32">
        <f>SUM(E539:E544)</f>
        <v>750</v>
      </c>
      <c r="H538" s="41">
        <f t="shared" si="63"/>
        <v>750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750</v>
      </c>
      <c r="D540" s="5">
        <f t="shared" ref="D540:E543" si="66">C540</f>
        <v>750</v>
      </c>
      <c r="E540" s="5">
        <f t="shared" si="66"/>
        <v>750</v>
      </c>
      <c r="H540" s="41">
        <f t="shared" si="63"/>
        <v>750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1466</v>
      </c>
      <c r="D547" s="35">
        <f>D548+D549</f>
        <v>1466</v>
      </c>
      <c r="E547" s="35">
        <f>E548+E549</f>
        <v>1466</v>
      </c>
      <c r="G547" s="39" t="s">
        <v>593</v>
      </c>
      <c r="H547" s="41">
        <f t="shared" si="63"/>
        <v>1466</v>
      </c>
      <c r="I547" s="42"/>
      <c r="J547" s="40" t="b">
        <f>AND(H547=I547)</f>
        <v>0</v>
      </c>
    </row>
    <row r="548" spans="1:10" outlineLevel="1">
      <c r="A548" s="149" t="s">
        <v>450</v>
      </c>
      <c r="B548" s="150"/>
      <c r="C548" s="32">
        <v>1466</v>
      </c>
      <c r="D548" s="32">
        <f>C548</f>
        <v>1466</v>
      </c>
      <c r="E548" s="32">
        <f>D548</f>
        <v>1466</v>
      </c>
      <c r="H548" s="41">
        <f t="shared" si="63"/>
        <v>1466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45644</v>
      </c>
      <c r="D550" s="36">
        <f>D551</f>
        <v>45644</v>
      </c>
      <c r="E550" s="36">
        <f>E551</f>
        <v>45644</v>
      </c>
      <c r="G550" s="39" t="s">
        <v>59</v>
      </c>
      <c r="H550" s="41">
        <f t="shared" si="63"/>
        <v>45644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45644</v>
      </c>
      <c r="D551" s="33">
        <f>D552+D556</f>
        <v>45644</v>
      </c>
      <c r="E551" s="33">
        <f>E552+E556</f>
        <v>45644</v>
      </c>
      <c r="G551" s="39" t="s">
        <v>594</v>
      </c>
      <c r="H551" s="41">
        <f t="shared" si="63"/>
        <v>45644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45644</v>
      </c>
      <c r="D552" s="32">
        <f>SUM(D553:D555)</f>
        <v>45644</v>
      </c>
      <c r="E552" s="32">
        <f>SUM(E553:E555)</f>
        <v>45644</v>
      </c>
      <c r="H552" s="41">
        <f t="shared" si="63"/>
        <v>45644</v>
      </c>
    </row>
    <row r="553" spans="1:10" outlineLevel="2" collapsed="1">
      <c r="A553" s="6">
        <v>5500</v>
      </c>
      <c r="B553" s="4" t="s">
        <v>458</v>
      </c>
      <c r="C553" s="5">
        <v>45644</v>
      </c>
      <c r="D553" s="5">
        <f t="shared" ref="D553:E555" si="67">C553</f>
        <v>45644</v>
      </c>
      <c r="E553" s="5">
        <f t="shared" si="67"/>
        <v>45644</v>
      </c>
      <c r="H553" s="41">
        <f t="shared" si="63"/>
        <v>45644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884780.65599999996</v>
      </c>
      <c r="D559" s="37">
        <f>D560+D716+D725</f>
        <v>884780.65599999996</v>
      </c>
      <c r="E559" s="37">
        <f>E560+E716+E725</f>
        <v>884780.65599999996</v>
      </c>
      <c r="G559" s="39" t="s">
        <v>62</v>
      </c>
      <c r="H559" s="41">
        <f t="shared" si="63"/>
        <v>884780.65599999996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824142.65599999996</v>
      </c>
      <c r="D560" s="36">
        <f>D561+D638+D642+D645</f>
        <v>824142.65599999996</v>
      </c>
      <c r="E560" s="36">
        <f>E561+E638+E642+E645</f>
        <v>824142.65599999996</v>
      </c>
      <c r="G560" s="39" t="s">
        <v>61</v>
      </c>
      <c r="H560" s="41">
        <f t="shared" si="63"/>
        <v>824142.65599999996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824142.65599999996</v>
      </c>
      <c r="D561" s="38">
        <f>D562+D567+D568+D569+D576+D577+D581+D584+D585+D586+D587+D592+D595+D599+D603+D610+D616+D628</f>
        <v>824142.65599999996</v>
      </c>
      <c r="E561" s="38">
        <f>E562+E567+E568+E569+E576+E577+E581+E584+E585+E586+E587+E592+E595+E599+E603+E610+E616+E628</f>
        <v>824142.65599999996</v>
      </c>
      <c r="G561" s="39" t="s">
        <v>595</v>
      </c>
      <c r="H561" s="41">
        <f t="shared" si="63"/>
        <v>824142.65599999996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30450.634999999998</v>
      </c>
      <c r="D562" s="32">
        <f>SUM(D563:D566)</f>
        <v>30450.634999999998</v>
      </c>
      <c r="E562" s="32">
        <f>SUM(E563:E566)</f>
        <v>30450.634999999998</v>
      </c>
      <c r="H562" s="41">
        <f t="shared" si="63"/>
        <v>30450.634999999998</v>
      </c>
    </row>
    <row r="563" spans="1:10" outlineLevel="2">
      <c r="A563" s="7">
        <v>6600</v>
      </c>
      <c r="B563" s="4" t="s">
        <v>468</v>
      </c>
      <c r="C563" s="5">
        <v>10920</v>
      </c>
      <c r="D563" s="5">
        <f>C563</f>
        <v>10920</v>
      </c>
      <c r="E563" s="5">
        <f>D563</f>
        <v>10920</v>
      </c>
      <c r="H563" s="41">
        <f t="shared" si="63"/>
        <v>10920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19530.634999999998</v>
      </c>
      <c r="D566" s="5">
        <f t="shared" si="68"/>
        <v>19530.634999999998</v>
      </c>
      <c r="E566" s="5">
        <f t="shared" si="68"/>
        <v>19530.634999999998</v>
      </c>
      <c r="H566" s="41">
        <f t="shared" si="63"/>
        <v>19530.634999999998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1405</v>
      </c>
      <c r="D577" s="32">
        <f>SUM(D578:D580)</f>
        <v>1405</v>
      </c>
      <c r="E577" s="32">
        <f>SUM(E578:E580)</f>
        <v>1405</v>
      </c>
      <c r="H577" s="41">
        <f t="shared" si="63"/>
        <v>1405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1405</v>
      </c>
      <c r="D580" s="5">
        <f t="shared" si="70"/>
        <v>1405</v>
      </c>
      <c r="E580" s="5">
        <f t="shared" si="70"/>
        <v>1405</v>
      </c>
      <c r="H580" s="41">
        <f t="shared" si="71"/>
        <v>1405</v>
      </c>
    </row>
    <row r="581" spans="1:8" outlineLevel="1">
      <c r="A581" s="149" t="s">
        <v>485</v>
      </c>
      <c r="B581" s="150"/>
      <c r="C581" s="32">
        <f>SUM(C582:C583)</f>
        <v>46718.671999999999</v>
      </c>
      <c r="D581" s="32">
        <f>SUM(D582:D583)</f>
        <v>46718.671999999999</v>
      </c>
      <c r="E581" s="32">
        <f>SUM(E582:E583)</f>
        <v>46718.671999999999</v>
      </c>
      <c r="H581" s="41">
        <f t="shared" si="71"/>
        <v>46718.671999999999</v>
      </c>
    </row>
    <row r="582" spans="1:8" outlineLevel="2">
      <c r="A582" s="7">
        <v>6606</v>
      </c>
      <c r="B582" s="4" t="s">
        <v>486</v>
      </c>
      <c r="C582" s="5">
        <v>33250.343000000001</v>
      </c>
      <c r="D582" s="5">
        <f t="shared" ref="D582:E586" si="72">C582</f>
        <v>33250.343000000001</v>
      </c>
      <c r="E582" s="5">
        <f t="shared" si="72"/>
        <v>33250.343000000001</v>
      </c>
      <c r="H582" s="41">
        <f t="shared" si="71"/>
        <v>33250.343000000001</v>
      </c>
    </row>
    <row r="583" spans="1:8" outlineLevel="2">
      <c r="A583" s="7">
        <v>6606</v>
      </c>
      <c r="B583" s="4" t="s">
        <v>487</v>
      </c>
      <c r="C583" s="5">
        <v>13468.329</v>
      </c>
      <c r="D583" s="5">
        <f t="shared" si="72"/>
        <v>13468.329</v>
      </c>
      <c r="E583" s="5">
        <f t="shared" si="72"/>
        <v>13468.329</v>
      </c>
      <c r="H583" s="41">
        <f t="shared" si="71"/>
        <v>13468.329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60000</v>
      </c>
      <c r="D585" s="32">
        <f t="shared" si="72"/>
        <v>60000</v>
      </c>
      <c r="E585" s="32">
        <f t="shared" si="72"/>
        <v>60000</v>
      </c>
      <c r="H585" s="41">
        <f t="shared" si="71"/>
        <v>60000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214642.34899999999</v>
      </c>
      <c r="D587" s="32">
        <f>SUM(D588:D591)</f>
        <v>214642.34899999999</v>
      </c>
      <c r="E587" s="32">
        <f>SUM(E588:E591)</f>
        <v>214642.34899999999</v>
      </c>
      <c r="H587" s="41">
        <f t="shared" si="71"/>
        <v>214642.34899999999</v>
      </c>
    </row>
    <row r="588" spans="1:8" outlineLevel="2">
      <c r="A588" s="7">
        <v>6610</v>
      </c>
      <c r="B588" s="4" t="s">
        <v>492</v>
      </c>
      <c r="C588" s="5">
        <v>127846.71799999999</v>
      </c>
      <c r="D588" s="5">
        <f>C588</f>
        <v>127846.71799999999</v>
      </c>
      <c r="E588" s="5">
        <f>D588</f>
        <v>127846.71799999999</v>
      </c>
      <c r="H588" s="41">
        <f t="shared" si="71"/>
        <v>127846.71799999999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86795.630999999994</v>
      </c>
      <c r="D591" s="5">
        <f t="shared" si="73"/>
        <v>86795.630999999994</v>
      </c>
      <c r="E591" s="5">
        <f t="shared" si="73"/>
        <v>86795.630999999994</v>
      </c>
      <c r="H591" s="41">
        <f t="shared" si="71"/>
        <v>86795.630999999994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354062</v>
      </c>
      <c r="D599" s="32">
        <f>SUM(D600:D602)</f>
        <v>354062</v>
      </c>
      <c r="E599" s="32">
        <f>SUM(E600:E602)</f>
        <v>354062</v>
      </c>
      <c r="H599" s="41">
        <f t="shared" si="71"/>
        <v>354062</v>
      </c>
    </row>
    <row r="600" spans="1:8" outlineLevel="2">
      <c r="A600" s="7">
        <v>6613</v>
      </c>
      <c r="B600" s="4" t="s">
        <v>504</v>
      </c>
      <c r="C600" s="5">
        <v>4000</v>
      </c>
      <c r="D600" s="5">
        <f t="shared" ref="D600:E602" si="75">C600</f>
        <v>4000</v>
      </c>
      <c r="E600" s="5">
        <f t="shared" si="75"/>
        <v>4000</v>
      </c>
      <c r="H600" s="41">
        <f t="shared" si="71"/>
        <v>4000</v>
      </c>
    </row>
    <row r="601" spans="1:8" outlineLevel="2">
      <c r="A601" s="7">
        <v>6613</v>
      </c>
      <c r="B601" s="4" t="s">
        <v>505</v>
      </c>
      <c r="C601" s="5">
        <v>350062</v>
      </c>
      <c r="D601" s="5">
        <f t="shared" si="75"/>
        <v>350062</v>
      </c>
      <c r="E601" s="5">
        <f t="shared" si="75"/>
        <v>350062</v>
      </c>
      <c r="H601" s="41">
        <f t="shared" si="71"/>
        <v>350062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66864</v>
      </c>
      <c r="D610" s="32">
        <f>SUM(D611:D615)</f>
        <v>66864</v>
      </c>
      <c r="E610" s="32">
        <f>SUM(E611:E615)</f>
        <v>66864</v>
      </c>
      <c r="H610" s="41">
        <f t="shared" si="71"/>
        <v>66864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56864</v>
      </c>
      <c r="D613" s="5">
        <f t="shared" si="77"/>
        <v>56864</v>
      </c>
      <c r="E613" s="5">
        <f t="shared" si="77"/>
        <v>56864</v>
      </c>
      <c r="H613" s="41">
        <f t="shared" si="71"/>
        <v>56864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149" t="s">
        <v>519</v>
      </c>
      <c r="B616" s="150"/>
      <c r="C616" s="32">
        <f>SUM(C617:C627)</f>
        <v>35000</v>
      </c>
      <c r="D616" s="32">
        <f>SUM(D617:D627)</f>
        <v>35000</v>
      </c>
      <c r="E616" s="32">
        <f>SUM(E617:E627)</f>
        <v>35000</v>
      </c>
      <c r="H616" s="41">
        <f t="shared" si="71"/>
        <v>35000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35000</v>
      </c>
      <c r="D618" s="5">
        <f t="shared" ref="D618:E627" si="78">C618</f>
        <v>35000</v>
      </c>
      <c r="E618" s="5">
        <f t="shared" si="78"/>
        <v>35000</v>
      </c>
      <c r="H618" s="41">
        <f t="shared" si="71"/>
        <v>35000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60638</v>
      </c>
      <c r="D716" s="36">
        <f>D717</f>
        <v>60638</v>
      </c>
      <c r="E716" s="36">
        <f>E717</f>
        <v>60638</v>
      </c>
      <c r="G716" s="39" t="s">
        <v>66</v>
      </c>
      <c r="H716" s="41">
        <f t="shared" si="92"/>
        <v>60638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60638</v>
      </c>
      <c r="D717" s="33">
        <f>D718+D722</f>
        <v>60638</v>
      </c>
      <c r="E717" s="33">
        <f>E718+E722</f>
        <v>60638</v>
      </c>
      <c r="G717" s="39" t="s">
        <v>599</v>
      </c>
      <c r="H717" s="41">
        <f t="shared" si="92"/>
        <v>60638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60638</v>
      </c>
      <c r="D718" s="31">
        <f>SUM(D719:D721)</f>
        <v>60638</v>
      </c>
      <c r="E718" s="31">
        <f>SUM(E719:E721)</f>
        <v>60638</v>
      </c>
      <c r="H718" s="41">
        <f t="shared" si="92"/>
        <v>60638</v>
      </c>
    </row>
    <row r="719" spans="1:10" ht="15" customHeight="1" outlineLevel="2">
      <c r="A719" s="6">
        <v>10950</v>
      </c>
      <c r="B719" s="4" t="s">
        <v>572</v>
      </c>
      <c r="C719" s="5">
        <v>60638</v>
      </c>
      <c r="D719" s="5">
        <f>C719</f>
        <v>60638</v>
      </c>
      <c r="E719" s="5">
        <f>D719</f>
        <v>60638</v>
      </c>
      <c r="H719" s="41">
        <f t="shared" si="92"/>
        <v>60638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40" zoomScaleNormal="140" workbookViewId="0">
      <selection activeCell="H720" sqref="H720"/>
    </sheetView>
  </sheetViews>
  <sheetFormatPr defaultColWidth="9.140625" defaultRowHeight="15" outlineLevelRow="3"/>
  <cols>
    <col min="1" max="1" width="7" bestFit="1" customWidth="1"/>
    <col min="2" max="2" width="43.5703125" customWidth="1"/>
    <col min="3" max="3" width="30.140625" customWidth="1"/>
    <col min="4" max="5" width="13.85546875" bestFit="1" customWidth="1"/>
    <col min="7" max="7" width="15.5703125" bestFit="1" customWidth="1"/>
    <col min="8" max="8" width="22.85546875" customWidth="1"/>
    <col min="9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>
        <f>C2+C114</f>
        <v>1400000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900000</v>
      </c>
      <c r="D2" s="26">
        <f>D3+D67</f>
        <v>900000</v>
      </c>
      <c r="E2" s="26">
        <f>E3+E67</f>
        <v>900000</v>
      </c>
      <c r="G2" s="39" t="s">
        <v>60</v>
      </c>
      <c r="H2" s="41">
        <f>C2</f>
        <v>900000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629200</v>
      </c>
      <c r="D3" s="23">
        <f>D4+D11+D38+D61</f>
        <v>629200</v>
      </c>
      <c r="E3" s="23">
        <f>E4+E11+E38+E61</f>
        <v>629200</v>
      </c>
      <c r="G3" s="39" t="s">
        <v>57</v>
      </c>
      <c r="H3" s="41">
        <f t="shared" ref="H3:H66" si="0">C3</f>
        <v>629200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72500</v>
      </c>
      <c r="D4" s="21">
        <f>SUM(D5:D10)</f>
        <v>72500</v>
      </c>
      <c r="E4" s="21">
        <f>SUM(E5:E10)</f>
        <v>72500</v>
      </c>
      <c r="F4" s="17"/>
      <c r="G4" s="39" t="s">
        <v>53</v>
      </c>
      <c r="H4" s="41">
        <f t="shared" si="0"/>
        <v>72500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27000</v>
      </c>
      <c r="D5" s="2">
        <f>C5</f>
        <v>27000</v>
      </c>
      <c r="E5" s="2">
        <f>D5</f>
        <v>27000</v>
      </c>
      <c r="F5" s="17"/>
      <c r="G5" s="17"/>
      <c r="H5" s="41">
        <f t="shared" si="0"/>
        <v>27000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478200</v>
      </c>
      <c r="D11" s="21">
        <f>SUM(D12:D37)</f>
        <v>478200</v>
      </c>
      <c r="E11" s="21">
        <f>SUM(E12:E37)</f>
        <v>478200</v>
      </c>
      <c r="F11" s="17"/>
      <c r="G11" s="39" t="s">
        <v>54</v>
      </c>
      <c r="H11" s="41">
        <f t="shared" si="0"/>
        <v>478200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466000</v>
      </c>
      <c r="D12" s="2">
        <f>C12</f>
        <v>466000</v>
      </c>
      <c r="E12" s="2">
        <f>D12</f>
        <v>466000</v>
      </c>
      <c r="H12" s="41">
        <f t="shared" si="0"/>
        <v>466000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2200</v>
      </c>
      <c r="D14" s="2">
        <f t="shared" si="2"/>
        <v>2200</v>
      </c>
      <c r="E14" s="2">
        <f t="shared" si="2"/>
        <v>2200</v>
      </c>
      <c r="H14" s="41">
        <f t="shared" si="0"/>
        <v>2200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60" t="s">
        <v>145</v>
      </c>
      <c r="B38" s="161"/>
      <c r="C38" s="21">
        <f>SUM(C39:C60)</f>
        <v>78000</v>
      </c>
      <c r="D38" s="21">
        <f>SUM(D39:D60)</f>
        <v>78000</v>
      </c>
      <c r="E38" s="21">
        <f>SUM(E39:E60)</f>
        <v>78000</v>
      </c>
      <c r="G38" s="39" t="s">
        <v>55</v>
      </c>
      <c r="H38" s="41">
        <f t="shared" si="0"/>
        <v>78000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>
      <c r="A61" s="160" t="s">
        <v>158</v>
      </c>
      <c r="B61" s="161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>
        <f t="shared" si="0"/>
        <v>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270800</v>
      </c>
      <c r="D67" s="25">
        <f>D97+D68</f>
        <v>270800</v>
      </c>
      <c r="E67" s="25">
        <f>E97+E68</f>
        <v>270800</v>
      </c>
      <c r="G67" s="39" t="s">
        <v>59</v>
      </c>
      <c r="H67" s="41">
        <f t="shared" ref="H67:H130" si="7">C67</f>
        <v>270800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20800</v>
      </c>
      <c r="D68" s="21">
        <f>SUM(D69:D96)</f>
        <v>20800</v>
      </c>
      <c r="E68" s="21">
        <f>SUM(E69:E96)</f>
        <v>20800</v>
      </c>
      <c r="G68" s="39" t="s">
        <v>56</v>
      </c>
      <c r="H68" s="41">
        <f t="shared" si="7"/>
        <v>20800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4000</v>
      </c>
      <c r="D78" s="2">
        <f t="shared" si="8"/>
        <v>4000</v>
      </c>
      <c r="E78" s="2">
        <f t="shared" si="8"/>
        <v>4000</v>
      </c>
      <c r="H78" s="41">
        <f t="shared" si="7"/>
        <v>4000</v>
      </c>
    </row>
    <row r="79" spans="1:10" ht="15" customHeight="1" outlineLevel="1">
      <c r="A79" s="3">
        <v>5201</v>
      </c>
      <c r="B79" s="2" t="s">
        <v>20</v>
      </c>
      <c r="C79" s="18">
        <v>800</v>
      </c>
      <c r="D79" s="2">
        <f t="shared" si="8"/>
        <v>800</v>
      </c>
      <c r="E79" s="2">
        <f t="shared" si="8"/>
        <v>800</v>
      </c>
      <c r="H79" s="41">
        <f t="shared" si="7"/>
        <v>800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250000</v>
      </c>
      <c r="D97" s="21">
        <f>SUM(D98:D113)</f>
        <v>250000</v>
      </c>
      <c r="E97" s="21">
        <f>SUM(E98:E113)</f>
        <v>250000</v>
      </c>
      <c r="G97" s="39" t="s">
        <v>58</v>
      </c>
      <c r="H97" s="41">
        <f t="shared" si="7"/>
        <v>250000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237000</v>
      </c>
      <c r="D98" s="2">
        <f>C98</f>
        <v>237000</v>
      </c>
      <c r="E98" s="2">
        <f>D98</f>
        <v>237000</v>
      </c>
      <c r="H98" s="41">
        <f t="shared" si="7"/>
        <v>237000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6000</v>
      </c>
      <c r="D100" s="2">
        <f t="shared" si="10"/>
        <v>6000</v>
      </c>
      <c r="E100" s="2">
        <f t="shared" si="10"/>
        <v>6000</v>
      </c>
      <c r="H100" s="41">
        <f t="shared" si="7"/>
        <v>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6000</v>
      </c>
      <c r="D103" s="2">
        <f t="shared" si="10"/>
        <v>6000</v>
      </c>
      <c r="E103" s="2">
        <f t="shared" si="10"/>
        <v>6000</v>
      </c>
      <c r="H103" s="41">
        <f t="shared" si="7"/>
        <v>6000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65" t="s">
        <v>62</v>
      </c>
      <c r="B114" s="166"/>
      <c r="C114" s="26">
        <f>C115+C152+C177</f>
        <v>500000</v>
      </c>
      <c r="D114" s="26">
        <f>D115+D152+D177</f>
        <v>500000</v>
      </c>
      <c r="E114" s="26">
        <f>E115+E152+E177</f>
        <v>500000</v>
      </c>
      <c r="G114" s="39" t="s">
        <v>62</v>
      </c>
      <c r="H114" s="41">
        <f t="shared" si="7"/>
        <v>500000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500000</v>
      </c>
      <c r="D115" s="23">
        <f>D116+D135</f>
        <v>500000</v>
      </c>
      <c r="E115" s="23">
        <f>E116+E135</f>
        <v>500000</v>
      </c>
      <c r="G115" s="39" t="s">
        <v>61</v>
      </c>
      <c r="H115" s="41">
        <f t="shared" si="7"/>
        <v>500000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500000</v>
      </c>
      <c r="D135" s="21">
        <f>D136+D140+D143+D146+D149</f>
        <v>500000</v>
      </c>
      <c r="E135" s="21">
        <f>E136+E140+E143+E146+E149</f>
        <v>500000</v>
      </c>
      <c r="G135" s="39" t="s">
        <v>584</v>
      </c>
      <c r="H135" s="41">
        <f t="shared" si="11"/>
        <v>500000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171186</v>
      </c>
      <c r="D136" s="2">
        <f>D137+D138+D139</f>
        <v>171186</v>
      </c>
      <c r="E136" s="2">
        <f>E137+E138+E139</f>
        <v>171186</v>
      </c>
      <c r="H136" s="41">
        <f t="shared" si="11"/>
        <v>171186</v>
      </c>
    </row>
    <row r="137" spans="1:10" ht="15" customHeight="1" outlineLevel="2">
      <c r="A137" s="130"/>
      <c r="B137" s="129" t="s">
        <v>855</v>
      </c>
      <c r="C137" s="128">
        <v>115983.198</v>
      </c>
      <c r="D137" s="128">
        <f>C137</f>
        <v>115983.198</v>
      </c>
      <c r="E137" s="128">
        <f>D137</f>
        <v>115983.198</v>
      </c>
      <c r="H137" s="41">
        <f t="shared" si="11"/>
        <v>115983.198</v>
      </c>
    </row>
    <row r="138" spans="1:10" ht="15" customHeight="1" outlineLevel="2">
      <c r="A138" s="130"/>
      <c r="B138" s="129" t="s">
        <v>862</v>
      </c>
      <c r="C138" s="128">
        <v>55202.802000000003</v>
      </c>
      <c r="D138" s="128">
        <f t="shared" ref="D138:E139" si="12">C138</f>
        <v>55202.802000000003</v>
      </c>
      <c r="E138" s="128">
        <f t="shared" si="12"/>
        <v>55202.802000000003</v>
      </c>
      <c r="H138" s="41">
        <f t="shared" si="11"/>
        <v>55202.802000000003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328814</v>
      </c>
      <c r="D149" s="2">
        <f>D150+D151</f>
        <v>328814</v>
      </c>
      <c r="E149" s="2">
        <f>E150+E151</f>
        <v>328814</v>
      </c>
      <c r="H149" s="41">
        <f t="shared" si="11"/>
        <v>328814</v>
      </c>
    </row>
    <row r="150" spans="1:10" ht="15" customHeight="1" outlineLevel="2">
      <c r="A150" s="130"/>
      <c r="B150" s="129" t="s">
        <v>855</v>
      </c>
      <c r="C150" s="128">
        <v>328814</v>
      </c>
      <c r="D150" s="128">
        <f>C150</f>
        <v>328814</v>
      </c>
      <c r="E150" s="128">
        <f>D150</f>
        <v>328814</v>
      </c>
      <c r="H150" s="41">
        <f t="shared" si="11"/>
        <v>328814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>
        <f>C257+C559</f>
        <v>1400000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690000</v>
      </c>
      <c r="D257" s="37">
        <f>D258+D550</f>
        <v>459879.75</v>
      </c>
      <c r="E257" s="37">
        <f>E258+E550</f>
        <v>459879.75</v>
      </c>
      <c r="G257" s="39" t="s">
        <v>60</v>
      </c>
      <c r="H257" s="41">
        <f>C257</f>
        <v>690000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632100</v>
      </c>
      <c r="D258" s="36">
        <f>D259+D339+D483+D547</f>
        <v>401979.75</v>
      </c>
      <c r="E258" s="36">
        <f>E259+E339+E483+E547</f>
        <v>401979.75</v>
      </c>
      <c r="G258" s="39" t="s">
        <v>57</v>
      </c>
      <c r="H258" s="41">
        <f t="shared" ref="H258:H321" si="21">C258</f>
        <v>632100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380000</v>
      </c>
      <c r="D259" s="33">
        <f>D260+D263+D314</f>
        <v>149879.75</v>
      </c>
      <c r="E259" s="33">
        <f>E260+E263+E314</f>
        <v>149879.75</v>
      </c>
      <c r="G259" s="39" t="s">
        <v>590</v>
      </c>
      <c r="H259" s="41">
        <f t="shared" si="21"/>
        <v>380000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379040</v>
      </c>
      <c r="D263" s="32">
        <f>D264+D265+D289+D296+D298+D302+D305+D308+D313</f>
        <v>148919.75</v>
      </c>
      <c r="E263" s="32">
        <f>E264+E265+E289+E296+E298+E302+E305+E308+E313</f>
        <v>148919.75</v>
      </c>
      <c r="H263" s="41">
        <f t="shared" si="21"/>
        <v>379040</v>
      </c>
    </row>
    <row r="264" spans="1:10" outlineLevel="2">
      <c r="A264" s="6">
        <v>1101</v>
      </c>
      <c r="B264" s="4" t="s">
        <v>34</v>
      </c>
      <c r="C264" s="5">
        <v>148919.75</v>
      </c>
      <c r="D264" s="5">
        <f>C264</f>
        <v>148919.75</v>
      </c>
      <c r="E264" s="5">
        <f>D264</f>
        <v>148919.75</v>
      </c>
      <c r="H264" s="41">
        <f t="shared" si="21"/>
        <v>148919.75</v>
      </c>
    </row>
    <row r="265" spans="1:10" outlineLevel="2">
      <c r="A265" s="6">
        <v>1101</v>
      </c>
      <c r="B265" s="4" t="s">
        <v>35</v>
      </c>
      <c r="C265" s="5">
        <v>156425.25</v>
      </c>
      <c r="D265" s="5">
        <f>SUM(D266:D288)</f>
        <v>0</v>
      </c>
      <c r="E265" s="5">
        <f>SUM(E266:E288)</f>
        <v>0</v>
      </c>
      <c r="H265" s="41">
        <f t="shared" si="21"/>
        <v>156425.25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4720</v>
      </c>
      <c r="D289" s="5">
        <f>SUM(D290:D295)</f>
        <v>0</v>
      </c>
      <c r="E289" s="5">
        <f>SUM(E290:E295)</f>
        <v>0</v>
      </c>
      <c r="H289" s="41">
        <f t="shared" si="21"/>
        <v>4720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19500</v>
      </c>
      <c r="D298" s="5">
        <f>SUM(D299:D301)</f>
        <v>0</v>
      </c>
      <c r="E298" s="5">
        <f>SUM(E299:E301)</f>
        <v>0</v>
      </c>
      <c r="H298" s="41">
        <f t="shared" si="21"/>
        <v>19500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49175</v>
      </c>
      <c r="D308" s="5">
        <f>SUM(D309:D312)</f>
        <v>0</v>
      </c>
      <c r="E308" s="5">
        <f>SUM(E309:E312)</f>
        <v>0</v>
      </c>
      <c r="H308" s="41">
        <f t="shared" si="21"/>
        <v>49175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186500</v>
      </c>
      <c r="D339" s="33">
        <f>D340+D444+D482</f>
        <v>186500</v>
      </c>
      <c r="E339" s="33">
        <f>E340+E444+E482</f>
        <v>186500</v>
      </c>
      <c r="G339" s="39" t="s">
        <v>591</v>
      </c>
      <c r="H339" s="41">
        <f t="shared" si="28"/>
        <v>186500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175000</v>
      </c>
      <c r="D340" s="32">
        <f>D341+D342+D343+D344+D347+D348+D353+D356+D357+D362+D367+BH290668+D371+D372+D373+D376+D377+D378+D382+D388+D391+D392+D395+D398+D399+D404+D407+D408+D409+D412+D415+D416+D419+D420+D421+D422+D429+D443</f>
        <v>175000</v>
      </c>
      <c r="E340" s="32">
        <f>E341+E342+E343+E344+E347+E348+E353+E356+E357+E362+E367+BI290668+E371+E372+E373+E376+E377+E378+E382+E388+E391+E392+E395+E398+E399+E404+E407+E408+E409+E412+E415+E416+E419+E420+E421+E422+E429+E443</f>
        <v>175000</v>
      </c>
      <c r="H340" s="41">
        <f t="shared" si="28"/>
        <v>175000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f t="shared" si="31"/>
        <v>35000</v>
      </c>
      <c r="H343" s="41">
        <f t="shared" si="28"/>
        <v>35000</v>
      </c>
    </row>
    <row r="344" spans="1:10" outlineLevel="2">
      <c r="A344" s="6">
        <v>2201</v>
      </c>
      <c r="B344" s="4" t="s">
        <v>273</v>
      </c>
      <c r="C344" s="5">
        <f>SUM(C345:C346)</f>
        <v>4600</v>
      </c>
      <c r="D344" s="5">
        <f>SUM(D345:D346)</f>
        <v>4600</v>
      </c>
      <c r="E344" s="5">
        <f>SUM(E345:E346)</f>
        <v>4600</v>
      </c>
      <c r="H344" s="41">
        <f t="shared" si="28"/>
        <v>4600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12500</v>
      </c>
      <c r="D362" s="5">
        <f>SUM(D363:D366)</f>
        <v>12500</v>
      </c>
      <c r="E362" s="5">
        <f>SUM(E363:E366)</f>
        <v>12500</v>
      </c>
      <c r="H362" s="41">
        <f t="shared" si="28"/>
        <v>12500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7000</v>
      </c>
      <c r="D364" s="30">
        <f t="shared" ref="D364:E366" si="36">C364</f>
        <v>7000</v>
      </c>
      <c r="E364" s="30">
        <f t="shared" si="36"/>
        <v>7000</v>
      </c>
      <c r="H364" s="41">
        <f t="shared" si="28"/>
        <v>7000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2700</v>
      </c>
      <c r="H382" s="41">
        <f t="shared" si="28"/>
        <v>2700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outlineLevel="3" collapsed="1">
      <c r="A417" s="29"/>
      <c r="B417" s="28" t="s">
        <v>330</v>
      </c>
      <c r="C417" s="30">
        <v>800</v>
      </c>
      <c r="D417" s="30">
        <f t="shared" ref="D417:E421" si="47">C417</f>
        <v>800</v>
      </c>
      <c r="E417" s="30">
        <f t="shared" si="47"/>
        <v>800</v>
      </c>
      <c r="H417" s="41">
        <f t="shared" si="41"/>
        <v>800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40700</v>
      </c>
      <c r="D429" s="5">
        <f>SUM(D430:D442)</f>
        <v>40700</v>
      </c>
      <c r="E429" s="5">
        <f>SUM(E430:E442)</f>
        <v>40700</v>
      </c>
      <c r="H429" s="41">
        <f t="shared" si="41"/>
        <v>40700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27250</v>
      </c>
      <c r="D431" s="30">
        <f t="shared" ref="D431:E442" si="49">C431</f>
        <v>27250</v>
      </c>
      <c r="E431" s="30">
        <f t="shared" si="49"/>
        <v>27250</v>
      </c>
      <c r="H431" s="41">
        <f t="shared" si="41"/>
        <v>27250</v>
      </c>
    </row>
    <row r="432" spans="1:8" outlineLevel="3">
      <c r="A432" s="29"/>
      <c r="B432" s="28" t="s">
        <v>345</v>
      </c>
      <c r="C432" s="30">
        <v>8000</v>
      </c>
      <c r="D432" s="30">
        <f t="shared" si="49"/>
        <v>8000</v>
      </c>
      <c r="E432" s="30">
        <f t="shared" si="49"/>
        <v>8000</v>
      </c>
      <c r="H432" s="41">
        <f t="shared" si="41"/>
        <v>8000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2900</v>
      </c>
      <c r="D434" s="30">
        <f t="shared" si="49"/>
        <v>2900</v>
      </c>
      <c r="E434" s="30">
        <f t="shared" si="49"/>
        <v>2900</v>
      </c>
      <c r="H434" s="41">
        <f t="shared" si="41"/>
        <v>2900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2550</v>
      </c>
      <c r="D442" s="30">
        <f t="shared" si="49"/>
        <v>2550</v>
      </c>
      <c r="E442" s="30">
        <f t="shared" si="49"/>
        <v>2550</v>
      </c>
      <c r="H442" s="41">
        <f t="shared" si="41"/>
        <v>2550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11500</v>
      </c>
      <c r="D444" s="32">
        <f>D445+D454+D455+D459+D462+D463+D468+D474+D477+D480+D481+D450</f>
        <v>11500</v>
      </c>
      <c r="E444" s="32">
        <f>E445+E454+E455+E459+E462+E463+E468+E474+E477+E480+E481+E450</f>
        <v>11500</v>
      </c>
      <c r="H444" s="41">
        <f t="shared" si="41"/>
        <v>11500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300</v>
      </c>
      <c r="D447" s="30">
        <f t="shared" ref="D447:E449" si="50">C447</f>
        <v>300</v>
      </c>
      <c r="E447" s="30">
        <f t="shared" si="50"/>
        <v>300</v>
      </c>
      <c r="H447" s="41">
        <f t="shared" si="41"/>
        <v>300</v>
      </c>
    </row>
    <row r="448" spans="1:8" ht="15" customHeight="1" outlineLevel="3">
      <c r="A448" s="28"/>
      <c r="B448" s="28" t="s">
        <v>361</v>
      </c>
      <c r="C448" s="30">
        <v>200</v>
      </c>
      <c r="D448" s="30">
        <f t="shared" si="50"/>
        <v>200</v>
      </c>
      <c r="E448" s="30">
        <f t="shared" si="50"/>
        <v>200</v>
      </c>
      <c r="H448" s="41">
        <f t="shared" si="41"/>
        <v>200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  <c r="H459" s="41">
        <f t="shared" si="51"/>
        <v>3500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64800</v>
      </c>
      <c r="D483" s="35">
        <f>D484+D504+D509+D522+D528+D538</f>
        <v>64800</v>
      </c>
      <c r="E483" s="35">
        <f>E484+E504+E509+E522+E528+E538</f>
        <v>64800</v>
      </c>
      <c r="G483" s="39" t="s">
        <v>592</v>
      </c>
      <c r="H483" s="41">
        <f t="shared" si="51"/>
        <v>64800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20100</v>
      </c>
      <c r="D484" s="32">
        <f>D485+D486+D490+D491+D494+D497+D500+D501+D502+D503</f>
        <v>20100</v>
      </c>
      <c r="E484" s="32">
        <f>E485+E486+E490+E491+E494+E497+E500+E501+E502+E503</f>
        <v>20100</v>
      </c>
      <c r="H484" s="41">
        <f t="shared" si="51"/>
        <v>20100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2500</v>
      </c>
      <c r="D497" s="5">
        <f>SUM(D498:D499)</f>
        <v>2500</v>
      </c>
      <c r="E497" s="5">
        <f>SUM(E498:E499)</f>
        <v>2500</v>
      </c>
      <c r="H497" s="41">
        <f t="shared" si="51"/>
        <v>2500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1500</v>
      </c>
      <c r="D499" s="30">
        <f t="shared" si="59"/>
        <v>1500</v>
      </c>
      <c r="E499" s="30">
        <f t="shared" si="59"/>
        <v>1500</v>
      </c>
      <c r="H499" s="41">
        <f t="shared" si="51"/>
        <v>1500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12000</v>
      </c>
      <c r="D503" s="5">
        <f t="shared" si="59"/>
        <v>12000</v>
      </c>
      <c r="E503" s="5">
        <f t="shared" si="59"/>
        <v>12000</v>
      </c>
      <c r="H503" s="41">
        <f t="shared" si="51"/>
        <v>12000</v>
      </c>
    </row>
    <row r="504" spans="1:12" outlineLevel="1">
      <c r="A504" s="149" t="s">
        <v>410</v>
      </c>
      <c r="B504" s="150"/>
      <c r="C504" s="32">
        <f>SUM(C505:C508)</f>
        <v>2400</v>
      </c>
      <c r="D504" s="32">
        <f>SUM(D505:D508)</f>
        <v>2400</v>
      </c>
      <c r="E504" s="32">
        <f>SUM(E505:E508)</f>
        <v>2400</v>
      </c>
      <c r="H504" s="41">
        <f t="shared" si="51"/>
        <v>2400</v>
      </c>
    </row>
    <row r="505" spans="1:12" outlineLevel="2" collapsed="1">
      <c r="A505" s="6">
        <v>3303</v>
      </c>
      <c r="B505" s="4" t="s">
        <v>411</v>
      </c>
      <c r="C505" s="5">
        <v>1900</v>
      </c>
      <c r="D505" s="5">
        <f>C505</f>
        <v>1900</v>
      </c>
      <c r="E505" s="5">
        <f>D505</f>
        <v>1900</v>
      </c>
      <c r="H505" s="41">
        <f t="shared" si="51"/>
        <v>1900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41400</v>
      </c>
      <c r="D509" s="32">
        <f>D510+D511+D512+D513+D517+D518+D519+D520+D521</f>
        <v>41400</v>
      </c>
      <c r="E509" s="32">
        <f>E510+E511+E512+E513+E517+E518+E519+E520+E521</f>
        <v>41400</v>
      </c>
      <c r="F509" s="51"/>
      <c r="H509" s="41">
        <f t="shared" si="51"/>
        <v>41400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40000</v>
      </c>
      <c r="D520" s="5">
        <f t="shared" si="62"/>
        <v>40000</v>
      </c>
      <c r="E520" s="5">
        <f t="shared" si="62"/>
        <v>40000</v>
      </c>
      <c r="H520" s="41">
        <f t="shared" si="63"/>
        <v>40000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900</v>
      </c>
      <c r="D540" s="5">
        <f t="shared" ref="D540:E543" si="66">C540</f>
        <v>900</v>
      </c>
      <c r="E540" s="5">
        <f t="shared" si="66"/>
        <v>900</v>
      </c>
      <c r="H540" s="41">
        <f t="shared" si="63"/>
        <v>900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800</v>
      </c>
      <c r="D547" s="35">
        <f>D548+D549</f>
        <v>800</v>
      </c>
      <c r="E547" s="35">
        <f>E548+E549</f>
        <v>800</v>
      </c>
      <c r="G547" s="39" t="s">
        <v>593</v>
      </c>
      <c r="H547" s="41">
        <f t="shared" si="63"/>
        <v>800</v>
      </c>
      <c r="I547" s="42"/>
      <c r="J547" s="40" t="b">
        <f>AND(H547=I547)</f>
        <v>0</v>
      </c>
    </row>
    <row r="548" spans="1:10" outlineLevel="1">
      <c r="A548" s="149" t="s">
        <v>450</v>
      </c>
      <c r="B548" s="150"/>
      <c r="C548" s="32">
        <v>800</v>
      </c>
      <c r="D548" s="32">
        <f>C548</f>
        <v>800</v>
      </c>
      <c r="E548" s="32">
        <f>D548</f>
        <v>800</v>
      </c>
      <c r="H548" s="41">
        <f t="shared" si="63"/>
        <v>800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57900</v>
      </c>
      <c r="D550" s="36">
        <f>D551</f>
        <v>57900</v>
      </c>
      <c r="E550" s="36">
        <f>E551</f>
        <v>57900</v>
      </c>
      <c r="G550" s="39" t="s">
        <v>59</v>
      </c>
      <c r="H550" s="41">
        <f t="shared" si="63"/>
        <v>57900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57900</v>
      </c>
      <c r="D551" s="33">
        <f>D552+D556</f>
        <v>57900</v>
      </c>
      <c r="E551" s="33">
        <f>E552+E556</f>
        <v>57900</v>
      </c>
      <c r="G551" s="39" t="s">
        <v>594</v>
      </c>
      <c r="H551" s="41">
        <f t="shared" si="63"/>
        <v>57900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57900</v>
      </c>
      <c r="D552" s="32">
        <f>SUM(D553:D555)</f>
        <v>57900</v>
      </c>
      <c r="E552" s="32">
        <f>SUM(E553:E555)</f>
        <v>57900</v>
      </c>
      <c r="H552" s="41">
        <f t="shared" si="63"/>
        <v>57900</v>
      </c>
    </row>
    <row r="553" spans="1:10" outlineLevel="2" collapsed="1">
      <c r="A553" s="6">
        <v>5500</v>
      </c>
      <c r="B553" s="4" t="s">
        <v>458</v>
      </c>
      <c r="C553" s="5">
        <v>57900</v>
      </c>
      <c r="D553" s="5">
        <f t="shared" ref="D553:E555" si="67">C553</f>
        <v>57900</v>
      </c>
      <c r="E553" s="5">
        <f t="shared" si="67"/>
        <v>57900</v>
      </c>
      <c r="H553" s="41">
        <f t="shared" si="63"/>
        <v>57900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710000</v>
      </c>
      <c r="D559" s="37">
        <f>D560+D716+D725</f>
        <v>710000</v>
      </c>
      <c r="E559" s="37">
        <f>E560+E716+E725</f>
        <v>710000</v>
      </c>
      <c r="G559" s="39" t="s">
        <v>62</v>
      </c>
      <c r="H559" s="41">
        <f t="shared" si="63"/>
        <v>710000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643905</v>
      </c>
      <c r="D560" s="36">
        <f>D561+D638+D642+D645</f>
        <v>643905</v>
      </c>
      <c r="E560" s="36">
        <f>E561+E638+E642+E645</f>
        <v>643905</v>
      </c>
      <c r="G560" s="39" t="s">
        <v>61</v>
      </c>
      <c r="H560" s="41">
        <f t="shared" si="63"/>
        <v>643905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533905</v>
      </c>
      <c r="D561" s="38">
        <f>D562+D567+D568+D569+D576+D577+D581+D584+D585+D586+D587+D592+D595+D599+D603+D610+D616+D628</f>
        <v>533905</v>
      </c>
      <c r="E561" s="38">
        <f>E562+E567+E568+E569+E576+E577+E581+E584+E585+E586+E587+E592+E595+E599+E603+E610+E616+E628</f>
        <v>533905</v>
      </c>
      <c r="G561" s="39" t="s">
        <v>595</v>
      </c>
      <c r="H561" s="41">
        <f t="shared" si="63"/>
        <v>533905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9852</v>
      </c>
      <c r="D562" s="32">
        <f>SUM(D563:D566)</f>
        <v>9852</v>
      </c>
      <c r="E562" s="32">
        <f>SUM(E563:E566)</f>
        <v>9852</v>
      </c>
      <c r="H562" s="41">
        <f t="shared" si="63"/>
        <v>9852</v>
      </c>
    </row>
    <row r="563" spans="1:10" outlineLevel="2">
      <c r="A563" s="7">
        <v>6600</v>
      </c>
      <c r="B563" s="4" t="s">
        <v>468</v>
      </c>
      <c r="C563" s="5">
        <v>6552</v>
      </c>
      <c r="D563" s="5">
        <f>C563</f>
        <v>6552</v>
      </c>
      <c r="E563" s="5">
        <f>D563</f>
        <v>6552</v>
      </c>
      <c r="H563" s="41">
        <f t="shared" si="63"/>
        <v>6552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3300</v>
      </c>
      <c r="D566" s="5">
        <f t="shared" si="68"/>
        <v>3300</v>
      </c>
      <c r="E566" s="5">
        <f t="shared" si="68"/>
        <v>3300</v>
      </c>
      <c r="H566" s="41">
        <f t="shared" si="63"/>
        <v>3300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31091</v>
      </c>
      <c r="D569" s="32">
        <f>SUM(D570:D575)</f>
        <v>31091</v>
      </c>
      <c r="E569" s="32">
        <f>SUM(E570:E575)</f>
        <v>31091</v>
      </c>
      <c r="H569" s="41">
        <f t="shared" si="63"/>
        <v>31091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31091</v>
      </c>
      <c r="D572" s="5">
        <f t="shared" si="69"/>
        <v>31091</v>
      </c>
      <c r="E572" s="5">
        <f t="shared" si="69"/>
        <v>31091</v>
      </c>
      <c r="H572" s="41">
        <f t="shared" si="63"/>
        <v>31091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3"/>
        <v>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4000</v>
      </c>
      <c r="D580" s="5">
        <f t="shared" si="70"/>
        <v>4000</v>
      </c>
      <c r="E580" s="5">
        <f t="shared" si="70"/>
        <v>4000</v>
      </c>
      <c r="H580" s="41">
        <f t="shared" si="71"/>
        <v>4000</v>
      </c>
    </row>
    <row r="581" spans="1:8" outlineLevel="1">
      <c r="A581" s="149" t="s">
        <v>485</v>
      </c>
      <c r="B581" s="150"/>
      <c r="C581" s="32">
        <f>SUM(C582:C583)</f>
        <v>81500</v>
      </c>
      <c r="D581" s="32">
        <f>SUM(D582:D583)</f>
        <v>81500</v>
      </c>
      <c r="E581" s="32">
        <f>SUM(E582:E583)</f>
        <v>81500</v>
      </c>
      <c r="H581" s="41">
        <f t="shared" si="71"/>
        <v>81500</v>
      </c>
    </row>
    <row r="582" spans="1:8" outlineLevel="2">
      <c r="A582" s="7">
        <v>6606</v>
      </c>
      <c r="B582" s="4" t="s">
        <v>486</v>
      </c>
      <c r="C582" s="5">
        <v>31500</v>
      </c>
      <c r="D582" s="5">
        <f t="shared" ref="D582:E586" si="72">C582</f>
        <v>31500</v>
      </c>
      <c r="E582" s="5">
        <f t="shared" si="72"/>
        <v>31500</v>
      </c>
      <c r="H582" s="41">
        <f t="shared" si="71"/>
        <v>31500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2"/>
        <v>50000</v>
      </c>
      <c r="E583" s="5">
        <f t="shared" si="72"/>
        <v>50000</v>
      </c>
      <c r="H583" s="41">
        <f t="shared" si="71"/>
        <v>50000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101192</v>
      </c>
      <c r="D587" s="32">
        <f>SUM(D588:D591)</f>
        <v>101192</v>
      </c>
      <c r="E587" s="32">
        <f>SUM(E588:E591)</f>
        <v>101192</v>
      </c>
      <c r="H587" s="41">
        <f t="shared" si="71"/>
        <v>101192</v>
      </c>
    </row>
    <row r="588" spans="1:8" outlineLevel="2">
      <c r="A588" s="7">
        <v>6610</v>
      </c>
      <c r="B588" s="4" t="s">
        <v>492</v>
      </c>
      <c r="C588" s="5">
        <v>87292</v>
      </c>
      <c r="D588" s="5">
        <f>C588</f>
        <v>87292</v>
      </c>
      <c r="E588" s="5">
        <f>D588</f>
        <v>87292</v>
      </c>
      <c r="H588" s="41">
        <f t="shared" si="71"/>
        <v>87292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13900</v>
      </c>
      <c r="D591" s="5">
        <f t="shared" si="73"/>
        <v>13900</v>
      </c>
      <c r="E591" s="5">
        <f t="shared" si="73"/>
        <v>13900</v>
      </c>
      <c r="H591" s="41">
        <f t="shared" si="71"/>
        <v>13900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192770</v>
      </c>
      <c r="D599" s="32">
        <f>SUM(D600:D602)</f>
        <v>192770</v>
      </c>
      <c r="E599" s="32">
        <f>SUM(E600:E602)</f>
        <v>192770</v>
      </c>
      <c r="H599" s="41">
        <f t="shared" si="71"/>
        <v>192770</v>
      </c>
    </row>
    <row r="600" spans="1:8" outlineLevel="2">
      <c r="A600" s="7">
        <v>6613</v>
      </c>
      <c r="B600" s="4" t="s">
        <v>504</v>
      </c>
      <c r="C600" s="5">
        <v>51770</v>
      </c>
      <c r="D600" s="5">
        <f t="shared" ref="D600:E602" si="75">C600</f>
        <v>51770</v>
      </c>
      <c r="E600" s="5">
        <f t="shared" si="75"/>
        <v>51770</v>
      </c>
      <c r="H600" s="41">
        <f t="shared" si="71"/>
        <v>51770</v>
      </c>
    </row>
    <row r="601" spans="1:8" outlineLevel="2">
      <c r="A601" s="7">
        <v>6613</v>
      </c>
      <c r="B601" s="4" t="s">
        <v>505</v>
      </c>
      <c r="C601" s="5">
        <v>141000</v>
      </c>
      <c r="D601" s="5">
        <f t="shared" si="75"/>
        <v>141000</v>
      </c>
      <c r="E601" s="5">
        <f t="shared" si="75"/>
        <v>141000</v>
      </c>
      <c r="H601" s="41">
        <f t="shared" si="71"/>
        <v>141000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33500</v>
      </c>
      <c r="D610" s="32">
        <f>SUM(D611:D615)</f>
        <v>33500</v>
      </c>
      <c r="E610" s="32">
        <f>SUM(E611:E615)</f>
        <v>33500</v>
      </c>
      <c r="H610" s="41">
        <f t="shared" si="71"/>
        <v>33500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24500</v>
      </c>
      <c r="D613" s="5">
        <f t="shared" si="77"/>
        <v>24500</v>
      </c>
      <c r="E613" s="5">
        <f t="shared" si="77"/>
        <v>24500</v>
      </c>
      <c r="H613" s="41">
        <f t="shared" si="71"/>
        <v>24500</v>
      </c>
    </row>
    <row r="614" spans="1:8" outlineLevel="2">
      <c r="A614" s="7">
        <v>6615</v>
      </c>
      <c r="B614" s="4" t="s">
        <v>517</v>
      </c>
      <c r="C614" s="5">
        <v>9000</v>
      </c>
      <c r="D614" s="5">
        <f t="shared" si="77"/>
        <v>9000</v>
      </c>
      <c r="E614" s="5">
        <f t="shared" si="77"/>
        <v>9000</v>
      </c>
      <c r="H614" s="41">
        <f t="shared" si="71"/>
        <v>9000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30000</v>
      </c>
      <c r="D628" s="32">
        <f>SUM(D629:D637)</f>
        <v>30000</v>
      </c>
      <c r="E628" s="32">
        <f>SUM(E629:E637)</f>
        <v>30000</v>
      </c>
      <c r="H628" s="41">
        <f t="shared" si="71"/>
        <v>30000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10000</v>
      </c>
      <c r="D632" s="5">
        <f t="shared" si="79"/>
        <v>10000</v>
      </c>
      <c r="E632" s="5">
        <f t="shared" si="79"/>
        <v>10000</v>
      </c>
      <c r="H632" s="41">
        <f t="shared" si="71"/>
        <v>10000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20000</v>
      </c>
      <c r="D635" s="5">
        <f t="shared" si="79"/>
        <v>20000</v>
      </c>
      <c r="E635" s="5">
        <f t="shared" si="79"/>
        <v>20000</v>
      </c>
      <c r="H635" s="41">
        <f t="shared" si="71"/>
        <v>20000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110000</v>
      </c>
      <c r="D642" s="38">
        <f>D643+D644</f>
        <v>110000</v>
      </c>
      <c r="E642" s="38">
        <f>E643+E644</f>
        <v>110000</v>
      </c>
      <c r="G642" s="39" t="s">
        <v>597</v>
      </c>
      <c r="H642" s="41">
        <f t="shared" ref="H642:H705" si="81">C642</f>
        <v>110000</v>
      </c>
      <c r="I642" s="42"/>
      <c r="J642" s="40" t="b">
        <f>AND(H642=I642)</f>
        <v>0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110000</v>
      </c>
      <c r="D644" s="32">
        <f>C644</f>
        <v>110000</v>
      </c>
      <c r="E644" s="32">
        <f>D644</f>
        <v>110000</v>
      </c>
      <c r="H644" s="41">
        <f t="shared" si="81"/>
        <v>110000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66095</v>
      </c>
      <c r="D716" s="36">
        <f>D717</f>
        <v>66095</v>
      </c>
      <c r="E716" s="36">
        <f>E717</f>
        <v>66095</v>
      </c>
      <c r="G716" s="39" t="s">
        <v>66</v>
      </c>
      <c r="H716" s="41">
        <f t="shared" si="92"/>
        <v>66095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66095</v>
      </c>
      <c r="D717" s="33">
        <f>D718+D722</f>
        <v>66095</v>
      </c>
      <c r="E717" s="33">
        <f>E718+E722</f>
        <v>66095</v>
      </c>
      <c r="G717" s="39" t="s">
        <v>599</v>
      </c>
      <c r="H717" s="41">
        <f t="shared" si="92"/>
        <v>66095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66095</v>
      </c>
      <c r="D718" s="31">
        <f>SUM(D719:D721)</f>
        <v>66095</v>
      </c>
      <c r="E718" s="31">
        <f>SUM(E719:E721)</f>
        <v>66095</v>
      </c>
      <c r="H718" s="41">
        <f t="shared" si="92"/>
        <v>66095</v>
      </c>
    </row>
    <row r="719" spans="1:10" ht="15" customHeight="1" outlineLevel="2">
      <c r="A719" s="6">
        <v>10950</v>
      </c>
      <c r="B719" s="4" t="s">
        <v>572</v>
      </c>
      <c r="C719" s="5">
        <v>66095</v>
      </c>
      <c r="D719" s="5">
        <f>C719</f>
        <v>66095</v>
      </c>
      <c r="E719" s="5">
        <f>D719</f>
        <v>66095</v>
      </c>
      <c r="H719" s="41">
        <f t="shared" si="92"/>
        <v>66095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rightToLeft="1" topLeftCell="A10" zoomScale="130" zoomScaleNormal="130" workbookViewId="0">
      <selection activeCell="B22" sqref="B22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885</v>
      </c>
      <c r="B2" s="135" t="s">
        <v>886</v>
      </c>
      <c r="C2" s="96"/>
      <c r="D2" s="96"/>
    </row>
    <row r="3" spans="1:4" customFormat="1">
      <c r="A3" s="102"/>
      <c r="B3" s="135" t="s">
        <v>887</v>
      </c>
      <c r="C3" s="96"/>
      <c r="D3" s="96"/>
    </row>
    <row r="4" spans="1:4" customFormat="1">
      <c r="A4" s="102"/>
      <c r="B4" s="135" t="s">
        <v>888</v>
      </c>
      <c r="C4" s="96"/>
      <c r="D4" s="96"/>
    </row>
    <row r="5" spans="1:4" customFormat="1">
      <c r="A5" s="105"/>
      <c r="B5" s="135" t="s">
        <v>889</v>
      </c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 t="s">
        <v>890</v>
      </c>
      <c r="B7" s="102" t="s">
        <v>891</v>
      </c>
      <c r="C7" s="96"/>
      <c r="D7" s="96"/>
    </row>
    <row r="8" spans="1:4" customFormat="1">
      <c r="A8" s="102"/>
      <c r="B8" s="102" t="s">
        <v>892</v>
      </c>
      <c r="C8" s="96"/>
      <c r="D8" s="96"/>
    </row>
    <row r="9" spans="1:4" customFormat="1">
      <c r="A9" s="102"/>
      <c r="B9" s="102" t="s">
        <v>893</v>
      </c>
      <c r="C9" s="105"/>
      <c r="D9" s="96"/>
    </row>
    <row r="10" spans="1:4" customFormat="1">
      <c r="A10" s="105"/>
      <c r="B10" s="136" t="s">
        <v>894</v>
      </c>
      <c r="C10" s="96"/>
      <c r="D10" s="96"/>
    </row>
    <row r="11" spans="1:4" customFormat="1">
      <c r="A11" s="136"/>
      <c r="B11" s="102" t="s">
        <v>895</v>
      </c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 t="s">
        <v>896</v>
      </c>
      <c r="B13" s="102" t="s">
        <v>897</v>
      </c>
      <c r="C13" s="96"/>
      <c r="D13" s="96"/>
    </row>
    <row r="14" spans="1:4" customFormat="1">
      <c r="A14" s="102"/>
      <c r="B14" s="105" t="s">
        <v>898</v>
      </c>
      <c r="C14" s="96"/>
      <c r="D14" s="96"/>
    </row>
    <row r="15" spans="1:4" customFormat="1">
      <c r="A15" s="105"/>
      <c r="B15" s="102" t="s">
        <v>899</v>
      </c>
      <c r="C15" s="96"/>
      <c r="D15" s="96"/>
    </row>
    <row r="16" spans="1:4" customFormat="1">
      <c r="A16" s="105"/>
      <c r="B16" s="105" t="s">
        <v>900</v>
      </c>
      <c r="C16" s="96"/>
      <c r="D16" s="96"/>
    </row>
    <row r="17" spans="1:4" customFormat="1">
      <c r="A17" s="105"/>
      <c r="B17" s="105"/>
      <c r="C17" s="96"/>
      <c r="D17" s="96"/>
    </row>
    <row r="18" spans="1:4" customFormat="1">
      <c r="A18" s="105" t="s">
        <v>901</v>
      </c>
      <c r="B18" s="105" t="s">
        <v>902</v>
      </c>
      <c r="C18" s="96"/>
      <c r="D18" s="96"/>
    </row>
    <row r="19" spans="1:4" customFormat="1">
      <c r="A19" s="105"/>
      <c r="B19" s="105" t="s">
        <v>903</v>
      </c>
      <c r="C19" s="96"/>
      <c r="D19" s="96"/>
    </row>
    <row r="20" spans="1:4" customFormat="1">
      <c r="A20" s="105"/>
      <c r="B20" s="105" t="s">
        <v>904</v>
      </c>
      <c r="C20" s="96"/>
      <c r="D20" s="96"/>
    </row>
    <row r="21" spans="1:4" customFormat="1">
      <c r="A21" s="105"/>
      <c r="B21" s="105" t="s">
        <v>905</v>
      </c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/>
      <c r="D23" s="96"/>
    </row>
    <row r="24" spans="1:4" customFormat="1">
      <c r="A24" s="105"/>
      <c r="B24" s="105"/>
      <c r="C24" s="96"/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/>
      <c r="C26" s="96"/>
      <c r="D26" s="96"/>
    </row>
    <row r="27" spans="1:4">
      <c r="A27" s="105"/>
      <c r="B27" s="105"/>
      <c r="C27" s="96"/>
      <c r="D27" s="96"/>
    </row>
  </sheetData>
  <protectedRanges>
    <protectedRange password="CC3D" sqref="A2:D27" name="Range1"/>
  </protectedRanges>
  <conditionalFormatting sqref="A2:D27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2016-11-21T16:42:24Z</dcterms:modified>
</cp:coreProperties>
</file>