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Wareth\سيدي بوزيد\"/>
    </mc:Choice>
  </mc:AlternateContent>
  <xr:revisionPtr revIDLastSave="0" documentId="10_ncr:8100000_{307B7C93-C1FE-427D-A9F6-97D949A7439D}" xr6:coauthVersionLast="32" xr6:coauthVersionMax="32" xr10:uidLastSave="{00000000-0000-0000-0000-000000000000}"/>
  <bookViews>
    <workbookView xWindow="0" yWindow="0" windowWidth="19200" windowHeight="6950" tabRatio="963" activeTab="5" xr2:uid="{00000000-000D-0000-FFFF-FFFF00000000}"/>
  </bookViews>
  <sheets>
    <sheet name="ميزانية 2012" sheetId="36" r:id="rId1"/>
    <sheet name="ميزانية 2013" sheetId="35" r:id="rId2"/>
    <sheet name="ميزانية 2014" sheetId="34" r:id="rId3"/>
    <sheet name="ميزانية 2015" sheetId="33" r:id="rId4"/>
    <sheet name="ميزانية 2016" sheetId="37" r:id="rId5"/>
    <sheet name="ميزانية2017" sheetId="44" r:id="rId6"/>
    <sheet name="PIA 2016" sheetId="41" r:id="rId7"/>
    <sheet name="PIA 2017" sheetId="42" r:id="rId8"/>
    <sheet name="الجباية المحلية" sheetId="43" r:id="rId9"/>
    <sheet name="الديون البلدية" sheetId="40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" sheetId="4" r:id="rId15"/>
    <sheet name="المجلس البلدي" sheetId="5" r:id="rId16"/>
    <sheet name="النشاط البلدي 2014" sheetId="6" r:id="rId17"/>
    <sheet name="النشاط البلدي 2015" sheetId="32" r:id="rId18"/>
    <sheet name="النشاط البلدي 2016" sheetId="38" r:id="rId19"/>
    <sheet name="النشاط البلدي 2017" sheetId="39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</sheets>
  <externalReferences>
    <externalReference r:id="rId28"/>
  </externalReference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62913"/>
</workbook>
</file>

<file path=xl/calcChain.xml><?xml version="1.0" encoding="utf-8"?>
<calcChain xmlns="http://schemas.openxmlformats.org/spreadsheetml/2006/main">
  <c r="C255" i="44" l="1"/>
  <c r="C254" i="44"/>
  <c r="D778" i="44"/>
  <c r="D777" i="44" s="1"/>
  <c r="C777" i="44"/>
  <c r="D776" i="44"/>
  <c r="E776" i="44" s="1"/>
  <c r="D775" i="44"/>
  <c r="E775" i="44" s="1"/>
  <c r="E774" i="44"/>
  <c r="D774" i="44"/>
  <c r="D773" i="44"/>
  <c r="C772" i="44"/>
  <c r="C771" i="44"/>
  <c r="D770" i="44"/>
  <c r="E770" i="44" s="1"/>
  <c r="E769" i="44"/>
  <c r="E768" i="44" s="1"/>
  <c r="E767" i="44" s="1"/>
  <c r="D769" i="44"/>
  <c r="C768" i="44"/>
  <c r="C767" i="44" s="1"/>
  <c r="D766" i="44"/>
  <c r="E766" i="44" s="1"/>
  <c r="E765" i="44" s="1"/>
  <c r="C765" i="44"/>
  <c r="D764" i="44"/>
  <c r="E764" i="44" s="1"/>
  <c r="D763" i="44"/>
  <c r="E763" i="44" s="1"/>
  <c r="E762" i="44"/>
  <c r="D762" i="44"/>
  <c r="D761" i="44"/>
  <c r="D760" i="44" s="1"/>
  <c r="C761" i="44"/>
  <c r="C760" i="44"/>
  <c r="D759" i="44"/>
  <c r="E759" i="44" s="1"/>
  <c r="D758" i="44"/>
  <c r="E758" i="44" s="1"/>
  <c r="E757" i="44"/>
  <c r="D757" i="44"/>
  <c r="D756" i="44"/>
  <c r="D755" i="44" s="1"/>
  <c r="C756" i="44"/>
  <c r="C755" i="44"/>
  <c r="D754" i="44"/>
  <c r="E754" i="44" s="1"/>
  <c r="D753" i="44"/>
  <c r="E753" i="44" s="1"/>
  <c r="D752" i="44"/>
  <c r="E752" i="44" s="1"/>
  <c r="C751" i="44"/>
  <c r="C750" i="44" s="1"/>
  <c r="D749" i="44"/>
  <c r="E749" i="44" s="1"/>
  <c r="D748" i="44"/>
  <c r="E748" i="44" s="1"/>
  <c r="D747" i="44"/>
  <c r="E747" i="44" s="1"/>
  <c r="E746" i="44" s="1"/>
  <c r="C746" i="44"/>
  <c r="D745" i="44"/>
  <c r="D744" i="44" s="1"/>
  <c r="C744" i="44"/>
  <c r="C743" i="44" s="1"/>
  <c r="D742" i="44"/>
  <c r="E742" i="44" s="1"/>
  <c r="E741" i="44" s="1"/>
  <c r="D741" i="44"/>
  <c r="C741" i="44"/>
  <c r="D740" i="44"/>
  <c r="D739" i="44" s="1"/>
  <c r="C739" i="44"/>
  <c r="E738" i="44"/>
  <c r="D738" i="44"/>
  <c r="E737" i="44"/>
  <c r="D737" i="44"/>
  <c r="E736" i="44"/>
  <c r="D736" i="44"/>
  <c r="E735" i="44"/>
  <c r="D735" i="44"/>
  <c r="D734" i="44" s="1"/>
  <c r="D733" i="44" s="1"/>
  <c r="E734" i="44"/>
  <c r="E733" i="44" s="1"/>
  <c r="C734" i="44"/>
  <c r="C733" i="44" s="1"/>
  <c r="E732" i="44"/>
  <c r="E731" i="44" s="1"/>
  <c r="E730" i="44" s="1"/>
  <c r="D732" i="44"/>
  <c r="D731" i="44"/>
  <c r="D730" i="44" s="1"/>
  <c r="C731" i="44"/>
  <c r="C730" i="44" s="1"/>
  <c r="C726" i="44" s="1"/>
  <c r="C725" i="44" s="1"/>
  <c r="E729" i="44"/>
  <c r="D729" i="44"/>
  <c r="E728" i="44"/>
  <c r="E727" i="44" s="1"/>
  <c r="D728" i="44"/>
  <c r="D727" i="44"/>
  <c r="C727" i="44"/>
  <c r="J726" i="44"/>
  <c r="J725" i="44"/>
  <c r="D724" i="44"/>
  <c r="E724" i="44" s="1"/>
  <c r="D723" i="44"/>
  <c r="D722" i="44" s="1"/>
  <c r="C722" i="44"/>
  <c r="D721" i="44"/>
  <c r="E721" i="44" s="1"/>
  <c r="D720" i="44"/>
  <c r="E720" i="44" s="1"/>
  <c r="D719" i="44"/>
  <c r="E719" i="44" s="1"/>
  <c r="C718" i="44"/>
  <c r="J717" i="44"/>
  <c r="J716" i="44"/>
  <c r="E715" i="44"/>
  <c r="D715" i="44"/>
  <c r="D714" i="44"/>
  <c r="E714" i="44" s="1"/>
  <c r="E713" i="44"/>
  <c r="D713" i="44"/>
  <c r="D712" i="44"/>
  <c r="E712" i="44" s="1"/>
  <c r="D711" i="44"/>
  <c r="E711" i="44" s="1"/>
  <c r="D710" i="44"/>
  <c r="E710" i="44" s="1"/>
  <c r="D709" i="44"/>
  <c r="E709" i="44" s="1"/>
  <c r="D708" i="44"/>
  <c r="E708" i="44" s="1"/>
  <c r="E707" i="44"/>
  <c r="D707" i="44"/>
  <c r="D706" i="44"/>
  <c r="E706" i="44" s="1"/>
  <c r="E705" i="44"/>
  <c r="D705" i="44"/>
  <c r="D704" i="44"/>
  <c r="E704" i="44" s="1"/>
  <c r="D703" i="44"/>
  <c r="E703" i="44" s="1"/>
  <c r="D702" i="44"/>
  <c r="E702" i="44" s="1"/>
  <c r="D701" i="44"/>
  <c r="E701" i="44" s="1"/>
  <c r="C700" i="44"/>
  <c r="D699" i="44"/>
  <c r="E699" i="44" s="1"/>
  <c r="D698" i="44"/>
  <c r="E698" i="44" s="1"/>
  <c r="E697" i="44"/>
  <c r="D697" i="44"/>
  <c r="D696" i="44"/>
  <c r="E696" i="44" s="1"/>
  <c r="E695" i="44"/>
  <c r="D695" i="44"/>
  <c r="D694" i="44" s="1"/>
  <c r="C694" i="44"/>
  <c r="D693" i="44"/>
  <c r="E693" i="44" s="1"/>
  <c r="E692" i="44"/>
  <c r="D692" i="44"/>
  <c r="D691" i="44"/>
  <c r="E691" i="44" s="1"/>
  <c r="E690" i="44"/>
  <c r="D690" i="44"/>
  <c r="D689" i="44"/>
  <c r="E689" i="44" s="1"/>
  <c r="D688" i="44"/>
  <c r="C687" i="44"/>
  <c r="D686" i="44"/>
  <c r="E686" i="44" s="1"/>
  <c r="D685" i="44"/>
  <c r="E685" i="44" s="1"/>
  <c r="D684" i="44"/>
  <c r="E684" i="44" s="1"/>
  <c r="D683" i="44"/>
  <c r="C683" i="44"/>
  <c r="D682" i="44"/>
  <c r="E682" i="44" s="1"/>
  <c r="D681" i="44"/>
  <c r="E681" i="44" s="1"/>
  <c r="D680" i="44"/>
  <c r="C679" i="44"/>
  <c r="D678" i="44"/>
  <c r="E678" i="44" s="1"/>
  <c r="E677" i="44"/>
  <c r="D677" i="44"/>
  <c r="D676" i="44" s="1"/>
  <c r="C676" i="44"/>
  <c r="D675" i="44"/>
  <c r="E675" i="44" s="1"/>
  <c r="E674" i="44"/>
  <c r="D674" i="44"/>
  <c r="D673" i="44"/>
  <c r="E673" i="44" s="1"/>
  <c r="E672" i="44"/>
  <c r="E671" i="44" s="1"/>
  <c r="D672" i="44"/>
  <c r="D671" i="44" s="1"/>
  <c r="C671" i="44"/>
  <c r="E670" i="44"/>
  <c r="D670" i="44"/>
  <c r="D669" i="44"/>
  <c r="E669" i="44" s="1"/>
  <c r="D668" i="44"/>
  <c r="E668" i="44" s="1"/>
  <c r="D667" i="44"/>
  <c r="E667" i="44" s="1"/>
  <c r="D666" i="44"/>
  <c r="E666" i="44" s="1"/>
  <c r="D665" i="44"/>
  <c r="C665" i="44"/>
  <c r="D664" i="44"/>
  <c r="E664" i="44" s="1"/>
  <c r="D663" i="44"/>
  <c r="E663" i="44" s="1"/>
  <c r="D662" i="44"/>
  <c r="C661" i="44"/>
  <c r="D660" i="44"/>
  <c r="E660" i="44" s="1"/>
  <c r="E659" i="44"/>
  <c r="D659" i="44"/>
  <c r="D658" i="44"/>
  <c r="E658" i="44" s="1"/>
  <c r="D657" i="44"/>
  <c r="E657" i="44" s="1"/>
  <c r="D656" i="44"/>
  <c r="E656" i="44" s="1"/>
  <c r="D655" i="44"/>
  <c r="E655" i="44" s="1"/>
  <c r="D654" i="44"/>
  <c r="E654" i="44" s="1"/>
  <c r="C653" i="44"/>
  <c r="C645" i="44" s="1"/>
  <c r="D652" i="44"/>
  <c r="E652" i="44" s="1"/>
  <c r="D651" i="44"/>
  <c r="E651" i="44" s="1"/>
  <c r="E650" i="44"/>
  <c r="D650" i="44"/>
  <c r="D649" i="44"/>
  <c r="E649" i="44" s="1"/>
  <c r="E648" i="44"/>
  <c r="D648" i="44"/>
  <c r="D647" i="44"/>
  <c r="C646" i="44"/>
  <c r="J645" i="44"/>
  <c r="D644" i="44"/>
  <c r="D642" i="44" s="1"/>
  <c r="D643" i="44"/>
  <c r="E643" i="44" s="1"/>
  <c r="J642" i="44"/>
  <c r="C642" i="44"/>
  <c r="D641" i="44"/>
  <c r="E641" i="44" s="1"/>
  <c r="D640" i="44"/>
  <c r="E640" i="44" s="1"/>
  <c r="D639" i="44"/>
  <c r="E639" i="44" s="1"/>
  <c r="J638" i="44"/>
  <c r="C638" i="44"/>
  <c r="E637" i="44"/>
  <c r="D637" i="44"/>
  <c r="D636" i="44"/>
  <c r="E636" i="44" s="1"/>
  <c r="D635" i="44"/>
  <c r="E635" i="44" s="1"/>
  <c r="D634" i="44"/>
  <c r="E634" i="44" s="1"/>
  <c r="D633" i="44"/>
  <c r="E633" i="44" s="1"/>
  <c r="D632" i="44"/>
  <c r="E632" i="44" s="1"/>
  <c r="E631" i="44"/>
  <c r="D631" i="44"/>
  <c r="D630" i="44"/>
  <c r="E630" i="44" s="1"/>
  <c r="E629" i="44"/>
  <c r="D629" i="44"/>
  <c r="C628" i="44"/>
  <c r="D627" i="44"/>
  <c r="E627" i="44" s="1"/>
  <c r="E626" i="44"/>
  <c r="D626" i="44"/>
  <c r="D625" i="44"/>
  <c r="E625" i="44" s="1"/>
  <c r="E624" i="44"/>
  <c r="D624" i="44"/>
  <c r="D623" i="44"/>
  <c r="E623" i="44" s="1"/>
  <c r="D622" i="44"/>
  <c r="E622" i="44" s="1"/>
  <c r="D621" i="44"/>
  <c r="E621" i="44" s="1"/>
  <c r="D620" i="44"/>
  <c r="E620" i="44" s="1"/>
  <c r="D619" i="44"/>
  <c r="E619" i="44" s="1"/>
  <c r="E618" i="44"/>
  <c r="D618" i="44"/>
  <c r="D617" i="44"/>
  <c r="C616" i="44"/>
  <c r="D615" i="44"/>
  <c r="E615" i="44" s="1"/>
  <c r="D614" i="44"/>
  <c r="E614" i="44" s="1"/>
  <c r="D613" i="44"/>
  <c r="E613" i="44" s="1"/>
  <c r="E612" i="44"/>
  <c r="D612" i="44"/>
  <c r="D611" i="44"/>
  <c r="E611" i="44" s="1"/>
  <c r="C610" i="44"/>
  <c r="E609" i="44"/>
  <c r="D609" i="44"/>
  <c r="D608" i="44"/>
  <c r="E608" i="44" s="1"/>
  <c r="E607" i="44"/>
  <c r="D607" i="44"/>
  <c r="D606" i="44"/>
  <c r="E606" i="44" s="1"/>
  <c r="D605" i="44"/>
  <c r="E605" i="44" s="1"/>
  <c r="D604" i="44"/>
  <c r="C603" i="44"/>
  <c r="D602" i="44"/>
  <c r="E602" i="44" s="1"/>
  <c r="E601" i="44"/>
  <c r="D601" i="44"/>
  <c r="D600" i="44"/>
  <c r="E600" i="44" s="1"/>
  <c r="C599" i="44"/>
  <c r="E598" i="44"/>
  <c r="D598" i="44"/>
  <c r="D597" i="44"/>
  <c r="E597" i="44" s="1"/>
  <c r="D596" i="44"/>
  <c r="C595" i="44"/>
  <c r="D594" i="44"/>
  <c r="E594" i="44" s="1"/>
  <c r="D593" i="44"/>
  <c r="E593" i="44" s="1"/>
  <c r="C592" i="44"/>
  <c r="D591" i="44"/>
  <c r="E591" i="44" s="1"/>
  <c r="D590" i="44"/>
  <c r="E590" i="44" s="1"/>
  <c r="D589" i="44"/>
  <c r="E589" i="44" s="1"/>
  <c r="D588" i="44"/>
  <c r="C587" i="44"/>
  <c r="D586" i="44"/>
  <c r="E586" i="44" s="1"/>
  <c r="D585" i="44"/>
  <c r="E585" i="44" s="1"/>
  <c r="D584" i="44"/>
  <c r="E584" i="44" s="1"/>
  <c r="E583" i="44"/>
  <c r="D583" i="44"/>
  <c r="D582" i="44"/>
  <c r="E582" i="44" s="1"/>
  <c r="C581" i="44"/>
  <c r="E580" i="44"/>
  <c r="D580" i="44"/>
  <c r="D579" i="44"/>
  <c r="E579" i="44" s="1"/>
  <c r="E578" i="44"/>
  <c r="D578" i="44"/>
  <c r="D577" i="44" s="1"/>
  <c r="C577" i="44"/>
  <c r="E576" i="44"/>
  <c r="D576" i="44"/>
  <c r="D575" i="44"/>
  <c r="E575" i="44" s="1"/>
  <c r="D574" i="44"/>
  <c r="E574" i="44" s="1"/>
  <c r="D573" i="44"/>
  <c r="E573" i="44" s="1"/>
  <c r="D572" i="44"/>
  <c r="E572" i="44" s="1"/>
  <c r="D571" i="44"/>
  <c r="E570" i="44"/>
  <c r="D570" i="44"/>
  <c r="C569" i="44"/>
  <c r="D568" i="44"/>
  <c r="E568" i="44" s="1"/>
  <c r="D567" i="44"/>
  <c r="E567" i="44" s="1"/>
  <c r="D566" i="44"/>
  <c r="E566" i="44" s="1"/>
  <c r="E565" i="44"/>
  <c r="D565" i="44"/>
  <c r="D564" i="44"/>
  <c r="E564" i="44" s="1"/>
  <c r="D563" i="44"/>
  <c r="E563" i="44" s="1"/>
  <c r="C562" i="44"/>
  <c r="J561" i="44"/>
  <c r="J560" i="44"/>
  <c r="J559" i="44"/>
  <c r="E558" i="44"/>
  <c r="D558" i="44"/>
  <c r="D557" i="44"/>
  <c r="E557" i="44" s="1"/>
  <c r="C556" i="44"/>
  <c r="C551" i="44" s="1"/>
  <c r="C550" i="44" s="1"/>
  <c r="E555" i="44"/>
  <c r="D555" i="44"/>
  <c r="D554" i="44"/>
  <c r="E554" i="44" s="1"/>
  <c r="E553" i="44"/>
  <c r="E552" i="44" s="1"/>
  <c r="D553" i="44"/>
  <c r="D552" i="44" s="1"/>
  <c r="C552" i="44"/>
  <c r="J551" i="44"/>
  <c r="J550" i="44"/>
  <c r="D549" i="44"/>
  <c r="E549" i="44" s="1"/>
  <c r="D548" i="44"/>
  <c r="E548" i="44" s="1"/>
  <c r="J547" i="44"/>
  <c r="C547" i="44"/>
  <c r="E546" i="44"/>
  <c r="D546" i="44"/>
  <c r="D545" i="44"/>
  <c r="E545" i="44" s="1"/>
  <c r="C544" i="44"/>
  <c r="E543" i="44"/>
  <c r="D543" i="44"/>
  <c r="D542" i="44"/>
  <c r="E542" i="44" s="1"/>
  <c r="D541" i="44"/>
  <c r="E541" i="44" s="1"/>
  <c r="D540" i="44"/>
  <c r="E540" i="44" s="1"/>
  <c r="E539" i="44"/>
  <c r="D539" i="44"/>
  <c r="C538" i="44"/>
  <c r="E537" i="44"/>
  <c r="D537" i="44"/>
  <c r="D536" i="44"/>
  <c r="E536" i="44" s="1"/>
  <c r="E535" i="44"/>
  <c r="D535" i="44"/>
  <c r="D534" i="44"/>
  <c r="E534" i="44" s="1"/>
  <c r="D533" i="44"/>
  <c r="E533" i="44" s="1"/>
  <c r="D532" i="44"/>
  <c r="E532" i="44" s="1"/>
  <c r="C531" i="44"/>
  <c r="D530" i="44"/>
  <c r="C529" i="44"/>
  <c r="C528" i="44" s="1"/>
  <c r="D527" i="44"/>
  <c r="E527" i="44" s="1"/>
  <c r="D526" i="44"/>
  <c r="E526" i="44" s="1"/>
  <c r="E525" i="44"/>
  <c r="D525" i="44"/>
  <c r="D524" i="44"/>
  <c r="E524" i="44" s="1"/>
  <c r="E523" i="44"/>
  <c r="D523" i="44"/>
  <c r="C522" i="44"/>
  <c r="E521" i="44"/>
  <c r="D521" i="44"/>
  <c r="D520" i="44"/>
  <c r="E520" i="44" s="1"/>
  <c r="E519" i="44"/>
  <c r="D519" i="44"/>
  <c r="D518" i="44"/>
  <c r="E518" i="44" s="1"/>
  <c r="D517" i="44"/>
  <c r="E517" i="44" s="1"/>
  <c r="D516" i="44"/>
  <c r="E516" i="44" s="1"/>
  <c r="E515" i="44"/>
  <c r="D515" i="44"/>
  <c r="D514" i="44"/>
  <c r="E514" i="44" s="1"/>
  <c r="C513" i="44"/>
  <c r="C509" i="44" s="1"/>
  <c r="E512" i="44"/>
  <c r="D512" i="44"/>
  <c r="D511" i="44"/>
  <c r="E511" i="44" s="1"/>
  <c r="E510" i="44"/>
  <c r="D510" i="44"/>
  <c r="E508" i="44"/>
  <c r="D508" i="44"/>
  <c r="D507" i="44"/>
  <c r="E507" i="44" s="1"/>
  <c r="D506" i="44"/>
  <c r="E506" i="44" s="1"/>
  <c r="D505" i="44"/>
  <c r="E505" i="44" s="1"/>
  <c r="C504" i="44"/>
  <c r="D503" i="44"/>
  <c r="E503" i="44" s="1"/>
  <c r="D502" i="44"/>
  <c r="E502" i="44" s="1"/>
  <c r="D501" i="44"/>
  <c r="E501" i="44" s="1"/>
  <c r="D500" i="44"/>
  <c r="E500" i="44" s="1"/>
  <c r="E499" i="44"/>
  <c r="D499" i="44"/>
  <c r="D498" i="44"/>
  <c r="D497" i="44" s="1"/>
  <c r="C497" i="44"/>
  <c r="D496" i="44"/>
  <c r="E496" i="44" s="1"/>
  <c r="D495" i="44"/>
  <c r="C494" i="44"/>
  <c r="D493" i="44"/>
  <c r="E492" i="44"/>
  <c r="D492" i="44"/>
  <c r="C491" i="44"/>
  <c r="E490" i="44"/>
  <c r="D490" i="44"/>
  <c r="D489" i="44"/>
  <c r="E489" i="44" s="1"/>
  <c r="E488" i="44"/>
  <c r="D488" i="44"/>
  <c r="D487" i="44"/>
  <c r="E487" i="44" s="1"/>
  <c r="C486" i="44"/>
  <c r="E485" i="44"/>
  <c r="D485" i="44"/>
  <c r="J483" i="44"/>
  <c r="D481" i="44"/>
  <c r="E481" i="44" s="1"/>
  <c r="D480" i="44"/>
  <c r="E480" i="44" s="1"/>
  <c r="D479" i="44"/>
  <c r="E479" i="44" s="1"/>
  <c r="D478" i="44"/>
  <c r="E478" i="44" s="1"/>
  <c r="E477" i="44" s="1"/>
  <c r="C477" i="44"/>
  <c r="D476" i="44"/>
  <c r="E476" i="44" s="1"/>
  <c r="D475" i="44"/>
  <c r="D474" i="44" s="1"/>
  <c r="C474" i="44"/>
  <c r="D473" i="44"/>
  <c r="E473" i="44" s="1"/>
  <c r="D472" i="44"/>
  <c r="E472" i="44" s="1"/>
  <c r="D471" i="44"/>
  <c r="E471" i="44" s="1"/>
  <c r="D470" i="44"/>
  <c r="E470" i="44" s="1"/>
  <c r="D469" i="44"/>
  <c r="E469" i="44" s="1"/>
  <c r="C468" i="44"/>
  <c r="D467" i="44"/>
  <c r="E467" i="44" s="1"/>
  <c r="D466" i="44"/>
  <c r="E466" i="44" s="1"/>
  <c r="E465" i="44"/>
  <c r="D465" i="44"/>
  <c r="D464" i="44"/>
  <c r="C463" i="44"/>
  <c r="D462" i="44"/>
  <c r="E462" i="44" s="1"/>
  <c r="D461" i="44"/>
  <c r="E461" i="44" s="1"/>
  <c r="D460" i="44"/>
  <c r="E460" i="44" s="1"/>
  <c r="C459" i="44"/>
  <c r="D458" i="44"/>
  <c r="E458" i="44" s="1"/>
  <c r="D457" i="44"/>
  <c r="E457" i="44" s="1"/>
  <c r="D456" i="44"/>
  <c r="E456" i="44" s="1"/>
  <c r="C455" i="44"/>
  <c r="D454" i="44"/>
  <c r="E454" i="44" s="1"/>
  <c r="D453" i="44"/>
  <c r="E453" i="44" s="1"/>
  <c r="E452" i="44"/>
  <c r="D452" i="44"/>
  <c r="D451" i="44"/>
  <c r="E451" i="44" s="1"/>
  <c r="C450" i="44"/>
  <c r="E449" i="44"/>
  <c r="D449" i="44"/>
  <c r="D448" i="44"/>
  <c r="E448" i="44" s="1"/>
  <c r="E447" i="44"/>
  <c r="D447" i="44"/>
  <c r="D446" i="44"/>
  <c r="C445" i="44"/>
  <c r="D443" i="44"/>
  <c r="E443" i="44" s="1"/>
  <c r="E442" i="44"/>
  <c r="D442" i="44"/>
  <c r="D441" i="44"/>
  <c r="E441" i="44" s="1"/>
  <c r="E440" i="44"/>
  <c r="D440" i="44"/>
  <c r="D439" i="44"/>
  <c r="E439" i="44" s="1"/>
  <c r="D438" i="44"/>
  <c r="E438" i="44" s="1"/>
  <c r="D437" i="44"/>
  <c r="E437" i="44" s="1"/>
  <c r="D436" i="44"/>
  <c r="E436" i="44" s="1"/>
  <c r="D435" i="44"/>
  <c r="E435" i="44" s="1"/>
  <c r="E434" i="44"/>
  <c r="D434" i="44"/>
  <c r="D433" i="44"/>
  <c r="E433" i="44" s="1"/>
  <c r="D432" i="44"/>
  <c r="E432" i="44" s="1"/>
  <c r="D431" i="44"/>
  <c r="E431" i="44" s="1"/>
  <c r="D430" i="44"/>
  <c r="E430" i="44" s="1"/>
  <c r="C429" i="44"/>
  <c r="E428" i="44"/>
  <c r="D428" i="44"/>
  <c r="D427" i="44"/>
  <c r="E427" i="44" s="1"/>
  <c r="E426" i="44"/>
  <c r="D426" i="44"/>
  <c r="D425" i="44"/>
  <c r="E425" i="44" s="1"/>
  <c r="D424" i="44"/>
  <c r="E424" i="44" s="1"/>
  <c r="D423" i="44"/>
  <c r="E423" i="44" s="1"/>
  <c r="C422" i="44"/>
  <c r="D421" i="44"/>
  <c r="E421" i="44" s="1"/>
  <c r="D420" i="44"/>
  <c r="E420" i="44" s="1"/>
  <c r="E419" i="44"/>
  <c r="D419" i="44"/>
  <c r="D418" i="44"/>
  <c r="E418" i="44" s="1"/>
  <c r="E417" i="44"/>
  <c r="D417" i="44"/>
  <c r="C416" i="44"/>
  <c r="E415" i="44"/>
  <c r="D415" i="44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C404" i="44"/>
  <c r="E403" i="44"/>
  <c r="D403" i="44"/>
  <c r="D402" i="44"/>
  <c r="E402" i="44" s="1"/>
  <c r="E401" i="44"/>
  <c r="D401" i="44"/>
  <c r="D400" i="44"/>
  <c r="C399" i="44"/>
  <c r="D398" i="44"/>
  <c r="E398" i="44" s="1"/>
  <c r="E397" i="44"/>
  <c r="D397" i="44"/>
  <c r="D396" i="44"/>
  <c r="E396" i="44" s="1"/>
  <c r="C395" i="44"/>
  <c r="D394" i="44"/>
  <c r="E394" i="44" s="1"/>
  <c r="D393" i="44"/>
  <c r="C392" i="44"/>
  <c r="D391" i="44"/>
  <c r="E391" i="44" s="1"/>
  <c r="E390" i="44"/>
  <c r="D390" i="44"/>
  <c r="D389" i="44"/>
  <c r="E389" i="44" s="1"/>
  <c r="C388" i="44"/>
  <c r="E387" i="44"/>
  <c r="D387" i="44"/>
  <c r="D386" i="44"/>
  <c r="E386" i="44" s="1"/>
  <c r="E385" i="44"/>
  <c r="D385" i="44"/>
  <c r="D384" i="44"/>
  <c r="E384" i="44" s="1"/>
  <c r="D383" i="44"/>
  <c r="C382" i="44"/>
  <c r="E381" i="44"/>
  <c r="D381" i="44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E370" i="44"/>
  <c r="D370" i="44"/>
  <c r="D369" i="44"/>
  <c r="E369" i="44" s="1"/>
  <c r="C368" i="44"/>
  <c r="E367" i="44"/>
  <c r="D367" i="44"/>
  <c r="D366" i="44"/>
  <c r="E366" i="44" s="1"/>
  <c r="D365" i="44"/>
  <c r="E365" i="44" s="1"/>
  <c r="D364" i="44"/>
  <c r="E364" i="44" s="1"/>
  <c r="E363" i="44"/>
  <c r="D363" i="44"/>
  <c r="D362" i="44" s="1"/>
  <c r="C362" i="44"/>
  <c r="E361" i="44"/>
  <c r="D361" i="44"/>
  <c r="D360" i="44"/>
  <c r="E360" i="44" s="1"/>
  <c r="E359" i="44"/>
  <c r="D359" i="44"/>
  <c r="D358" i="44"/>
  <c r="E358" i="44" s="1"/>
  <c r="C357" i="44"/>
  <c r="E356" i="44"/>
  <c r="D356" i="44"/>
  <c r="D355" i="44"/>
  <c r="E355" i="44" s="1"/>
  <c r="D354" i="44"/>
  <c r="C353" i="44"/>
  <c r="D352" i="44"/>
  <c r="E352" i="44" s="1"/>
  <c r="D351" i="44"/>
  <c r="E351" i="44" s="1"/>
  <c r="D350" i="44"/>
  <c r="E350" i="44" s="1"/>
  <c r="D349" i="44"/>
  <c r="E349" i="44" s="1"/>
  <c r="C348" i="44"/>
  <c r="D347" i="44"/>
  <c r="E347" i="44" s="1"/>
  <c r="D346" i="44"/>
  <c r="E346" i="44" s="1"/>
  <c r="E345" i="44"/>
  <c r="D345" i="44"/>
  <c r="C344" i="44"/>
  <c r="E343" i="44"/>
  <c r="D343" i="44"/>
  <c r="D342" i="44"/>
  <c r="E342" i="44" s="1"/>
  <c r="E341" i="44"/>
  <c r="D341" i="44"/>
  <c r="J339" i="44"/>
  <c r="D338" i="44"/>
  <c r="E338" i="44" s="1"/>
  <c r="E337" i="44"/>
  <c r="D337" i="44"/>
  <c r="D336" i="44"/>
  <c r="E336" i="44" s="1"/>
  <c r="D335" i="44"/>
  <c r="E335" i="44" s="1"/>
  <c r="D334" i="44"/>
  <c r="E334" i="44" s="1"/>
  <c r="D333" i="44"/>
  <c r="E333" i="44" s="1"/>
  <c r="D332" i="44"/>
  <c r="D331" i="44" s="1"/>
  <c r="C331" i="44"/>
  <c r="D330" i="44"/>
  <c r="E330" i="44" s="1"/>
  <c r="D329" i="44"/>
  <c r="E329" i="44" s="1"/>
  <c r="C328" i="44"/>
  <c r="D327" i="44"/>
  <c r="E327" i="44" s="1"/>
  <c r="D326" i="44"/>
  <c r="C325" i="44"/>
  <c r="D324" i="44"/>
  <c r="E324" i="44" s="1"/>
  <c r="D323" i="44"/>
  <c r="E323" i="44" s="1"/>
  <c r="E322" i="44"/>
  <c r="D322" i="44"/>
  <c r="D321" i="44"/>
  <c r="E321" i="44" s="1"/>
  <c r="E320" i="44"/>
  <c r="D320" i="44"/>
  <c r="D319" i="44"/>
  <c r="E319" i="44" s="1"/>
  <c r="E318" i="44"/>
  <c r="D318" i="44"/>
  <c r="D317" i="44"/>
  <c r="E317" i="44" s="1"/>
  <c r="D316" i="44"/>
  <c r="C315" i="44"/>
  <c r="C314" i="44" s="1"/>
  <c r="E313" i="44"/>
  <c r="D313" i="44"/>
  <c r="D312" i="44"/>
  <c r="E312" i="44" s="1"/>
  <c r="D311" i="44"/>
  <c r="E311" i="44" s="1"/>
  <c r="E310" i="44"/>
  <c r="D310" i="44"/>
  <c r="D309" i="44"/>
  <c r="E309" i="44" s="1"/>
  <c r="C308" i="44"/>
  <c r="D307" i="44"/>
  <c r="E307" i="44" s="1"/>
  <c r="D306" i="44"/>
  <c r="C305" i="44"/>
  <c r="D304" i="44"/>
  <c r="E304" i="44" s="1"/>
  <c r="E303" i="44"/>
  <c r="D303" i="44"/>
  <c r="C302" i="44"/>
  <c r="E301" i="44"/>
  <c r="D301" i="44"/>
  <c r="D300" i="44"/>
  <c r="E300" i="44" s="1"/>
  <c r="D299" i="44"/>
  <c r="C298" i="44"/>
  <c r="D297" i="44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E290" i="44"/>
  <c r="D290" i="44"/>
  <c r="C289" i="44"/>
  <c r="D288" i="44"/>
  <c r="E288" i="44" s="1"/>
  <c r="E287" i="44"/>
  <c r="D287" i="44"/>
  <c r="E286" i="44"/>
  <c r="D286" i="44"/>
  <c r="E285" i="44"/>
  <c r="D285" i="44"/>
  <c r="D284" i="44"/>
  <c r="E284" i="44" s="1"/>
  <c r="E283" i="44"/>
  <c r="D283" i="44"/>
  <c r="D282" i="44"/>
  <c r="E282" i="44" s="1"/>
  <c r="E281" i="44"/>
  <c r="D281" i="44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E267" i="44" s="1"/>
  <c r="E266" i="44"/>
  <c r="D266" i="44"/>
  <c r="C265" i="44"/>
  <c r="D264" i="44"/>
  <c r="D262" i="44"/>
  <c r="E262" i="44" s="1"/>
  <c r="D261" i="44"/>
  <c r="D260" i="44" s="1"/>
  <c r="C260" i="44"/>
  <c r="J259" i="44"/>
  <c r="J258" i="44"/>
  <c r="J257" i="44"/>
  <c r="J256" i="44"/>
  <c r="D252" i="44"/>
  <c r="E252" i="44" s="1"/>
  <c r="D251" i="44"/>
  <c r="E251" i="44" s="1"/>
  <c r="E250" i="44" s="1"/>
  <c r="D250" i="44"/>
  <c r="C250" i="44"/>
  <c r="D249" i="44"/>
  <c r="E249" i="44" s="1"/>
  <c r="D248" i="44"/>
  <c r="E248" i="44" s="1"/>
  <c r="D247" i="44"/>
  <c r="E247" i="44" s="1"/>
  <c r="E246" i="44"/>
  <c r="D246" i="44"/>
  <c r="D245" i="44"/>
  <c r="E245" i="44" s="1"/>
  <c r="C244" i="44"/>
  <c r="C243" i="44" s="1"/>
  <c r="D242" i="44"/>
  <c r="E242" i="44" s="1"/>
  <c r="D241" i="44"/>
  <c r="D240" i="44"/>
  <c r="E240" i="44" s="1"/>
  <c r="C239" i="44"/>
  <c r="C238" i="44"/>
  <c r="D237" i="44"/>
  <c r="E237" i="44" s="1"/>
  <c r="E236" i="44" s="1"/>
  <c r="E235" i="44" s="1"/>
  <c r="C236" i="44"/>
  <c r="C235" i="44"/>
  <c r="D234" i="44"/>
  <c r="E234" i="44" s="1"/>
  <c r="E233" i="44" s="1"/>
  <c r="C233" i="44"/>
  <c r="E232" i="44"/>
  <c r="D232" i="44"/>
  <c r="D231" i="44"/>
  <c r="E231" i="44" s="1"/>
  <c r="E229" i="44" s="1"/>
  <c r="E228" i="44" s="1"/>
  <c r="E230" i="44"/>
  <c r="D230" i="44"/>
  <c r="C229" i="44"/>
  <c r="C228" i="44" s="1"/>
  <c r="E227" i="44"/>
  <c r="E223" i="44" s="1"/>
  <c r="E222" i="44" s="1"/>
  <c r="D227" i="44"/>
  <c r="D226" i="44"/>
  <c r="E226" i="44" s="1"/>
  <c r="E225" i="44"/>
  <c r="D225" i="44"/>
  <c r="D224" i="44"/>
  <c r="E224" i="44" s="1"/>
  <c r="D223" i="44"/>
  <c r="D222" i="44" s="1"/>
  <c r="C223" i="44"/>
  <c r="C222" i="44"/>
  <c r="E221" i="44"/>
  <c r="E220" i="44" s="1"/>
  <c r="D221" i="44"/>
  <c r="D220" i="44"/>
  <c r="C220" i="44"/>
  <c r="C215" i="44" s="1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D212" i="44"/>
  <c r="D211" i="44" s="1"/>
  <c r="C211" i="44"/>
  <c r="D210" i="44"/>
  <c r="E210" i="44" s="1"/>
  <c r="D209" i="44"/>
  <c r="E209" i="44" s="1"/>
  <c r="D208" i="44"/>
  <c r="E208" i="44" s="1"/>
  <c r="C207" i="44"/>
  <c r="D206" i="44"/>
  <c r="E206" i="44" s="1"/>
  <c r="D205" i="44"/>
  <c r="C204" i="44"/>
  <c r="D202" i="44"/>
  <c r="D201" i="44" s="1"/>
  <c r="C201" i="44"/>
  <c r="C200" i="44" s="1"/>
  <c r="D200" i="44"/>
  <c r="D199" i="44"/>
  <c r="D198" i="44" s="1"/>
  <c r="C198" i="44"/>
  <c r="C197" i="44" s="1"/>
  <c r="D197" i="44"/>
  <c r="D196" i="44"/>
  <c r="D195" i="44" s="1"/>
  <c r="C195" i="44"/>
  <c r="D194" i="44"/>
  <c r="D193" i="44" s="1"/>
  <c r="C193" i="44"/>
  <c r="E192" i="44"/>
  <c r="D192" i="44"/>
  <c r="D191" i="44"/>
  <c r="E191" i="44" s="1"/>
  <c r="E190" i="44"/>
  <c r="E189" i="44" s="1"/>
  <c r="D190" i="44"/>
  <c r="D189" i="44" s="1"/>
  <c r="D188" i="44" s="1"/>
  <c r="C189" i="44"/>
  <c r="E187" i="44"/>
  <c r="D187" i="44"/>
  <c r="D186" i="44"/>
  <c r="C185" i="44"/>
  <c r="C184" i="44" s="1"/>
  <c r="E183" i="44"/>
  <c r="E182" i="44" s="1"/>
  <c r="D183" i="44"/>
  <c r="D182" i="44" s="1"/>
  <c r="D181" i="44"/>
  <c r="D180" i="44" s="1"/>
  <c r="D179" i="44" s="1"/>
  <c r="C179" i="44"/>
  <c r="J178" i="44"/>
  <c r="J177" i="44"/>
  <c r="D176" i="44"/>
  <c r="E176" i="44" s="1"/>
  <c r="D175" i="44"/>
  <c r="D174" i="44" s="1"/>
  <c r="C174" i="44"/>
  <c r="C170" i="44" s="1"/>
  <c r="D173" i="44"/>
  <c r="E173" i="44" s="1"/>
  <c r="D172" i="44"/>
  <c r="C171" i="44"/>
  <c r="J170" i="44"/>
  <c r="D169" i="44"/>
  <c r="E169" i="44" s="1"/>
  <c r="E167" i="44" s="1"/>
  <c r="D168" i="44"/>
  <c r="E168" i="44" s="1"/>
  <c r="C167" i="44"/>
  <c r="C163" i="44" s="1"/>
  <c r="D166" i="44"/>
  <c r="E166" i="44" s="1"/>
  <c r="E165" i="44"/>
  <c r="D165" i="44"/>
  <c r="D164" i="44"/>
  <c r="C164" i="44"/>
  <c r="J163" i="44"/>
  <c r="D162" i="44"/>
  <c r="E162" i="44" s="1"/>
  <c r="D161" i="44"/>
  <c r="C160" i="44"/>
  <c r="D159" i="44"/>
  <c r="E159" i="44" s="1"/>
  <c r="D158" i="44"/>
  <c r="C157" i="44"/>
  <c r="D156" i="44"/>
  <c r="E156" i="44" s="1"/>
  <c r="D155" i="44"/>
  <c r="E155" i="44" s="1"/>
  <c r="C154" i="44"/>
  <c r="J153" i="44"/>
  <c r="J152" i="44"/>
  <c r="D151" i="44"/>
  <c r="E151" i="44" s="1"/>
  <c r="D150" i="44"/>
  <c r="E150" i="44" s="1"/>
  <c r="C149" i="44"/>
  <c r="D148" i="44"/>
  <c r="E148" i="44" s="1"/>
  <c r="D147" i="44"/>
  <c r="E147" i="44" s="1"/>
  <c r="E146" i="44" s="1"/>
  <c r="C146" i="44"/>
  <c r="E145" i="44"/>
  <c r="D145" i="44"/>
  <c r="D144" i="44"/>
  <c r="D143" i="44" s="1"/>
  <c r="C143" i="44"/>
  <c r="D142" i="44"/>
  <c r="E142" i="44" s="1"/>
  <c r="E140" i="44" s="1"/>
  <c r="D141" i="44"/>
  <c r="E141" i="44" s="1"/>
  <c r="C140" i="44"/>
  <c r="D139" i="44"/>
  <c r="E139" i="44" s="1"/>
  <c r="D138" i="44"/>
  <c r="E138" i="44" s="1"/>
  <c r="D137" i="44"/>
  <c r="C136" i="44"/>
  <c r="C135" i="44" s="1"/>
  <c r="J135" i="44"/>
  <c r="E134" i="44"/>
  <c r="D134" i="44"/>
  <c r="D133" i="44"/>
  <c r="E133" i="44" s="1"/>
  <c r="E132" i="44" s="1"/>
  <c r="C132" i="44"/>
  <c r="E131" i="44"/>
  <c r="D131" i="44"/>
  <c r="E130" i="44"/>
  <c r="E129" i="44" s="1"/>
  <c r="D130" i="44"/>
  <c r="D129" i="44" s="1"/>
  <c r="C129" i="44"/>
  <c r="D128" i="44"/>
  <c r="E128" i="44" s="1"/>
  <c r="E127" i="44"/>
  <c r="E126" i="44" s="1"/>
  <c r="D127" i="44"/>
  <c r="D126" i="44"/>
  <c r="C126" i="44"/>
  <c r="E125" i="44"/>
  <c r="D125" i="44"/>
  <c r="E124" i="44"/>
  <c r="E123" i="44" s="1"/>
  <c r="D124" i="44"/>
  <c r="D123" i="44" s="1"/>
  <c r="C123" i="44"/>
  <c r="E122" i="44"/>
  <c r="D122" i="44"/>
  <c r="D121" i="44"/>
  <c r="E121" i="44" s="1"/>
  <c r="C120" i="44"/>
  <c r="E119" i="44"/>
  <c r="E117" i="44" s="1"/>
  <c r="D119" i="44"/>
  <c r="E118" i="44"/>
  <c r="D118" i="44"/>
  <c r="D117" i="44"/>
  <c r="C117" i="44"/>
  <c r="J116" i="44"/>
  <c r="C116" i="44"/>
  <c r="J115" i="44"/>
  <c r="J114" i="44"/>
  <c r="D113" i="44"/>
  <c r="E113" i="44" s="1"/>
  <c r="E112" i="44"/>
  <c r="D112" i="44"/>
  <c r="D111" i="44"/>
  <c r="E111" i="44" s="1"/>
  <c r="D110" i="44"/>
  <c r="E110" i="44" s="1"/>
  <c r="D109" i="44"/>
  <c r="E109" i="44" s="1"/>
  <c r="D108" i="44"/>
  <c r="E108" i="44" s="1"/>
  <c r="D107" i="44"/>
  <c r="E107" i="44" s="1"/>
  <c r="D106" i="44"/>
  <c r="E106" i="44" s="1"/>
  <c r="D105" i="44"/>
  <c r="E105" i="44" s="1"/>
  <c r="E104" i="44"/>
  <c r="D104" i="44"/>
  <c r="D103" i="44"/>
  <c r="E103" i="44" s="1"/>
  <c r="D102" i="44"/>
  <c r="E102" i="44" s="1"/>
  <c r="D101" i="44"/>
  <c r="E101" i="44" s="1"/>
  <c r="D100" i="44"/>
  <c r="E100" i="44" s="1"/>
  <c r="D99" i="44"/>
  <c r="E99" i="44" s="1"/>
  <c r="D98" i="44"/>
  <c r="E98" i="44" s="1"/>
  <c r="J97" i="44"/>
  <c r="C97" i="44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D89" i="44"/>
  <c r="E89" i="44" s="1"/>
  <c r="D88" i="44"/>
  <c r="E88" i="44" s="1"/>
  <c r="E87" i="44"/>
  <c r="D87" i="44"/>
  <c r="D86" i="44"/>
  <c r="E86" i="44" s="1"/>
  <c r="D85" i="44"/>
  <c r="E85" i="44" s="1"/>
  <c r="D84" i="44"/>
  <c r="E84" i="44" s="1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D77" i="44"/>
  <c r="E77" i="44" s="1"/>
  <c r="D76" i="44"/>
  <c r="E76" i="44" s="1"/>
  <c r="D75" i="44"/>
  <c r="E75" i="44" s="1"/>
  <c r="D74" i="44"/>
  <c r="E74" i="44" s="1"/>
  <c r="D73" i="44"/>
  <c r="E73" i="44" s="1"/>
  <c r="D72" i="44"/>
  <c r="E72" i="44" s="1"/>
  <c r="E71" i="44"/>
  <c r="D71" i="44"/>
  <c r="D70" i="44"/>
  <c r="E70" i="44" s="1"/>
  <c r="D69" i="44"/>
  <c r="E69" i="44" s="1"/>
  <c r="J68" i="44"/>
  <c r="C68" i="44"/>
  <c r="C67" i="44" s="1"/>
  <c r="J67" i="44"/>
  <c r="D66" i="44"/>
  <c r="E66" i="44" s="1"/>
  <c r="E65" i="44"/>
  <c r="D65" i="44"/>
  <c r="D64" i="44"/>
  <c r="E64" i="44" s="1"/>
  <c r="D63" i="44"/>
  <c r="E63" i="44" s="1"/>
  <c r="D62" i="44"/>
  <c r="J61" i="44"/>
  <c r="C61" i="44"/>
  <c r="D60" i="44"/>
  <c r="E60" i="44" s="1"/>
  <c r="D59" i="44"/>
  <c r="E59" i="44" s="1"/>
  <c r="D58" i="44"/>
  <c r="E58" i="44" s="1"/>
  <c r="D57" i="44"/>
  <c r="E57" i="44" s="1"/>
  <c r="D56" i="44"/>
  <c r="E56" i="44" s="1"/>
  <c r="D55" i="44"/>
  <c r="E55" i="44" s="1"/>
  <c r="D54" i="44"/>
  <c r="E54" i="44" s="1"/>
  <c r="D53" i="44"/>
  <c r="E53" i="44" s="1"/>
  <c r="D52" i="44"/>
  <c r="E52" i="44" s="1"/>
  <c r="D51" i="44"/>
  <c r="E51" i="44" s="1"/>
  <c r="E50" i="44"/>
  <c r="D50" i="44"/>
  <c r="D49" i="44"/>
  <c r="E49" i="44" s="1"/>
  <c r="D48" i="44"/>
  <c r="E48" i="44" s="1"/>
  <c r="D47" i="44"/>
  <c r="E47" i="44" s="1"/>
  <c r="D46" i="44"/>
  <c r="E46" i="44" s="1"/>
  <c r="D45" i="44"/>
  <c r="E45" i="44" s="1"/>
  <c r="D44" i="44"/>
  <c r="E44" i="44" s="1"/>
  <c r="D43" i="44"/>
  <c r="E43" i="44" s="1"/>
  <c r="D42" i="44"/>
  <c r="E42" i="44" s="1"/>
  <c r="D41" i="44"/>
  <c r="E41" i="44" s="1"/>
  <c r="D40" i="44"/>
  <c r="E40" i="44" s="1"/>
  <c r="D39" i="44"/>
  <c r="E39" i="44" s="1"/>
  <c r="J38" i="44"/>
  <c r="C38" i="44"/>
  <c r="D37" i="44"/>
  <c r="E37" i="44" s="1"/>
  <c r="D36" i="44"/>
  <c r="E36" i="44" s="1"/>
  <c r="D35" i="44"/>
  <c r="E35" i="44" s="1"/>
  <c r="D34" i="44"/>
  <c r="E34" i="44" s="1"/>
  <c r="D33" i="44"/>
  <c r="E33" i="44" s="1"/>
  <c r="D32" i="44"/>
  <c r="E32" i="44" s="1"/>
  <c r="D31" i="44"/>
  <c r="E31" i="44" s="1"/>
  <c r="D30" i="44"/>
  <c r="E30" i="44" s="1"/>
  <c r="D29" i="44"/>
  <c r="E29" i="44" s="1"/>
  <c r="D28" i="44"/>
  <c r="E28" i="44" s="1"/>
  <c r="D27" i="44"/>
  <c r="E27" i="44" s="1"/>
  <c r="D26" i="44"/>
  <c r="E26" i="44" s="1"/>
  <c r="D25" i="44"/>
  <c r="E25" i="44" s="1"/>
  <c r="D24" i="44"/>
  <c r="E24" i="44" s="1"/>
  <c r="D23" i="44"/>
  <c r="E23" i="44" s="1"/>
  <c r="D22" i="44"/>
  <c r="E22" i="44" s="1"/>
  <c r="D21" i="44"/>
  <c r="E21" i="44" s="1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E12" i="44" s="1"/>
  <c r="J11" i="44"/>
  <c r="C11" i="44"/>
  <c r="D10" i="44"/>
  <c r="E10" i="44" s="1"/>
  <c r="D9" i="44"/>
  <c r="E9" i="44" s="1"/>
  <c r="D8" i="44"/>
  <c r="E8" i="44" s="1"/>
  <c r="D7" i="44"/>
  <c r="E7" i="44" s="1"/>
  <c r="D6" i="44"/>
  <c r="E6" i="44" s="1"/>
  <c r="D5" i="44"/>
  <c r="E5" i="44" s="1"/>
  <c r="J4" i="44"/>
  <c r="C4" i="44"/>
  <c r="J3" i="44"/>
  <c r="J2" i="44"/>
  <c r="J1" i="44"/>
  <c r="E8" i="43"/>
  <c r="E9" i="43"/>
  <c r="E27" i="43" s="1"/>
  <c r="E10" i="43"/>
  <c r="E11" i="43"/>
  <c r="E12" i="43"/>
  <c r="E13" i="43"/>
  <c r="E31" i="43" s="1"/>
  <c r="E7" i="43"/>
  <c r="D31" i="43"/>
  <c r="C31" i="43"/>
  <c r="E30" i="43"/>
  <c r="D30" i="43"/>
  <c r="C30" i="43"/>
  <c r="E29" i="43"/>
  <c r="D29" i="43"/>
  <c r="C29" i="43"/>
  <c r="E28" i="43"/>
  <c r="D28" i="43"/>
  <c r="C28" i="43"/>
  <c r="D27" i="43"/>
  <c r="C27" i="43"/>
  <c r="E26" i="43"/>
  <c r="D26" i="43"/>
  <c r="C26" i="43"/>
  <c r="G67" i="42"/>
  <c r="G63" i="42"/>
  <c r="G32" i="42" s="1"/>
  <c r="G64" i="42"/>
  <c r="G29" i="42"/>
  <c r="G26" i="42"/>
  <c r="J70" i="42"/>
  <c r="I70" i="42"/>
  <c r="H70" i="42"/>
  <c r="F70" i="42"/>
  <c r="E70" i="42"/>
  <c r="D70" i="42"/>
  <c r="C70" i="42"/>
  <c r="J67" i="42"/>
  <c r="I67" i="42"/>
  <c r="H67" i="42"/>
  <c r="F67" i="42"/>
  <c r="E67" i="42"/>
  <c r="D67" i="42"/>
  <c r="C67" i="42"/>
  <c r="J64" i="42"/>
  <c r="I64" i="42"/>
  <c r="I63" i="42" s="1"/>
  <c r="H64" i="42"/>
  <c r="F64" i="42"/>
  <c r="E64" i="42"/>
  <c r="D64" i="42"/>
  <c r="C64" i="42"/>
  <c r="F63" i="42"/>
  <c r="D63" i="42"/>
  <c r="I60" i="42"/>
  <c r="H60" i="42"/>
  <c r="F60" i="42"/>
  <c r="E60" i="42"/>
  <c r="D60" i="42"/>
  <c r="C60" i="42"/>
  <c r="J57" i="42"/>
  <c r="I57" i="42"/>
  <c r="H57" i="42"/>
  <c r="F57" i="42"/>
  <c r="E57" i="42"/>
  <c r="D57" i="42"/>
  <c r="C57" i="42"/>
  <c r="J54" i="42"/>
  <c r="I54" i="42"/>
  <c r="H54" i="42"/>
  <c r="F54" i="42"/>
  <c r="E54" i="42"/>
  <c r="D54" i="42"/>
  <c r="C54" i="42"/>
  <c r="J51" i="42"/>
  <c r="I51" i="42"/>
  <c r="H51" i="42"/>
  <c r="F51" i="42"/>
  <c r="F32" i="42" s="1"/>
  <c r="E51" i="42"/>
  <c r="D51" i="42"/>
  <c r="C51" i="42"/>
  <c r="J48" i="42"/>
  <c r="I48" i="42"/>
  <c r="H48" i="42"/>
  <c r="F48" i="42"/>
  <c r="E48" i="42"/>
  <c r="D48" i="42"/>
  <c r="C48" i="42"/>
  <c r="J33" i="42"/>
  <c r="I33" i="42"/>
  <c r="I32" i="42" s="1"/>
  <c r="H33" i="42"/>
  <c r="F33" i="42"/>
  <c r="E33" i="42"/>
  <c r="D33" i="42"/>
  <c r="D32" i="42" s="1"/>
  <c r="C33" i="42"/>
  <c r="J29" i="42"/>
  <c r="I29" i="42"/>
  <c r="H29" i="42"/>
  <c r="H25" i="42" s="1"/>
  <c r="F29" i="42"/>
  <c r="E29" i="42"/>
  <c r="D29" i="42"/>
  <c r="C29" i="42"/>
  <c r="C25" i="42" s="1"/>
  <c r="J26" i="42"/>
  <c r="J25" i="42" s="1"/>
  <c r="I26" i="42"/>
  <c r="H26" i="42"/>
  <c r="F26" i="42"/>
  <c r="E26" i="42"/>
  <c r="E25" i="42" s="1"/>
  <c r="D26" i="42"/>
  <c r="C26" i="42"/>
  <c r="J22" i="42"/>
  <c r="I22" i="42"/>
  <c r="H22" i="42"/>
  <c r="F22" i="42"/>
  <c r="E22" i="42"/>
  <c r="D22" i="42"/>
  <c r="C22" i="42"/>
  <c r="J19" i="42"/>
  <c r="I19" i="42"/>
  <c r="H19" i="42"/>
  <c r="F19" i="42"/>
  <c r="E19" i="42"/>
  <c r="D19" i="42"/>
  <c r="C19" i="42"/>
  <c r="J16" i="42"/>
  <c r="I16" i="42"/>
  <c r="H16" i="42"/>
  <c r="F16" i="42"/>
  <c r="E16" i="42"/>
  <c r="D16" i="42"/>
  <c r="C16" i="42"/>
  <c r="J13" i="42"/>
  <c r="I13" i="42"/>
  <c r="H13" i="42"/>
  <c r="F13" i="42"/>
  <c r="E13" i="42"/>
  <c r="D13" i="42"/>
  <c r="C13" i="42"/>
  <c r="J10" i="42"/>
  <c r="I10" i="42"/>
  <c r="H10" i="42"/>
  <c r="F10" i="42"/>
  <c r="E10" i="42"/>
  <c r="D10" i="42"/>
  <c r="C10" i="42"/>
  <c r="J5" i="42"/>
  <c r="I5" i="42"/>
  <c r="H5" i="42"/>
  <c r="F5" i="42"/>
  <c r="E5" i="42"/>
  <c r="D5" i="42"/>
  <c r="C5" i="42"/>
  <c r="I70" i="41"/>
  <c r="H70" i="41"/>
  <c r="G70" i="41"/>
  <c r="F70" i="41"/>
  <c r="E70" i="41"/>
  <c r="D70" i="41"/>
  <c r="C70" i="41"/>
  <c r="I67" i="41"/>
  <c r="H67" i="41"/>
  <c r="G67" i="41"/>
  <c r="F67" i="41"/>
  <c r="E67" i="41"/>
  <c r="D67" i="41"/>
  <c r="D63" i="41" s="1"/>
  <c r="C67" i="41"/>
  <c r="I64" i="41"/>
  <c r="H64" i="41"/>
  <c r="G64" i="41"/>
  <c r="F64" i="41"/>
  <c r="F63" i="41" s="1"/>
  <c r="E64" i="41"/>
  <c r="D64" i="41"/>
  <c r="C64" i="41"/>
  <c r="H63" i="41"/>
  <c r="H60" i="41"/>
  <c r="G60" i="41"/>
  <c r="F60" i="41"/>
  <c r="E60" i="41"/>
  <c r="D60" i="41"/>
  <c r="C60" i="41"/>
  <c r="I57" i="41"/>
  <c r="H57" i="41"/>
  <c r="G57" i="41"/>
  <c r="F57" i="41"/>
  <c r="E57" i="41"/>
  <c r="D57" i="41"/>
  <c r="C57" i="41"/>
  <c r="I54" i="41"/>
  <c r="H54" i="41"/>
  <c r="G54" i="41"/>
  <c r="F54" i="41"/>
  <c r="E54" i="41"/>
  <c r="D54" i="41"/>
  <c r="C54" i="41"/>
  <c r="I51" i="41"/>
  <c r="H51" i="41"/>
  <c r="G51" i="41"/>
  <c r="F51" i="41"/>
  <c r="E51" i="41"/>
  <c r="D51" i="41"/>
  <c r="C51" i="41"/>
  <c r="I48" i="41"/>
  <c r="H48" i="41"/>
  <c r="G48" i="41"/>
  <c r="F48" i="41"/>
  <c r="E48" i="41"/>
  <c r="D48" i="41"/>
  <c r="D32" i="41" s="1"/>
  <c r="C48" i="41"/>
  <c r="I33" i="41"/>
  <c r="H33" i="41"/>
  <c r="G33" i="41"/>
  <c r="F33" i="41"/>
  <c r="E33" i="41"/>
  <c r="D33" i="41"/>
  <c r="C33" i="41"/>
  <c r="H32" i="41"/>
  <c r="I29" i="41"/>
  <c r="H29" i="41"/>
  <c r="G29" i="41"/>
  <c r="F29" i="41"/>
  <c r="E29" i="41"/>
  <c r="D29" i="41"/>
  <c r="C29" i="41"/>
  <c r="I26" i="41"/>
  <c r="I25" i="41" s="1"/>
  <c r="H26" i="41"/>
  <c r="G26" i="41"/>
  <c r="G25" i="41" s="1"/>
  <c r="F26" i="41"/>
  <c r="E26" i="41"/>
  <c r="D26" i="41"/>
  <c r="C26" i="41"/>
  <c r="E25" i="41"/>
  <c r="C25" i="41"/>
  <c r="I22" i="41"/>
  <c r="H22" i="41"/>
  <c r="G22" i="41"/>
  <c r="F22" i="41"/>
  <c r="E22" i="41"/>
  <c r="D22" i="41"/>
  <c r="C22" i="41"/>
  <c r="I19" i="41"/>
  <c r="H19" i="41"/>
  <c r="G19" i="41"/>
  <c r="F19" i="41"/>
  <c r="E19" i="41"/>
  <c r="D19" i="41"/>
  <c r="C19" i="41"/>
  <c r="I16" i="41"/>
  <c r="H16" i="41"/>
  <c r="G16" i="41"/>
  <c r="F16" i="41"/>
  <c r="E16" i="41"/>
  <c r="D16" i="41"/>
  <c r="C16" i="41"/>
  <c r="I13" i="41"/>
  <c r="H13" i="41"/>
  <c r="G13" i="41"/>
  <c r="F13" i="41"/>
  <c r="E13" i="41"/>
  <c r="D13" i="41"/>
  <c r="C13" i="41"/>
  <c r="I10" i="41"/>
  <c r="H10" i="41"/>
  <c r="G10" i="41"/>
  <c r="F10" i="41"/>
  <c r="E10" i="41"/>
  <c r="D10" i="41"/>
  <c r="C10" i="41"/>
  <c r="I5" i="41"/>
  <c r="H5" i="41"/>
  <c r="G5" i="41"/>
  <c r="F5" i="41"/>
  <c r="E5" i="41"/>
  <c r="E4" i="41" s="1"/>
  <c r="D5" i="41"/>
  <c r="C5" i="41"/>
  <c r="D9" i="40"/>
  <c r="D11" i="40" s="1"/>
  <c r="C9" i="40"/>
  <c r="C11" i="40" s="1"/>
  <c r="B9" i="40"/>
  <c r="B11" i="40" s="1"/>
  <c r="D7" i="40"/>
  <c r="C7" i="40"/>
  <c r="B7" i="40"/>
  <c r="D5" i="40"/>
  <c r="C5" i="40"/>
  <c r="B5" i="40"/>
  <c r="F32" i="41" l="1"/>
  <c r="I4" i="41"/>
  <c r="C63" i="41"/>
  <c r="C32" i="41" s="1"/>
  <c r="C74" i="41" s="1"/>
  <c r="F25" i="42"/>
  <c r="F4" i="42" s="1"/>
  <c r="G25" i="42"/>
  <c r="G4" i="42" s="1"/>
  <c r="G74" i="42" s="1"/>
  <c r="C115" i="44"/>
  <c r="D305" i="44"/>
  <c r="E306" i="44"/>
  <c r="E305" i="44" s="1"/>
  <c r="D325" i="44"/>
  <c r="E326" i="44"/>
  <c r="E325" i="44" s="1"/>
  <c r="D687" i="44"/>
  <c r="E688" i="44"/>
  <c r="E4" i="42"/>
  <c r="D25" i="41"/>
  <c r="D4" i="41" s="1"/>
  <c r="G63" i="41"/>
  <c r="G32" i="41" s="1"/>
  <c r="J63" i="42"/>
  <c r="J32" i="42" s="1"/>
  <c r="C4" i="41"/>
  <c r="E154" i="44"/>
  <c r="E175" i="44"/>
  <c r="E174" i="44" s="1"/>
  <c r="D265" i="44"/>
  <c r="D296" i="44"/>
  <c r="E297" i="44"/>
  <c r="E296" i="44" s="1"/>
  <c r="D344" i="44"/>
  <c r="D409" i="44"/>
  <c r="E410" i="44"/>
  <c r="E409" i="44" s="1"/>
  <c r="D416" i="44"/>
  <c r="E459" i="44"/>
  <c r="E493" i="44"/>
  <c r="D491" i="44"/>
  <c r="D522" i="44"/>
  <c r="D529" i="44"/>
  <c r="E530" i="44"/>
  <c r="E529" i="44" s="1"/>
  <c r="E528" i="44" s="1"/>
  <c r="E571" i="44"/>
  <c r="D569" i="44"/>
  <c r="D700" i="44"/>
  <c r="E773" i="44"/>
  <c r="E772" i="44" s="1"/>
  <c r="E771" i="44" s="1"/>
  <c r="D772" i="44"/>
  <c r="D771" i="44" s="1"/>
  <c r="J4" i="42"/>
  <c r="H25" i="41"/>
  <c r="H4" i="41" s="1"/>
  <c r="E63" i="42"/>
  <c r="E32" i="42" s="1"/>
  <c r="G4" i="41"/>
  <c r="F25" i="41"/>
  <c r="F4" i="41" s="1"/>
  <c r="E32" i="41"/>
  <c r="I32" i="41"/>
  <c r="E63" i="41"/>
  <c r="I63" i="41"/>
  <c r="G74" i="41"/>
  <c r="D25" i="42"/>
  <c r="D4" i="42" s="1"/>
  <c r="I25" i="42"/>
  <c r="I4" i="42" s="1"/>
  <c r="H32" i="42"/>
  <c r="C63" i="42"/>
  <c r="C32" i="42" s="1"/>
  <c r="H63" i="42"/>
  <c r="E120" i="44"/>
  <c r="E116" i="44" s="1"/>
  <c r="D171" i="44"/>
  <c r="D587" i="44"/>
  <c r="D595" i="44"/>
  <c r="E596" i="44"/>
  <c r="E700" i="44"/>
  <c r="E149" i="44"/>
  <c r="D157" i="44"/>
  <c r="D160" i="44"/>
  <c r="E164" i="44"/>
  <c r="E163" i="44" s="1"/>
  <c r="E172" i="44"/>
  <c r="E171" i="44" s="1"/>
  <c r="E170" i="44" s="1"/>
  <c r="D239" i="44"/>
  <c r="D238" i="44" s="1"/>
  <c r="E241" i="44"/>
  <c r="E239" i="44" s="1"/>
  <c r="E238" i="44" s="1"/>
  <c r="D298" i="44"/>
  <c r="E299" i="44"/>
  <c r="E298" i="44" s="1"/>
  <c r="E308" i="44"/>
  <c r="D315" i="44"/>
  <c r="E316" i="44"/>
  <c r="D353" i="44"/>
  <c r="E354" i="44"/>
  <c r="E353" i="44" s="1"/>
  <c r="D628" i="44"/>
  <c r="D185" i="44"/>
  <c r="D184" i="44" s="1"/>
  <c r="C188" i="44"/>
  <c r="E216" i="44"/>
  <c r="D382" i="44"/>
  <c r="E388" i="44"/>
  <c r="E395" i="44"/>
  <c r="E450" i="44"/>
  <c r="D463" i="44"/>
  <c r="C484" i="44"/>
  <c r="E556" i="44"/>
  <c r="E551" i="44" s="1"/>
  <c r="E550" i="44" s="1"/>
  <c r="E581" i="44"/>
  <c r="D616" i="44"/>
  <c r="E676" i="44"/>
  <c r="D746" i="44"/>
  <c r="E756" i="44"/>
  <c r="E755" i="44" s="1"/>
  <c r="E761" i="44"/>
  <c r="E760" i="44" s="1"/>
  <c r="D765" i="44"/>
  <c r="D768" i="44"/>
  <c r="D767" i="44" s="1"/>
  <c r="E186" i="44"/>
  <c r="E185" i="44" s="1"/>
  <c r="E184" i="44" s="1"/>
  <c r="E212" i="44"/>
  <c r="E211" i="44" s="1"/>
  <c r="D233" i="44"/>
  <c r="D302" i="44"/>
  <c r="E328" i="44"/>
  <c r="E368" i="44"/>
  <c r="D399" i="44"/>
  <c r="D445" i="44"/>
  <c r="D494" i="44"/>
  <c r="E544" i="44"/>
  <c r="E599" i="44"/>
  <c r="D646" i="44"/>
  <c r="C717" i="44"/>
  <c r="C716" i="44" s="1"/>
  <c r="D743" i="44"/>
  <c r="D204" i="44"/>
  <c r="E244" i="44"/>
  <c r="E243" i="44" s="1"/>
  <c r="E344" i="44"/>
  <c r="E416" i="44"/>
  <c r="E491" i="44"/>
  <c r="E504" i="44"/>
  <c r="E522" i="44"/>
  <c r="E531" i="44"/>
  <c r="E547" i="44"/>
  <c r="E592" i="44"/>
  <c r="D603" i="44"/>
  <c r="D661" i="44"/>
  <c r="E665" i="44"/>
  <c r="D679" i="44"/>
  <c r="E683" i="44"/>
  <c r="E745" i="44"/>
  <c r="E744" i="44" s="1"/>
  <c r="D751" i="44"/>
  <c r="D750" i="44" s="1"/>
  <c r="D726" i="44" s="1"/>
  <c r="D725" i="44" s="1"/>
  <c r="C561" i="44"/>
  <c r="C560" i="44" s="1"/>
  <c r="C559" i="44" s="1"/>
  <c r="D562" i="44"/>
  <c r="E495" i="44"/>
  <c r="E494" i="44" s="1"/>
  <c r="C483" i="44"/>
  <c r="D455" i="44"/>
  <c r="C444" i="44"/>
  <c r="D429" i="44"/>
  <c r="E422" i="44"/>
  <c r="D412" i="44"/>
  <c r="E412" i="44"/>
  <c r="E404" i="44"/>
  <c r="D392" i="44"/>
  <c r="E383" i="44"/>
  <c r="E382" i="44" s="1"/>
  <c r="E379" i="44"/>
  <c r="E378" i="44"/>
  <c r="E362" i="44"/>
  <c r="C340" i="44"/>
  <c r="D308" i="44"/>
  <c r="E302" i="44"/>
  <c r="C263" i="44"/>
  <c r="C259" i="44" s="1"/>
  <c r="D289" i="44"/>
  <c r="E289" i="44"/>
  <c r="E265" i="44"/>
  <c r="E261" i="44"/>
  <c r="E260" i="44" s="1"/>
  <c r="D149" i="44"/>
  <c r="D136" i="44"/>
  <c r="E97" i="44"/>
  <c r="E38" i="44"/>
  <c r="E11" i="44"/>
  <c r="C3" i="44"/>
  <c r="C2" i="44" s="1"/>
  <c r="E4" i="44"/>
  <c r="E68" i="44"/>
  <c r="E215" i="44"/>
  <c r="D97" i="44"/>
  <c r="D140" i="44"/>
  <c r="E144" i="44"/>
  <c r="E143" i="44" s="1"/>
  <c r="D146" i="44"/>
  <c r="E161" i="44"/>
  <c r="E160" i="44" s="1"/>
  <c r="D170" i="44"/>
  <c r="E194" i="44"/>
  <c r="E193" i="44" s="1"/>
  <c r="E196" i="44"/>
  <c r="E195" i="44" s="1"/>
  <c r="E202" i="44"/>
  <c r="E201" i="44" s="1"/>
  <c r="E200" i="44" s="1"/>
  <c r="D216" i="44"/>
  <c r="D215" i="44" s="1"/>
  <c r="D229" i="44"/>
  <c r="D328" i="44"/>
  <c r="E348" i="44"/>
  <c r="E373" i="44"/>
  <c r="E538" i="44"/>
  <c r="E595" i="44"/>
  <c r="E610" i="44"/>
  <c r="E628" i="44"/>
  <c r="E687" i="44"/>
  <c r="E694" i="44"/>
  <c r="E718" i="44"/>
  <c r="D120" i="44"/>
  <c r="D132" i="44"/>
  <c r="C153" i="44"/>
  <c r="C152" i="44" s="1"/>
  <c r="C203" i="44"/>
  <c r="C178" i="44" s="1"/>
  <c r="C177" i="44" s="1"/>
  <c r="D244" i="44"/>
  <c r="D243" i="44" s="1"/>
  <c r="D314" i="44"/>
  <c r="E468" i="44"/>
  <c r="E653" i="44"/>
  <c r="E62" i="44"/>
  <c r="E61" i="44" s="1"/>
  <c r="D61" i="44"/>
  <c r="D263" i="44"/>
  <c r="D259" i="44" s="1"/>
  <c r="E264" i="44"/>
  <c r="D4" i="44"/>
  <c r="D11" i="44"/>
  <c r="D38" i="44"/>
  <c r="D68" i="44"/>
  <c r="E137" i="44"/>
  <c r="E136" i="44" s="1"/>
  <c r="D154" i="44"/>
  <c r="D153" i="44" s="1"/>
  <c r="E158" i="44"/>
  <c r="E157" i="44" s="1"/>
  <c r="E153" i="44" s="1"/>
  <c r="E152" i="44" s="1"/>
  <c r="D167" i="44"/>
  <c r="D163" i="44" s="1"/>
  <c r="E181" i="44"/>
  <c r="E180" i="44" s="1"/>
  <c r="E179" i="44" s="1"/>
  <c r="E199" i="44"/>
  <c r="E198" i="44" s="1"/>
  <c r="E197" i="44" s="1"/>
  <c r="E205" i="44"/>
  <c r="E204" i="44" s="1"/>
  <c r="E203" i="44" s="1"/>
  <c r="D207" i="44"/>
  <c r="D236" i="44"/>
  <c r="D235" i="44" s="1"/>
  <c r="E315" i="44"/>
  <c r="E357" i="44"/>
  <c r="E455" i="44"/>
  <c r="E486" i="44"/>
  <c r="E513" i="44"/>
  <c r="E562" i="44"/>
  <c r="E569" i="44"/>
  <c r="E577" i="44"/>
  <c r="E638" i="44"/>
  <c r="E743" i="44"/>
  <c r="E751" i="44"/>
  <c r="E750" i="44" s="1"/>
  <c r="D135" i="44"/>
  <c r="E207" i="44"/>
  <c r="E429" i="44"/>
  <c r="E509" i="44"/>
  <c r="E332" i="44"/>
  <c r="E331" i="44" s="1"/>
  <c r="D348" i="44"/>
  <c r="D357" i="44"/>
  <c r="D368" i="44"/>
  <c r="D388" i="44"/>
  <c r="E393" i="44"/>
  <c r="E392" i="44" s="1"/>
  <c r="D395" i="44"/>
  <c r="E400" i="44"/>
  <c r="E399" i="44" s="1"/>
  <c r="D404" i="44"/>
  <c r="D422" i="44"/>
  <c r="E446" i="44"/>
  <c r="E445" i="44" s="1"/>
  <c r="D450" i="44"/>
  <c r="D459" i="44"/>
  <c r="E464" i="44"/>
  <c r="E463" i="44" s="1"/>
  <c r="D468" i="44"/>
  <c r="E475" i="44"/>
  <c r="E474" i="44" s="1"/>
  <c r="D477" i="44"/>
  <c r="D486" i="44"/>
  <c r="D484" i="44" s="1"/>
  <c r="E498" i="44"/>
  <c r="E497" i="44" s="1"/>
  <c r="D504" i="44"/>
  <c r="D513" i="44"/>
  <c r="D509" i="44" s="1"/>
  <c r="D531" i="44"/>
  <c r="D528" i="44" s="1"/>
  <c r="D544" i="44"/>
  <c r="D538" i="44" s="1"/>
  <c r="D556" i="44"/>
  <c r="D551" i="44" s="1"/>
  <c r="D550" i="44" s="1"/>
  <c r="D581" i="44"/>
  <c r="E588" i="44"/>
  <c r="E587" i="44" s="1"/>
  <c r="D592" i="44"/>
  <c r="D599" i="44"/>
  <c r="E604" i="44"/>
  <c r="E603" i="44" s="1"/>
  <c r="D610" i="44"/>
  <c r="E617" i="44"/>
  <c r="E616" i="44" s="1"/>
  <c r="E647" i="44"/>
  <c r="E646" i="44" s="1"/>
  <c r="D653" i="44"/>
  <c r="D645" i="44" s="1"/>
  <c r="E662" i="44"/>
  <c r="E661" i="44" s="1"/>
  <c r="E680" i="44"/>
  <c r="E679" i="44" s="1"/>
  <c r="D718" i="44"/>
  <c r="D717" i="44" s="1"/>
  <c r="D716" i="44" s="1"/>
  <c r="E723" i="44"/>
  <c r="E722" i="44" s="1"/>
  <c r="E740" i="44"/>
  <c r="E739" i="44" s="1"/>
  <c r="E778" i="44"/>
  <c r="E777" i="44" s="1"/>
  <c r="D547" i="44"/>
  <c r="D638" i="44"/>
  <c r="E644" i="44"/>
  <c r="E642" i="44" s="1"/>
  <c r="E74" i="42"/>
  <c r="H74" i="42"/>
  <c r="C4" i="42"/>
  <c r="H4" i="42"/>
  <c r="I74" i="42"/>
  <c r="E74" i="41"/>
  <c r="I74" i="41"/>
  <c r="F74" i="41"/>
  <c r="H74" i="41"/>
  <c r="C582" i="33"/>
  <c r="C562" i="36"/>
  <c r="C74" i="42" l="1"/>
  <c r="E726" i="44"/>
  <c r="E725" i="44" s="1"/>
  <c r="D152" i="44"/>
  <c r="D561" i="44"/>
  <c r="D560" i="44" s="1"/>
  <c r="D559" i="44" s="1"/>
  <c r="D444" i="44"/>
  <c r="E135" i="44"/>
  <c r="E115" i="44" s="1"/>
  <c r="E3" i="44"/>
  <c r="D116" i="44"/>
  <c r="D115" i="44" s="1"/>
  <c r="D114" i="44" s="1"/>
  <c r="D228" i="44"/>
  <c r="E188" i="44"/>
  <c r="F74" i="42"/>
  <c r="C114" i="44"/>
  <c r="J74" i="42"/>
  <c r="D203" i="44"/>
  <c r="D178" i="44" s="1"/>
  <c r="D177" i="44" s="1"/>
  <c r="D74" i="42"/>
  <c r="D74" i="41"/>
  <c r="E484" i="44"/>
  <c r="E483" i="44" s="1"/>
  <c r="E444" i="44"/>
  <c r="C339" i="44"/>
  <c r="C258" i="44" s="1"/>
  <c r="C257" i="44" s="1"/>
  <c r="E340" i="44"/>
  <c r="E339" i="44" s="1"/>
  <c r="E263" i="44"/>
  <c r="E67" i="44"/>
  <c r="E2" i="44" s="1"/>
  <c r="D67" i="44"/>
  <c r="D483" i="44"/>
  <c r="D340" i="44"/>
  <c r="D339" i="44" s="1"/>
  <c r="E561" i="44"/>
  <c r="E178" i="44"/>
  <c r="E177" i="44" s="1"/>
  <c r="E114" i="44" s="1"/>
  <c r="D3" i="44"/>
  <c r="E717" i="44"/>
  <c r="E716" i="44" s="1"/>
  <c r="E645" i="44"/>
  <c r="E314" i="44"/>
  <c r="E259" i="44" s="1"/>
  <c r="C392" i="34"/>
  <c r="E560" i="44" l="1"/>
  <c r="E559" i="44"/>
  <c r="E258" i="44"/>
  <c r="E257" i="44" s="1"/>
  <c r="D258" i="44"/>
  <c r="D257" i="44" s="1"/>
  <c r="D2" i="44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/>
  <c r="D766" i="37"/>
  <c r="E766" i="37" s="1"/>
  <c r="E765" i="37" s="1"/>
  <c r="D765" i="37"/>
  <c r="C765" i="37"/>
  <c r="E764" i="37"/>
  <c r="D764" i="37"/>
  <c r="D763" i="37"/>
  <c r="E763" i="37" s="1"/>
  <c r="D762" i="37"/>
  <c r="E762" i="37" s="1"/>
  <c r="E761" i="37" s="1"/>
  <c r="C761" i="37"/>
  <c r="C760" i="37" s="1"/>
  <c r="D759" i="37"/>
  <c r="E759" i="37" s="1"/>
  <c r="D758" i="37"/>
  <c r="E758" i="37" s="1"/>
  <c r="D757" i="37"/>
  <c r="E757" i="37" s="1"/>
  <c r="E756" i="37" s="1"/>
  <c r="E755" i="37" s="1"/>
  <c r="C756" i="37"/>
  <c r="C755" i="37" s="1"/>
  <c r="E754" i="37"/>
  <c r="D754" i="37"/>
  <c r="D753" i="37"/>
  <c r="E753" i="37" s="1"/>
  <c r="D752" i="37"/>
  <c r="E752" i="37" s="1"/>
  <c r="C751" i="37"/>
  <c r="C750" i="37" s="1"/>
  <c r="D749" i="37"/>
  <c r="E749" i="37" s="1"/>
  <c r="D748" i="37"/>
  <c r="E748" i="37" s="1"/>
  <c r="E747" i="37"/>
  <c r="E746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H685" i="37"/>
  <c r="D685" i="37"/>
  <c r="E685" i="37" s="1"/>
  <c r="H684" i="37"/>
  <c r="D684" i="37"/>
  <c r="E684" i="37" s="1"/>
  <c r="C683" i="37"/>
  <c r="H683" i="37" s="1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D665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E602" i="37"/>
  <c r="D602" i="37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E567" i="37"/>
  <c r="D567" i="37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E491" i="37" s="1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E333" i="37"/>
  <c r="D333" i="37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D236" i="37" s="1"/>
  <c r="D235" i="37" s="1"/>
  <c r="C236" i="37"/>
  <c r="C235" i="37" s="1"/>
  <c r="D234" i="37"/>
  <c r="C233" i="37"/>
  <c r="D232" i="37"/>
  <c r="E232" i="37" s="1"/>
  <c r="D231" i="37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D218" i="37"/>
  <c r="E218" i="37" s="1"/>
  <c r="D217" i="37"/>
  <c r="E217" i="37" s="1"/>
  <c r="C216" i="37"/>
  <c r="D214" i="37"/>
  <c r="E214" i="37" s="1"/>
  <c r="E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C201" i="37"/>
  <c r="C200" i="37" s="1"/>
  <c r="D199" i="37"/>
  <c r="D198" i="37" s="1"/>
  <c r="D197" i="37" s="1"/>
  <c r="C198" i="37"/>
  <c r="C197" i="37" s="1"/>
  <c r="D196" i="37"/>
  <c r="E196" i="37" s="1"/>
  <c r="E195" i="37" s="1"/>
  <c r="C195" i="37"/>
  <c r="D194" i="37"/>
  <c r="D193" i="37" s="1"/>
  <c r="C193" i="37"/>
  <c r="D192" i="37"/>
  <c r="E192" i="37" s="1"/>
  <c r="E191" i="37"/>
  <c r="D191" i="37"/>
  <c r="D190" i="37"/>
  <c r="C189" i="37"/>
  <c r="D187" i="37"/>
  <c r="E187" i="37" s="1"/>
  <c r="D186" i="37"/>
  <c r="E186" i="37" s="1"/>
  <c r="C185" i="37"/>
  <c r="C184" i="37"/>
  <c r="D183" i="37"/>
  <c r="C182" i="37"/>
  <c r="D181" i="37"/>
  <c r="D180" i="37" s="1"/>
  <c r="C180" i="37"/>
  <c r="C179" i="37" s="1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 s="1"/>
  <c r="H169" i="37"/>
  <c r="D169" i="37"/>
  <c r="E169" i="37" s="1"/>
  <c r="H168" i="37"/>
  <c r="D168" i="37"/>
  <c r="E168" i="37" s="1"/>
  <c r="E167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H118" i="37"/>
  <c r="D118" i="37"/>
  <c r="E118" i="37" s="1"/>
  <c r="C117" i="37"/>
  <c r="H117" i="37" s="1"/>
  <c r="H113" i="37"/>
  <c r="D113" i="37"/>
  <c r="E113" i="37" s="1"/>
  <c r="H112" i="37"/>
  <c r="E112" i="37"/>
  <c r="D112" i="37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E85" i="37"/>
  <c r="D85" i="37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E69" i="37"/>
  <c r="D69" i="37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D734" i="36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H562" i="36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E514" i="36" s="1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E506" i="36"/>
  <c r="D506" i="36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E478" i="36" s="1"/>
  <c r="D477" i="36"/>
  <c r="C477" i="36"/>
  <c r="H477" i="36" s="1"/>
  <c r="H476" i="36"/>
  <c r="D476" i="36"/>
  <c r="E476" i="36" s="1"/>
  <c r="H475" i="36"/>
  <c r="D475" i="36"/>
  <c r="E475" i="36" s="1"/>
  <c r="E474" i="36" s="1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E358" i="36"/>
  <c r="D358" i="36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H331" i="36"/>
  <c r="H330" i="36"/>
  <c r="D330" i="36"/>
  <c r="E330" i="36" s="1"/>
  <c r="H329" i="36"/>
  <c r="D329" i="36"/>
  <c r="H327" i="36"/>
  <c r="D327" i="36"/>
  <c r="H326" i="36"/>
  <c r="D326" i="36"/>
  <c r="E326" i="36" s="1"/>
  <c r="H325" i="36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D240" i="36"/>
  <c r="E240" i="36" s="1"/>
  <c r="C239" i="36"/>
  <c r="C238" i="36" s="1"/>
  <c r="E237" i="36"/>
  <c r="E236" i="36" s="1"/>
  <c r="E235" i="36" s="1"/>
  <c r="D237" i="36"/>
  <c r="D236" i="36"/>
  <c r="D235" i="36" s="1"/>
  <c r="C236" i="36"/>
  <c r="C235" i="36" s="1"/>
  <c r="D234" i="36"/>
  <c r="E234" i="36" s="1"/>
  <c r="E233" i="36" s="1"/>
  <c r="C233" i="36"/>
  <c r="D232" i="36"/>
  <c r="E232" i="36" s="1"/>
  <c r="D231" i="36"/>
  <c r="E231" i="36" s="1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E217" i="36"/>
  <c r="D217" i="36"/>
  <c r="C216" i="36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C203" i="36" s="1"/>
  <c r="D206" i="36"/>
  <c r="E206" i="36" s="1"/>
  <c r="D205" i="36"/>
  <c r="C204" i="36"/>
  <c r="D202" i="36"/>
  <c r="C201" i="36"/>
  <c r="C200" i="36" s="1"/>
  <c r="D199" i="36"/>
  <c r="C198" i="36"/>
  <c r="C197" i="36" s="1"/>
  <c r="D196" i="36"/>
  <c r="C195" i="36"/>
  <c r="D194" i="36"/>
  <c r="C193" i="36"/>
  <c r="D192" i="36"/>
  <c r="E192" i="36" s="1"/>
  <c r="D191" i="36"/>
  <c r="E191" i="36" s="1"/>
  <c r="D190" i="36"/>
  <c r="C189" i="36"/>
  <c r="D187" i="36"/>
  <c r="E187" i="36" s="1"/>
  <c r="D186" i="36"/>
  <c r="C185" i="36"/>
  <c r="C184" i="36"/>
  <c r="D183" i="36"/>
  <c r="C182" i="36"/>
  <c r="D181" i="36"/>
  <c r="D180" i="36" s="1"/>
  <c r="C180" i="36"/>
  <c r="C179" i="36" s="1"/>
  <c r="H176" i="36"/>
  <c r="D176" i="36"/>
  <c r="E176" i="36" s="1"/>
  <c r="H175" i="36"/>
  <c r="D175" i="36"/>
  <c r="C174" i="36"/>
  <c r="H174" i="36" s="1"/>
  <c r="H173" i="36"/>
  <c r="D173" i="36"/>
  <c r="H172" i="36"/>
  <c r="D172" i="36"/>
  <c r="E172" i="36" s="1"/>
  <c r="C171" i="36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C157" i="36"/>
  <c r="H157" i="36" s="1"/>
  <c r="H156" i="36"/>
  <c r="D156" i="36"/>
  <c r="H155" i="36"/>
  <c r="D155" i="36"/>
  <c r="E155" i="36" s="1"/>
  <c r="C154" i="36"/>
  <c r="C153" i="36" s="1"/>
  <c r="H153" i="36" s="1"/>
  <c r="J153" i="36" s="1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E147" i="36" s="1"/>
  <c r="E146" i="36" s="1"/>
  <c r="D146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E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E107" i="36"/>
  <c r="D107" i="36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E77" i="36"/>
  <c r="D77" i="36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E51" i="36"/>
  <c r="D51" i="36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E769" i="35" s="1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E762" i="35" s="1"/>
  <c r="C761" i="35"/>
  <c r="C760" i="35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C746" i="35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 s="1"/>
  <c r="D729" i="35"/>
  <c r="D728" i="35"/>
  <c r="E728" i="35" s="1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H673" i="35"/>
  <c r="D673" i="35"/>
  <c r="E673" i="35" s="1"/>
  <c r="H672" i="35"/>
  <c r="D672" i="35"/>
  <c r="E672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E600" i="35" s="1"/>
  <c r="C599" i="35"/>
  <c r="H599" i="35" s="1"/>
  <c r="H598" i="35"/>
  <c r="D598" i="35"/>
  <c r="H597" i="35"/>
  <c r="D597" i="35"/>
  <c r="E597" i="35" s="1"/>
  <c r="H596" i="35"/>
  <c r="D596" i="35"/>
  <c r="E596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D548" i="35"/>
  <c r="E548" i="35" s="1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E533" i="35"/>
  <c r="D533" i="35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E431" i="35"/>
  <c r="D431" i="35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D416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E324" i="35"/>
  <c r="D324" i="35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E316" i="35"/>
  <c r="D316" i="35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E307" i="35"/>
  <c r="D307" i="35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E301" i="35"/>
  <c r="D301" i="35"/>
  <c r="H300" i="35"/>
  <c r="D300" i="35"/>
  <c r="E300" i="35" s="1"/>
  <c r="H299" i="35"/>
  <c r="D299" i="35"/>
  <c r="E299" i="35" s="1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E274" i="35"/>
  <c r="D274" i="35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/>
  <c r="D234" i="35"/>
  <c r="E234" i="35" s="1"/>
  <c r="E233" i="35" s="1"/>
  <c r="C233" i="35"/>
  <c r="D232" i="35"/>
  <c r="E232" i="35" s="1"/>
  <c r="D231" i="35"/>
  <c r="D229" i="35" s="1"/>
  <c r="D230" i="35"/>
  <c r="E230" i="35" s="1"/>
  <c r="C229" i="35"/>
  <c r="C228" i="35" s="1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E204" i="35" s="1"/>
  <c r="C204" i="35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C193" i="35"/>
  <c r="D192" i="35"/>
  <c r="E192" i="35" s="1"/>
  <c r="D191" i="35"/>
  <c r="E191" i="35" s="1"/>
  <c r="D190" i="35"/>
  <c r="E190" i="35" s="1"/>
  <c r="C189" i="35"/>
  <c r="D187" i="35"/>
  <c r="E187" i="35" s="1"/>
  <c r="D186" i="35"/>
  <c r="E186" i="35" s="1"/>
  <c r="E185" i="35" s="1"/>
  <c r="E184" i="35" s="1"/>
  <c r="C185" i="35"/>
  <c r="C184" i="35" s="1"/>
  <c r="D183" i="35"/>
  <c r="D182" i="35" s="1"/>
  <c r="C182" i="35"/>
  <c r="C179" i="35" s="1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C163" i="35" s="1"/>
  <c r="H163" i="35" s="1"/>
  <c r="J163" i="35" s="1"/>
  <c r="H162" i="35"/>
  <c r="E162" i="35"/>
  <c r="D162" i="35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H129" i="35"/>
  <c r="C129" i="35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E84" i="35"/>
  <c r="D84" i="35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E63" i="35"/>
  <c r="D63" i="35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D769" i="34"/>
  <c r="E769" i="34" s="1"/>
  <c r="C768" i="34"/>
  <c r="C767" i="34" s="1"/>
  <c r="D766" i="34"/>
  <c r="E766" i="34" s="1"/>
  <c r="E765" i="34" s="1"/>
  <c r="C765" i="34"/>
  <c r="D764" i="34"/>
  <c r="E764" i="34" s="1"/>
  <c r="D763" i="34"/>
  <c r="E763" i="34" s="1"/>
  <c r="D762" i="34"/>
  <c r="D761" i="34" s="1"/>
  <c r="D760" i="34" s="1"/>
  <c r="C761" i="34"/>
  <c r="C760" i="34" s="1"/>
  <c r="D759" i="34"/>
  <c r="E759" i="34" s="1"/>
  <c r="D758" i="34"/>
  <c r="E758" i="34" s="1"/>
  <c r="E757" i="34"/>
  <c r="D757" i="34"/>
  <c r="C756" i="34"/>
  <c r="C755" i="34" s="1"/>
  <c r="D754" i="34"/>
  <c r="E754" i="34" s="1"/>
  <c r="D753" i="34"/>
  <c r="E753" i="34" s="1"/>
  <c r="D752" i="34"/>
  <c r="E752" i="34" s="1"/>
  <c r="C751" i="34"/>
  <c r="C750" i="34" s="1"/>
  <c r="D749" i="34"/>
  <c r="E749" i="34" s="1"/>
  <c r="D748" i="34"/>
  <c r="E748" i="34" s="1"/>
  <c r="E747" i="34"/>
  <c r="E746" i="34" s="1"/>
  <c r="D747" i="34"/>
  <c r="D746" i="34" s="1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E718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E698" i="34"/>
  <c r="D698" i="34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E684" i="34"/>
  <c r="D684" i="34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E673" i="34"/>
  <c r="D673" i="34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E665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D653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E592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C561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D544" i="34" s="1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E517" i="34"/>
  <c r="D517" i="34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E451" i="34"/>
  <c r="D451" i="34"/>
  <c r="C450" i="34"/>
  <c r="H450" i="34" s="1"/>
  <c r="H449" i="34"/>
  <c r="D449" i="34"/>
  <c r="E449" i="34" s="1"/>
  <c r="H448" i="34"/>
  <c r="E448" i="34"/>
  <c r="D448" i="34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E436" i="34"/>
  <c r="D436" i="34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H392" i="34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D373" i="34" s="1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E369" i="34"/>
  <c r="E368" i="34" s="1"/>
  <c r="D369" i="34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E338" i="34"/>
  <c r="D338" i="34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C298" i="34"/>
  <c r="H298" i="34" s="1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C265" i="34"/>
  <c r="H265" i="34" s="1"/>
  <c r="H264" i="34"/>
  <c r="D264" i="34"/>
  <c r="E264" i="34" s="1"/>
  <c r="H262" i="34"/>
  <c r="E262" i="34"/>
  <c r="D262" i="34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E202" i="34"/>
  <c r="E201" i="34" s="1"/>
  <c r="E200" i="34" s="1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E187" i="34"/>
  <c r="D187" i="34"/>
  <c r="D186" i="34"/>
  <c r="E186" i="34" s="1"/>
  <c r="E185" i="34" s="1"/>
  <c r="E184" i="34" s="1"/>
  <c r="C185" i="34"/>
  <c r="C184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D167" i="34" s="1"/>
  <c r="C167" i="34"/>
  <c r="H167" i="34" s="1"/>
  <c r="H166" i="34"/>
  <c r="D166" i="34"/>
  <c r="E166" i="34" s="1"/>
  <c r="H165" i="34"/>
  <c r="D165" i="34"/>
  <c r="H164" i="34"/>
  <c r="C164" i="34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E142" i="34"/>
  <c r="D142" i="34"/>
  <c r="H141" i="34"/>
  <c r="D141" i="34"/>
  <c r="E141" i="34" s="1"/>
  <c r="C140" i="34"/>
  <c r="H140" i="34" s="1"/>
  <c r="H139" i="34"/>
  <c r="D139" i="34"/>
  <c r="H138" i="34"/>
  <c r="D138" i="34"/>
  <c r="E138" i="34" s="1"/>
  <c r="H137" i="34"/>
  <c r="D137" i="34"/>
  <c r="E137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E93" i="34"/>
  <c r="D93" i="34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E85" i="34"/>
  <c r="D85" i="34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C67" i="34" s="1"/>
  <c r="H67" i="34" s="1"/>
  <c r="J67" i="34" s="1"/>
  <c r="H66" i="34"/>
  <c r="D66" i="34"/>
  <c r="E66" i="34" s="1"/>
  <c r="H65" i="34"/>
  <c r="E65" i="34"/>
  <c r="D65" i="34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E17" i="34"/>
  <c r="D17" i="34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185" i="34" l="1"/>
  <c r="D184" i="34" s="1"/>
  <c r="D244" i="34"/>
  <c r="D243" i="34" s="1"/>
  <c r="D250" i="34"/>
  <c r="D189" i="35"/>
  <c r="D250" i="35"/>
  <c r="E417" i="35"/>
  <c r="E727" i="36"/>
  <c r="D201" i="37"/>
  <c r="D200" i="37" s="1"/>
  <c r="E654" i="34"/>
  <c r="D157" i="36"/>
  <c r="D171" i="36"/>
  <c r="C163" i="34"/>
  <c r="H163" i="34" s="1"/>
  <c r="J163" i="34" s="1"/>
  <c r="D204" i="34"/>
  <c r="E231" i="35"/>
  <c r="D315" i="35"/>
  <c r="E768" i="35"/>
  <c r="E767" i="35" s="1"/>
  <c r="C188" i="36"/>
  <c r="D233" i="36"/>
  <c r="D195" i="37"/>
  <c r="D734" i="37"/>
  <c r="D733" i="37" s="1"/>
  <c r="D388" i="34"/>
  <c r="H164" i="35"/>
  <c r="C743" i="35"/>
  <c r="D727" i="36"/>
  <c r="D731" i="36"/>
  <c r="D730" i="36" s="1"/>
  <c r="D229" i="36"/>
  <c r="D228" i="36" s="1"/>
  <c r="D154" i="36"/>
  <c r="E598" i="35"/>
  <c r="D595" i="35"/>
  <c r="D164" i="34"/>
  <c r="C179" i="34"/>
  <c r="E183" i="34"/>
  <c r="E182" i="34" s="1"/>
  <c r="E196" i="34"/>
  <c r="E195" i="34" s="1"/>
  <c r="E212" i="34"/>
  <c r="E211" i="34" s="1"/>
  <c r="E331" i="34"/>
  <c r="D450" i="34"/>
  <c r="E545" i="34"/>
  <c r="E569" i="34"/>
  <c r="E595" i="34"/>
  <c r="C743" i="34"/>
  <c r="D756" i="34"/>
  <c r="D755" i="34" s="1"/>
  <c r="D765" i="34"/>
  <c r="C116" i="35"/>
  <c r="H116" i="35" s="1"/>
  <c r="J116" i="35" s="1"/>
  <c r="E229" i="35"/>
  <c r="D244" i="35"/>
  <c r="D243" i="35" s="1"/>
  <c r="E747" i="35"/>
  <c r="E746" i="35" s="1"/>
  <c r="D746" i="35"/>
  <c r="C170" i="36"/>
  <c r="H170" i="36" s="1"/>
  <c r="J170" i="36" s="1"/>
  <c r="H171" i="36"/>
  <c r="H529" i="36"/>
  <c r="C528" i="36"/>
  <c r="H528" i="36" s="1"/>
  <c r="E128" i="37"/>
  <c r="D126" i="37"/>
  <c r="E219" i="37"/>
  <c r="D216" i="37"/>
  <c r="E332" i="37"/>
  <c r="D331" i="37"/>
  <c r="E643" i="37"/>
  <c r="D642" i="37"/>
  <c r="E686" i="37"/>
  <c r="D683" i="37"/>
  <c r="E231" i="37"/>
  <c r="D229" i="37"/>
  <c r="E374" i="37"/>
  <c r="D373" i="37"/>
  <c r="D722" i="37"/>
  <c r="E723" i="37"/>
  <c r="D136" i="34"/>
  <c r="E325" i="34"/>
  <c r="D445" i="34"/>
  <c r="E474" i="34"/>
  <c r="E486" i="34"/>
  <c r="H562" i="34"/>
  <c r="E642" i="34"/>
  <c r="C645" i="34"/>
  <c r="H645" i="34" s="1"/>
  <c r="J645" i="34" s="1"/>
  <c r="D129" i="35"/>
  <c r="E183" i="35"/>
  <c r="E182" i="35" s="1"/>
  <c r="D193" i="35"/>
  <c r="E202" i="35"/>
  <c r="E201" i="35" s="1"/>
  <c r="E200" i="35" s="1"/>
  <c r="E674" i="35"/>
  <c r="D671" i="35"/>
  <c r="D687" i="35"/>
  <c r="E119" i="37"/>
  <c r="E117" i="37" s="1"/>
  <c r="D117" i="37"/>
  <c r="E183" i="37"/>
  <c r="E182" i="37" s="1"/>
  <c r="D182" i="37"/>
  <c r="D179" i="37" s="1"/>
  <c r="E760" i="37"/>
  <c r="C215" i="34"/>
  <c r="E513" i="34"/>
  <c r="D671" i="34"/>
  <c r="D731" i="34"/>
  <c r="D730" i="34" s="1"/>
  <c r="C188" i="35"/>
  <c r="E664" i="35"/>
  <c r="D661" i="35"/>
  <c r="E701" i="35"/>
  <c r="D700" i="35"/>
  <c r="E134" i="37"/>
  <c r="D132" i="37"/>
  <c r="E751" i="37"/>
  <c r="D610" i="35"/>
  <c r="E679" i="37"/>
  <c r="D373" i="35"/>
  <c r="D399" i="35"/>
  <c r="D463" i="35"/>
  <c r="D491" i="35"/>
  <c r="E595" i="35"/>
  <c r="E611" i="35"/>
  <c r="D646" i="35"/>
  <c r="E661" i="35"/>
  <c r="D761" i="35"/>
  <c r="D760" i="35" s="1"/>
  <c r="D140" i="36"/>
  <c r="H154" i="36"/>
  <c r="E167" i="36"/>
  <c r="E181" i="36"/>
  <c r="E180" i="36" s="1"/>
  <c r="C215" i="36"/>
  <c r="D722" i="36"/>
  <c r="C743" i="36"/>
  <c r="E132" i="37"/>
  <c r="D213" i="37"/>
  <c r="E237" i="37"/>
  <c r="E236" i="37" s="1"/>
  <c r="E235" i="37" s="1"/>
  <c r="C314" i="37"/>
  <c r="H314" i="37" s="1"/>
  <c r="D768" i="37"/>
  <c r="D767" i="37" s="1"/>
  <c r="E328" i="35"/>
  <c r="E477" i="35"/>
  <c r="E513" i="35"/>
  <c r="D599" i="35"/>
  <c r="D683" i="35"/>
  <c r="D772" i="35"/>
  <c r="D771" i="35" s="1"/>
  <c r="E140" i="36"/>
  <c r="D143" i="36"/>
  <c r="D189" i="36"/>
  <c r="C263" i="36"/>
  <c r="D768" i="36"/>
  <c r="D767" i="36" s="1"/>
  <c r="E174" i="37"/>
  <c r="E260" i="37"/>
  <c r="E740" i="37"/>
  <c r="E739" i="37" s="1"/>
  <c r="D547" i="37"/>
  <c r="D412" i="37"/>
  <c r="E136" i="37"/>
  <c r="D718" i="34"/>
  <c r="E628" i="34"/>
  <c r="E587" i="34"/>
  <c r="D581" i="34"/>
  <c r="E581" i="34"/>
  <c r="D412" i="34"/>
  <c r="D409" i="34"/>
  <c r="E392" i="34"/>
  <c r="E389" i="34"/>
  <c r="E388" i="34" s="1"/>
  <c r="E382" i="34"/>
  <c r="E378" i="34"/>
  <c r="E374" i="34"/>
  <c r="E289" i="34"/>
  <c r="C263" i="34"/>
  <c r="H263" i="34" s="1"/>
  <c r="D265" i="34"/>
  <c r="E139" i="34"/>
  <c r="D97" i="34"/>
  <c r="H68" i="34"/>
  <c r="J68" i="34" s="1"/>
  <c r="D11" i="34"/>
  <c r="D547" i="35"/>
  <c r="C509" i="35"/>
  <c r="H509" i="35" s="1"/>
  <c r="D497" i="35"/>
  <c r="E494" i="35"/>
  <c r="D445" i="35"/>
  <c r="D412" i="35"/>
  <c r="E374" i="35"/>
  <c r="D353" i="35"/>
  <c r="D344" i="35"/>
  <c r="E345" i="35"/>
  <c r="E344" i="35" s="1"/>
  <c r="D298" i="35"/>
  <c r="C153" i="35"/>
  <c r="H153" i="35" s="1"/>
  <c r="J153" i="35" s="1"/>
  <c r="D136" i="35"/>
  <c r="H117" i="35"/>
  <c r="C509" i="36"/>
  <c r="H509" i="36" s="1"/>
  <c r="D513" i="36"/>
  <c r="D474" i="36"/>
  <c r="D445" i="36"/>
  <c r="E392" i="36"/>
  <c r="D388" i="36"/>
  <c r="D382" i="36"/>
  <c r="D378" i="36"/>
  <c r="D357" i="36"/>
  <c r="D353" i="36"/>
  <c r="D344" i="36"/>
  <c r="C228" i="36"/>
  <c r="C178" i="36" s="1"/>
  <c r="D149" i="36"/>
  <c r="E4" i="36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 s="1"/>
  <c r="D239" i="34"/>
  <c r="D238" i="34" s="1"/>
  <c r="E260" i="34"/>
  <c r="D298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3" i="37" s="1"/>
  <c r="J153" i="37" s="1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4" i="36"/>
  <c r="E229" i="36"/>
  <c r="E228" i="36" s="1"/>
  <c r="E11" i="36"/>
  <c r="E61" i="36"/>
  <c r="E68" i="36"/>
  <c r="E157" i="36"/>
  <c r="E163" i="36"/>
  <c r="E179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E645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135" i="34" s="1"/>
  <c r="E153" i="34"/>
  <c r="E207" i="34"/>
  <c r="E265" i="34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E296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E551" i="34" l="1"/>
  <c r="E550" i="34" s="1"/>
  <c r="C152" i="37"/>
  <c r="H152" i="37" s="1"/>
  <c r="J152" i="37" s="1"/>
  <c r="D170" i="34"/>
  <c r="C560" i="36"/>
  <c r="D153" i="36"/>
  <c r="D135" i="36"/>
  <c r="D135" i="35"/>
  <c r="D645" i="37"/>
  <c r="E484" i="36"/>
  <c r="E551" i="36"/>
  <c r="E550" i="36" s="1"/>
  <c r="D160" i="33"/>
  <c r="C188" i="33"/>
  <c r="C203" i="33"/>
  <c r="D153" i="34"/>
  <c r="D152" i="34" s="1"/>
  <c r="E135" i="36"/>
  <c r="E528" i="37"/>
  <c r="D203" i="36"/>
  <c r="C178" i="37"/>
  <c r="E215" i="35"/>
  <c r="E178" i="35" s="1"/>
  <c r="E177" i="35" s="1"/>
  <c r="C178" i="34"/>
  <c r="C177" i="34" s="1"/>
  <c r="H177" i="34" s="1"/>
  <c r="J177" i="34" s="1"/>
  <c r="E263" i="34"/>
  <c r="E259" i="34" s="1"/>
  <c r="D726" i="35"/>
  <c r="D725" i="35" s="1"/>
  <c r="D314" i="35"/>
  <c r="D116" i="35"/>
  <c r="D115" i="35" s="1"/>
  <c r="D444" i="36"/>
  <c r="E228" i="37"/>
  <c r="D263" i="37"/>
  <c r="E67" i="37"/>
  <c r="D484" i="34"/>
  <c r="D135" i="34"/>
  <c r="E67" i="34"/>
  <c r="E263" i="35"/>
  <c r="D263" i="35"/>
  <c r="D259" i="35" s="1"/>
  <c r="E67" i="35"/>
  <c r="C339" i="36"/>
  <c r="H339" i="36" s="1"/>
  <c r="J339" i="36" s="1"/>
  <c r="H178" i="36"/>
  <c r="J178" i="36" s="1"/>
  <c r="C177" i="36"/>
  <c r="H177" i="36" s="1"/>
  <c r="J177" i="36" s="1"/>
  <c r="D67" i="36"/>
  <c r="E67" i="36"/>
  <c r="H178" i="34"/>
  <c r="J178" i="34" s="1"/>
  <c r="D178" i="36"/>
  <c r="D177" i="36" s="1"/>
  <c r="E340" i="37"/>
  <c r="E3" i="34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E152" i="34" s="1"/>
  <c r="D561" i="34"/>
  <c r="D726" i="34"/>
  <c r="D725" i="34" s="1"/>
  <c r="E340" i="34"/>
  <c r="D263" i="34"/>
  <c r="E726" i="35"/>
  <c r="E725" i="35" s="1"/>
  <c r="D645" i="35"/>
  <c r="E551" i="35"/>
  <c r="E550" i="35" s="1"/>
  <c r="E314" i="35"/>
  <c r="E163" i="35"/>
  <c r="E645" i="36"/>
  <c r="E444" i="36"/>
  <c r="E340" i="36"/>
  <c r="E153" i="36"/>
  <c r="E152" i="36" s="1"/>
  <c r="E3" i="36"/>
  <c r="E2" i="36" s="1"/>
  <c r="D340" i="37"/>
  <c r="D170" i="37"/>
  <c r="E116" i="37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53" i="35"/>
  <c r="E263" i="36"/>
  <c r="E203" i="37"/>
  <c r="D116" i="37"/>
  <c r="E3" i="37"/>
  <c r="D560" i="37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14" i="37"/>
  <c r="D259" i="37" s="1"/>
  <c r="C483" i="37"/>
  <c r="H483" i="37" s="1"/>
  <c r="J483" i="37" s="1"/>
  <c r="D153" i="37"/>
  <c r="D551" i="37"/>
  <c r="D550" i="37" s="1"/>
  <c r="D135" i="37"/>
  <c r="D115" i="37" s="1"/>
  <c r="H116" i="37"/>
  <c r="J116" i="37" s="1"/>
  <c r="C115" i="37"/>
  <c r="E152" i="37"/>
  <c r="D3" i="37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39" i="36"/>
  <c r="E314" i="36"/>
  <c r="C259" i="36"/>
  <c r="H551" i="36"/>
  <c r="J551" i="36" s="1"/>
  <c r="C550" i="36"/>
  <c r="H717" i="36"/>
  <c r="J717" i="36" s="1"/>
  <c r="C716" i="36"/>
  <c r="H716" i="36" s="1"/>
  <c r="J716" i="36" s="1"/>
  <c r="E561" i="36"/>
  <c r="E560" i="36" s="1"/>
  <c r="D314" i="36"/>
  <c r="D163" i="36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E717" i="36"/>
  <c r="E716" i="36" s="1"/>
  <c r="H484" i="36"/>
  <c r="C483" i="36"/>
  <c r="H483" i="36" s="1"/>
  <c r="J483" i="36" s="1"/>
  <c r="E483" i="36"/>
  <c r="H115" i="36"/>
  <c r="J115" i="36" s="1"/>
  <c r="D483" i="35"/>
  <c r="D178" i="35"/>
  <c r="D177" i="35" s="1"/>
  <c r="E116" i="35"/>
  <c r="H178" i="35"/>
  <c r="J178" i="35" s="1"/>
  <c r="C177" i="35"/>
  <c r="H177" i="35" s="1"/>
  <c r="J177" i="35" s="1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259" i="34" s="1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J550" i="36" l="1"/>
  <c r="H550" i="36"/>
  <c r="C559" i="36"/>
  <c r="H559" i="36" s="1"/>
  <c r="J559" i="36" s="1"/>
  <c r="C114" i="36"/>
  <c r="H114" i="36" s="1"/>
  <c r="J114" i="36" s="1"/>
  <c r="D152" i="36"/>
  <c r="D114" i="36" s="1"/>
  <c r="E743" i="33"/>
  <c r="E152" i="35"/>
  <c r="D3" i="33"/>
  <c r="D152" i="37"/>
  <c r="E178" i="37"/>
  <c r="E177" i="37" s="1"/>
  <c r="E339" i="37"/>
  <c r="D339" i="37"/>
  <c r="D258" i="37" s="1"/>
  <c r="D257" i="37" s="1"/>
  <c r="E115" i="37"/>
  <c r="E2" i="37"/>
  <c r="D2" i="37"/>
  <c r="E339" i="34"/>
  <c r="E258" i="34" s="1"/>
  <c r="E257" i="34" s="1"/>
  <c r="D339" i="34"/>
  <c r="E2" i="34"/>
  <c r="E339" i="35"/>
  <c r="E259" i="35"/>
  <c r="C114" i="35"/>
  <c r="H114" i="35" s="1"/>
  <c r="J114" i="35" s="1"/>
  <c r="E2" i="35"/>
  <c r="E259" i="36"/>
  <c r="E258" i="36" s="1"/>
  <c r="E257" i="36" s="1"/>
  <c r="D2" i="36"/>
  <c r="D560" i="34"/>
  <c r="D559" i="34" s="1"/>
  <c r="E528" i="33"/>
  <c r="D258" i="35"/>
  <c r="D257" i="35" s="1"/>
  <c r="E114" i="36"/>
  <c r="E259" i="37"/>
  <c r="D444" i="33"/>
  <c r="D259" i="36"/>
  <c r="D258" i="36" s="1"/>
  <c r="D257" i="36" s="1"/>
  <c r="E560" i="34"/>
  <c r="E559" i="34" s="1"/>
  <c r="D152" i="35"/>
  <c r="D114" i="35" s="1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52" i="33" l="1"/>
  <c r="H1" i="36"/>
  <c r="J1" i="36" s="1"/>
  <c r="E258" i="37"/>
  <c r="E257" i="37" s="1"/>
  <c r="E115" i="33"/>
  <c r="E258" i="35"/>
  <c r="E257" i="35" s="1"/>
  <c r="H1" i="35"/>
  <c r="J1" i="35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17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<sst xmlns="http://schemas.openxmlformats.org/spreadsheetml/2006/main" count="5729" uniqueCount="1047">
  <si>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</si>
  <si>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</si>
  <si>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</si>
  <si>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</si>
  <si>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</si>
  <si>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</si>
  <si>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</si>
  <si>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</si>
  <si>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</si>
  <si>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</si>
  <si>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</si>
  <si>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</si>
  <si>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</si>
  <si>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</si>
  <si>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</si>
  <si>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</si>
  <si>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</si>
  <si>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</si>
  <si>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</si>
  <si>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</si>
  <si>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</si>
  <si>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</si>
  <si>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</si>
  <si>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</si>
  <si>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</si>
  <si>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</si>
  <si>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</si>
  <si>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</si>
  <si>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</si>
  <si>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</si>
  <si>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</si>
  <si>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</si>
  <si>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</si>
  <si>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</si>
  <si>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</si>
  <si>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</si>
  <si>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</si>
  <si>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</si>
  <si>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</si>
  <si>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</si>
  <si>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</si>
  <si>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</si>
  <si>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</si>
  <si>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</si>
  <si>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</si>
  <si>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</si>
  <si>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</si>
  <si>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</si>
  <si>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</si>
  <si>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</si>
  <si>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</si>
  <si>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</si>
  <si>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</si>
  <si>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</si>
  <si>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</si>
  <si>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</si>
  <si>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</si>
  <si>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</si>
  <si>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</si>
  <si>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</si>
  <si>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</si>
  <si>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</si>
  <si>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</si>
  <si>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</si>
  <si>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</si>
  <si>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</si>
  <si>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</si>
  <si>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</si>
  <si>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</si>
  <si>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</si>
  <si>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</si>
  <si>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</si>
  <si>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</si>
  <si>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</si>
  <si>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</si>
  <si>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</si>
  <si>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</si>
  <si>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</si>
  <si>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</si>
  <si>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</si>
  <si>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</si>
  <si>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</si>
  <si>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</si>
  <si>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</si>
  <si>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</si>
  <si>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</si>
  <si>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</si>
  <si>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</si>
  <si>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</si>
  <si>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</si>
  <si>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</si>
  <si>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</si>
  <si>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</si>
  <si>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</si>
  <si>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</si>
  <si>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</si>
  <si>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</si>
  <si>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</si>
  <si>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</si>
  <si>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</si>
  <si>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</si>
  <si>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</si>
  <si>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</si>
  <si>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</si>
  <si>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</si>
  <si>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</si>
  <si>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</si>
  <si>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</si>
  <si>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</si>
  <si>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</si>
  <si>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</si>
  <si>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</si>
  <si>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</si>
  <si>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</si>
  <si>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</si>
  <si>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</si>
  <si>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</si>
  <si>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</si>
  <si>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</si>
  <si>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</si>
  <si>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</si>
  <si>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</si>
  <si>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</si>
  <si>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</si>
  <si>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</si>
  <si>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</si>
  <si>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</si>
  <si>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</si>
  <si>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</si>
  <si>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</si>
  <si>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</si>
  <si>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</si>
  <si>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</si>
  <si>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</si>
  <si>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</si>
  <si>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</si>
  <si>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</si>
  <si>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</si>
  <si>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</si>
  <si>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</si>
  <si>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</si>
  <si>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</si>
  <si>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</si>
  <si>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</si>
  <si>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</si>
  <si>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</si>
  <si>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</si>
  <si>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</si>
  <si>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</si>
  <si>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</si>
  <si>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</si>
  <si>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</si>
  <si>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</si>
  <si>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</si>
  <si>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</si>
  <si>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</si>
  <si>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</si>
  <si>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</si>
  <si>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</si>
  <si>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</si>
  <si>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</si>
  <si>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</si>
  <si>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</si>
  <si>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</si>
  <si>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</si>
  <si>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</si>
  <si>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</si>
  <si>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</si>
  <si>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</si>
  <si>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</si>
  <si>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</si>
  <si>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</si>
  <si>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</si>
  <si>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</si>
  <si>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</si>
  <si>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</si>
  <si>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</si>
  <si>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</si>
  <si>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</si>
  <si>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</si>
  <si>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</si>
  <si>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</si>
  <si>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</si>
  <si>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</si>
  <si>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</si>
  <si>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</si>
  <si>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</si>
  <si>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</si>
  <si>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</si>
  <si>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</si>
  <si>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</si>
  <si>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</si>
  <si>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</si>
  <si>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</si>
  <si>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</si>
  <si>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</si>
  <si>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</si>
  <si>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</si>
  <si>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</si>
  <si>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</si>
  <si>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</si>
  <si>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</si>
  <si>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</si>
  <si>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</si>
  <si>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</si>
  <si>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</si>
  <si>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</si>
  <si>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</si>
  <si>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</si>
  <si>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</si>
  <si>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</si>
  <si>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</si>
  <si>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</si>
  <si>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</si>
  <si>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</si>
  <si>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</si>
  <si>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</si>
  <si>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</si>
  <si>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</si>
  <si>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</si>
  <si>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</si>
  <si>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</si>
  <si>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</si>
  <si>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</si>
  <si>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</si>
  <si>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</si>
  <si>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</si>
  <si>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</si>
  <si>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</si>
  <si>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</si>
  <si>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</si>
  <si>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</si>
  <si>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</si>
  <si>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</si>
  <si>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</si>
  <si>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</si>
  <si>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</si>
  <si>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</si>
  <si>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</si>
  <si>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</si>
  <si>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</si>
  <si>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</si>
  <si>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</si>
  <si>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</si>
  <si>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</si>
  <si>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</si>
  <si>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</si>
  <si>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</si>
  <si>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</si>
  <si>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</si>
  <si>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</si>
  <si>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</si>
  <si>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</si>
  <si>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</si>
  <si>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</si>
  <si>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</si>
  <si>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</si>
  <si>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</si>
  <si>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</si>
  <si>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</si>
  <si>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</si>
  <si>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</si>
  <si>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</si>
  <si>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</si>
  <si>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</si>
  <si>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</si>
  <si>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</si>
  <si>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</si>
  <si>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</si>
  <si>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</si>
  <si>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</si>
  <si>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</si>
  <si>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</si>
  <si>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</si>
  <si>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</si>
  <si>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</si>
  <si>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</si>
  <si>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</si>
  <si>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</si>
  <si>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</si>
  <si>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</si>
  <si>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</si>
  <si>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</si>
  <si>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</si>
  <si>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</si>
  <si>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</si>
  <si>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</si>
  <si>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</si>
  <si>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</si>
  <si>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</si>
  <si>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</si>
  <si>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</si>
  <si>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</si>
  <si>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</si>
  <si>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</si>
  <si>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</si>
  <si>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</si>
  <si>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</si>
  <si>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</si>
  <si>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</si>
  <si>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</si>
  <si>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</si>
  <si>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</si>
  <si>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</si>
  <si>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</si>
  <si>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</si>
  <si>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</si>
  <si>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</si>
  <si>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</si>
  <si>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</si>
  <si>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</si>
  <si>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</si>
  <si>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</si>
  <si>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</si>
  <si>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</si>
  <si>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</si>
  <si>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</si>
  <si>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</si>
  <si>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</si>
  <si>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</si>
  <si>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</si>
  <si>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</si>
  <si>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</si>
  <si>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</si>
  <si>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</si>
  <si>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</si>
  <si>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</si>
  <si>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</si>
  <si>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</si>
  <si>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</si>
  <si>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</si>
  <si>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</si>
  <si>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</si>
  <si>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</si>
  <si>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</si>
  <si>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</si>
  <si>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</si>
  <si>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</si>
  <si>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</si>
  <si>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</si>
  <si>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</si>
  <si>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</si>
  <si>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</si>
  <si>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</si>
  <si>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</si>
  <si>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</si>
  <si>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</si>
  <si>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</si>
  <si>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</si>
  <si>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</si>
  <si>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</si>
  <si>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</si>
  <si>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</si>
  <si>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</si>
  <si>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</si>
  <si>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</si>
  <si>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</si>
  <si>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</si>
  <si>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</si>
  <si>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</si>
  <si>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</si>
  <si>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</si>
  <si>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</si>
  <si>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</si>
  <si>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</si>
  <si>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</si>
  <si>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</si>
  <si>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</si>
  <si>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</si>
  <si>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</si>
  <si>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</si>
  <si>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</si>
  <si>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</si>
  <si>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</si>
  <si>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</si>
  <si>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</si>
  <si>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</si>
  <si>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</si>
  <si>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</si>
  <si>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</si>
  <si>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</si>
  <si>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</si>
  <si>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</si>
  <si>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</si>
  <si>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</si>
  <si>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</si>
  <si>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</si>
  <si>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</si>
  <si>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</si>
  <si>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</si>
  <si>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</si>
  <si>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</si>
  <si>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</si>
  <si>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</si>
  <si>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</si>
  <si>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</si>
  <si>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</si>
  <si>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</si>
  <si>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</si>
  <si>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</si>
  <si>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</si>
  <si>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</si>
  <si>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</si>
  <si>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</si>
  <si>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</si>
  <si>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</si>
  <si>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</si>
  <si>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</si>
  <si>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</si>
  <si>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</si>
  <si>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</si>
  <si>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</si>
  <si>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</si>
  <si>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</si>
  <si>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</si>
  <si>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</si>
  <si>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</si>
  <si>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</si>
  <si>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</si>
  <si>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</si>
  <si>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</si>
  <si>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</si>
  <si>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</si>
  <si>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</si>
  <si>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</si>
  <si>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</si>
  <si>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</si>
  <si>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</si>
  <si>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</si>
  <si>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</si>
  <si>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</si>
  <si>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</si>
  <si>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</si>
  <si>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</si>
  <si>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</si>
  <si>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</si>
  <si>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</si>
  <si>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</si>
  <si>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</si>
  <si>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</si>
  <si>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</si>
  <si>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</si>
  <si>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</si>
  <si>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</si>
  <si>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</si>
  <si>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</si>
  <si>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</si>
  <si>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</si>
  <si>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</si>
  <si>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</si>
  <si>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</si>
  <si>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</si>
  <si>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</si>
  <si>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</si>
  <si>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</si>
  <si>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</si>
  <si>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</si>
  <si>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</si>
  <si>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</si>
  <si>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</si>
  <si>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</si>
  <si>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</si>
  <si>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</si>
  <si>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</si>
  <si>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</si>
  <si>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</si>
  <si>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</si>
  <si>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</si>
  <si>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</si>
  <si>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</si>
  <si>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</si>
  <si>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</si>
  <si>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</si>
  <si>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</si>
  <si>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</si>
  <si>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</si>
  <si>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</si>
  <si>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</si>
  <si>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</si>
  <si>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</si>
  <si>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</si>
  <si>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</si>
  <si>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</si>
  <si>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</si>
  <si>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</si>
  <si>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</si>
  <si>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</si>
  <si>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</si>
  <si>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</si>
  <si>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</si>
  <si>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</si>
  <si>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</si>
  <si>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</si>
  <si>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</si>
  <si>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</si>
  <si>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</si>
  <si>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</si>
  <si>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</si>
  <si>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</si>
  <si>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</si>
  <si>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</si>
  <si>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</si>
  <si>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</si>
  <si>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</si>
  <si>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</si>
  <si>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</si>
  <si>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</si>
  <si>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</si>
  <si>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</si>
  <si>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</si>
  <si>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</si>
  <si>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</si>
  <si>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</si>
  <si>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</si>
  <si>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</si>
  <si>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</si>
  <si>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</si>
  <si>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</si>
  <si>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</si>
  <si>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</si>
  <si>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</si>
  <si>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</si>
  <si>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</si>
  <si>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</si>
  <si>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</si>
  <si>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</si>
  <si>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</si>
  <si>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</si>
  <si>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</si>
  <si>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</si>
  <si>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</si>
  <si>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</si>
  <si>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</si>
  <si>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</si>
  <si>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</si>
  <si>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</si>
  <si>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</si>
  <si>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</si>
  <si>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</si>
  <si>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</si>
  <si>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</si>
  <si>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</si>
  <si>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</si>
  <si>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</si>
  <si>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</si>
  <si>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</si>
  <si>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</si>
  <si>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</si>
  <si>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</si>
  <si>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</si>
  <si>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</si>
  <si>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</si>
  <si>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</si>
  <si>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</si>
  <si>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</si>
  <si>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</si>
  <si>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</si>
  <si>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</si>
  <si>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</si>
  <si>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</si>
  <si>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</si>
  <si>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</si>
  <si>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</si>
  <si>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</si>
  <si>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</si>
  <si>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</si>
  <si>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</si>
  <si>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</si>
  <si>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</si>
  <si>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</si>
  <si>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</si>
  <si>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</si>
  <si>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</si>
  <si>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</si>
  <si>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</si>
  <si>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</si>
  <si>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</si>
  <si>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</si>
  <si>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</si>
  <si>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</si>
  <si>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</si>
  <si>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</si>
  <si>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</si>
  <si>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</si>
  <si>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</si>
  <si>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</si>
  <si>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</si>
  <si>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</si>
  <si>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</si>
  <si>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</si>
  <si>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</si>
  <si>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</si>
  <si>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</si>
  <si>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</si>
  <si>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</si>
  <si>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</si>
  <si>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</si>
  <si>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</si>
  <si>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</si>
  <si>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</si>
  <si>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</si>
  <si>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</si>
  <si>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</si>
  <si>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</si>
  <si>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</si>
  <si>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</si>
  <si>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</si>
  <si>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</si>
  <si>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</si>
  <si>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</si>
  <si>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</si>
  <si>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</si>
  <si>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</si>
  <si>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</si>
  <si>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</si>
  <si>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</si>
  <si>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</si>
  <si>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</si>
  <si>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</si>
  <si>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</si>
  <si>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</si>
  <si>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</si>
  <si>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</si>
  <si>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</si>
  <si>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</si>
  <si>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</si>
  <si>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</si>
  <si>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</si>
  <si>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</si>
  <si>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</si>
  <si>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</si>
  <si>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</si>
  <si>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</si>
  <si>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</si>
  <si>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</si>
  <si>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</si>
  <si>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</si>
  <si>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</si>
  <si>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</si>
  <si>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</si>
  <si>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</si>
  <si>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</si>
  <si>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</si>
  <si>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</si>
  <si>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</si>
  <si>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</si>
  <si>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</si>
  <si>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</si>
  <si>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</si>
  <si>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</si>
  <si>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</si>
  <si>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</si>
  <si>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</si>
  <si>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</si>
  <si>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</si>
  <si>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</si>
  <si>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</si>
  <si>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</si>
  <si>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</si>
  <si>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</si>
  <si>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</si>
  <si>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</si>
  <si>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</si>
  <si>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</si>
  <si>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</si>
  <si>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</si>
  <si>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</si>
  <si>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</si>
  <si>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</si>
  <si>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</si>
  <si>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</si>
  <si>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</si>
  <si>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</si>
  <si>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</si>
  <si>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</si>
  <si>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</si>
  <si>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</si>
  <si>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</si>
  <si>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</si>
  <si>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</si>
  <si>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</si>
  <si>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</si>
  <si>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</si>
  <si>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</si>
  <si>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</si>
  <si>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</si>
  <si>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</si>
  <si>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</si>
  <si>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</si>
  <si>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</si>
  <si>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</si>
  <si>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</si>
  <si>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</si>
  <si>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</si>
  <si>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</si>
  <si>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</si>
  <si>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</si>
  <si>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</si>
  <si>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</si>
  <si>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</si>
  <si>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</si>
  <si>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</si>
  <si>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</si>
  <si>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</si>
  <si>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</si>
  <si>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</si>
  <si>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</si>
  <si>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</si>
  <si>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</si>
  <si>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</si>
  <si>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</si>
  <si>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</si>
  <si>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</si>
  <si>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</si>
  <si>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</si>
  <si>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</si>
  <si>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</si>
  <si>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</si>
  <si>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</si>
  <si>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</si>
  <si>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</si>
  <si>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</si>
  <si>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</si>
  <si>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</si>
  <si>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</si>
  <si>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</si>
  <si>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</si>
  <si>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</si>
  <si>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</si>
  <si>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</si>
  <si>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</si>
  <si>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</si>
  <si>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</si>
  <si>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</si>
  <si>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</si>
  <si>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</si>
  <si>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</si>
  <si>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</si>
  <si>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</si>
  <si>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</si>
  <si>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</si>
  <si>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</si>
  <si>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</si>
  <si>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</si>
  <si>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</si>
  <si>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</si>
  <si>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</si>
  <si>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</si>
  <si>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</si>
  <si>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</si>
  <si>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</si>
  <si>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</si>
  <si>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</si>
  <si>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</si>
  <si>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</si>
  <si>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</si>
  <si>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</si>
  <si>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</si>
  <si>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</si>
  <si>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</si>
  <si>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</si>
  <si>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</si>
  <si>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</si>
  <si>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</si>
  <si>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</si>
  <si>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</si>
  <si>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</si>
  <si>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</si>
  <si>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</si>
  <si>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</si>
  <si>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</si>
  <si>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</si>
  <si>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</si>
  <si>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</si>
  <si>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</si>
  <si>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</si>
  <si>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</si>
  <si>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</si>
  <si>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</si>
  <si>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</si>
  <si>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</si>
  <si>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</si>
  <si>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</si>
  <si>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</si>
  <si>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</si>
  <si>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</si>
  <si>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</si>
  <si>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</si>
  <si>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</si>
  <si>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</si>
  <si>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</si>
  <si>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</si>
  <si>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</si>
  <si>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</si>
  <si>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</si>
  <si>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</si>
  <si>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</si>
  <si>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</si>
  <si>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</si>
  <si>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</si>
  <si>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</si>
  <si>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</si>
  <si>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</si>
  <si>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</si>
  <si>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</si>
  <si>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</si>
  <si>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</si>
  <si>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</si>
  <si>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</si>
  <si>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</si>
  <si>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</si>
  <si>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</si>
  <si>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</si>
  <si>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</si>
  <si>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</si>
  <si>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</si>
  <si>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</si>
  <si>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</si>
  <si>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</si>
  <si>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</si>
  <si>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</si>
  <si>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</si>
  <si>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</si>
  <si>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</si>
  <si>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</si>
  <si>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</si>
  <si>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</si>
  <si>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</si>
  <si>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</si>
  <si>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</si>
  <si>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</si>
  <si>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</si>
  <si>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</si>
  <si>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</si>
  <si>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</si>
  <si>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</si>
  <si>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</si>
  <si>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</si>
  <si>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</si>
  <si>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</si>
  <si>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</si>
  <si>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</si>
  <si>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</si>
  <si>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</si>
  <si>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</si>
  <si>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</si>
  <si>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</si>
  <si>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</si>
  <si>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</si>
  <si>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</si>
  <si>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</si>
  <si>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</si>
  <si>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</si>
  <si>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</si>
  <si>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</si>
  <si>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</si>
  <si>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</si>
  <si>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</si>
  <si>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</si>
  <si>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</si>
  <si>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</si>
  <si>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</si>
  <si>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</si>
  <si>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</si>
  <si>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الطرقات و الارصفة</t>
  </si>
  <si>
    <t>تعهد و صيانة البنية الاساسية</t>
  </si>
  <si>
    <t>تجميل المدينة</t>
  </si>
  <si>
    <t>مأوى للسيارات</t>
  </si>
  <si>
    <t>اقتناء معدات اعلامية</t>
  </si>
  <si>
    <t>المستودع البلدي</t>
  </si>
  <si>
    <t>بناءات ادارية</t>
  </si>
  <si>
    <t>قصر البلدية</t>
  </si>
  <si>
    <t>ملعب بلدي</t>
  </si>
  <si>
    <t>تهذيب حي القصر الاحمر</t>
  </si>
  <si>
    <t>تهذيب حي الحسين بوزيان</t>
  </si>
  <si>
    <t>سوق الدواب</t>
  </si>
  <si>
    <t>JANDER</t>
  </si>
  <si>
    <t>SAM</t>
  </si>
  <si>
    <t>MATER</t>
  </si>
  <si>
    <t>NIWE VOLANT</t>
  </si>
  <si>
    <t>FIAT</t>
  </si>
  <si>
    <t>CASE</t>
  </si>
  <si>
    <t>FORD</t>
  </si>
  <si>
    <t>C15</t>
  </si>
  <si>
    <t>الحي الجنوبي</t>
  </si>
  <si>
    <t>حي البساتين</t>
  </si>
  <si>
    <t>حي الازدهار</t>
  </si>
  <si>
    <t xml:space="preserve">حي الامل </t>
  </si>
  <si>
    <t>حي القصر الاحمر</t>
  </si>
  <si>
    <t>الحسين بوزيان</t>
  </si>
  <si>
    <t>حي العمران</t>
  </si>
  <si>
    <t>حي الانطلاقة</t>
  </si>
  <si>
    <t>الحمام البلدي</t>
  </si>
  <si>
    <t>سوق الانتصاب</t>
  </si>
  <si>
    <t>المسلخ البلدي</t>
  </si>
  <si>
    <t>محل تجاري</t>
  </si>
  <si>
    <t>مقر البلدية القديم</t>
  </si>
  <si>
    <t>الملعب البلدي</t>
  </si>
  <si>
    <t>المقاسم الاجتماعية</t>
  </si>
  <si>
    <t>الانهج</t>
  </si>
  <si>
    <t>السيارات</t>
  </si>
  <si>
    <t>البنية التحتية</t>
  </si>
  <si>
    <t>المؤسسات التربوية</t>
  </si>
  <si>
    <t>المعهد الثانوي الحسين بوزيان</t>
  </si>
  <si>
    <t>المعهد الثانوي منزل بوزيان</t>
  </si>
  <si>
    <t>المدرسة الاعدادية</t>
  </si>
  <si>
    <t>المدرسة الابتدائية 15اكتوبر منزل بوزيان</t>
  </si>
  <si>
    <t>مدرسة حي الامل بمنزل بوزيان</t>
  </si>
  <si>
    <t>المدرسة الابتدائية بمنزل بوزيان</t>
  </si>
  <si>
    <t>دار الشباب بمنزل بوزيان</t>
  </si>
  <si>
    <t>المركب الثقافي بمنزل بوزيان</t>
  </si>
  <si>
    <t>المكتبة العمومية بمنزل بوزيان</t>
  </si>
  <si>
    <t>المستشفى المحلي بمنزل بوزيان</t>
  </si>
  <si>
    <t>المؤسسات الثقافية</t>
  </si>
  <si>
    <t>المؤسسات الصحية</t>
  </si>
  <si>
    <t>المؤسسات الراجعة بالنظر الى وزارة الداخلية</t>
  </si>
  <si>
    <t>البلدية</t>
  </si>
  <si>
    <t>المعتمدية</t>
  </si>
  <si>
    <t>مركز الحرس الوطني</t>
  </si>
  <si>
    <t>اتحاد الفلاحين</t>
  </si>
  <si>
    <t>خلية الارشاد الفلاحي</t>
  </si>
  <si>
    <t>ديوان الحبوب بمنزل بوزيان</t>
  </si>
  <si>
    <t>المؤسسات الراجعة بالنظر الى وزارة الفلاحة</t>
  </si>
  <si>
    <t>محطة الارتال</t>
  </si>
  <si>
    <t>البريد</t>
  </si>
  <si>
    <t>الاتحاد التونسي للشغل</t>
  </si>
  <si>
    <t>الادارة المحلية للعمل الاجتماعي</t>
  </si>
  <si>
    <t>فرع التجهيز بمنزل بوزيان</t>
  </si>
  <si>
    <t>المؤسسات الاخرى</t>
  </si>
  <si>
    <t>الكاتب العام</t>
  </si>
  <si>
    <t>مكتب الضبط</t>
  </si>
  <si>
    <t>قسم الشؤون المالية</t>
  </si>
  <si>
    <t xml:space="preserve">قسم الشؤون الادارية </t>
  </si>
  <si>
    <t>قسم الحالة المدنية</t>
  </si>
  <si>
    <t>القسم الفني</t>
  </si>
  <si>
    <t>الحجز</t>
  </si>
  <si>
    <t>عبد الباسط نصري</t>
  </si>
  <si>
    <t>فاطمة بنجدو</t>
  </si>
  <si>
    <t>وفاء عزيزي</t>
  </si>
  <si>
    <t>ضو نصؤي</t>
  </si>
  <si>
    <t>عمار حمدي</t>
  </si>
  <si>
    <t>عفاف حمدي</t>
  </si>
  <si>
    <t>الامين سعدان</t>
  </si>
  <si>
    <t>عبد اللطيف نصري</t>
  </si>
  <si>
    <t xml:space="preserve">متصرف </t>
  </si>
  <si>
    <t>أ2</t>
  </si>
  <si>
    <t>ا2</t>
  </si>
  <si>
    <t>أ3</t>
  </si>
  <si>
    <t>ملحق ادارة</t>
  </si>
  <si>
    <t>مستكتب ادارة</t>
  </si>
  <si>
    <t>محمد صالح حمدي</t>
  </si>
  <si>
    <t>صباح نصري</t>
  </si>
  <si>
    <t>الامين الخليفي</t>
  </si>
  <si>
    <t>منجي حيدوري</t>
  </si>
  <si>
    <t>الجمعي نصري</t>
  </si>
  <si>
    <t>محيي الدين بوعزيزي</t>
  </si>
  <si>
    <t>احمد عمامي</t>
  </si>
  <si>
    <t>مجيد بن جدو</t>
  </si>
  <si>
    <t>نور الدين بكاري</t>
  </si>
  <si>
    <t>صالح نصري</t>
  </si>
  <si>
    <t>محمد الناصر بن علي</t>
  </si>
  <si>
    <t>الطيب نصر</t>
  </si>
  <si>
    <t>فتحي نصري</t>
  </si>
  <si>
    <t>محمد علي سليماني</t>
  </si>
  <si>
    <t>حسين ضيف الله</t>
  </si>
  <si>
    <t>الكامل اولاد نصر</t>
  </si>
  <si>
    <t>محمد زويدي</t>
  </si>
  <si>
    <t>محمد بكاري</t>
  </si>
  <si>
    <t>مصباح نصري</t>
  </si>
  <si>
    <t>عمر حمدي</t>
  </si>
  <si>
    <t>شيحاوي اولاد نصر</t>
  </si>
  <si>
    <t>المولدي بنجدو</t>
  </si>
  <si>
    <t>محمد الصغير اولاد نصر</t>
  </si>
  <si>
    <t>العفيف ناصري</t>
  </si>
  <si>
    <t>محبوبة ناصري</t>
  </si>
  <si>
    <t>محمد رمضان زويدي</t>
  </si>
  <si>
    <t>معمر الطويل</t>
  </si>
  <si>
    <t>محمد المهدي جداوي</t>
  </si>
  <si>
    <t>محي الدين حمدي</t>
  </si>
  <si>
    <t>محمد الصالح حمدي</t>
  </si>
  <si>
    <t>توفيق بنجدو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</si>
  <si>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</si>
  <si>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</si>
  <si>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</si>
  <si>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</si>
  <si>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</si>
  <si>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</si>
  <si>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</si>
  <si>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</si>
  <si>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</si>
  <si>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</si>
  <si>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</si>
  <si>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</si>
  <si>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</si>
  <si>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</si>
  <si>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</si>
  <si>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</si>
  <si>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</si>
  <si>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</si>
  <si>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</si>
  <si>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</si>
  <si>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</si>
  <si>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</si>
  <si>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</si>
  <si>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</si>
  <si>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</si>
  <si>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</si>
  <si>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</si>
  <si>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</si>
  <si>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</si>
  <si>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</si>
  <si>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</si>
  <si>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</si>
  <si>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</si>
  <si>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</si>
  <si>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</si>
  <si>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</si>
  <si>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</si>
  <si>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</si>
  <si>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</si>
  <si>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</si>
  <si>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</si>
  <si>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</si>
  <si>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</si>
  <si>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</si>
  <si>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</si>
  <si>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</si>
  <si>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</si>
  <si>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</si>
  <si>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</si>
  <si>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</si>
  <si>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</si>
  <si>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صيانة الطرقات</t>
  </si>
  <si>
    <t>صيانة شبكة التنوير العمومي</t>
  </si>
  <si>
    <t>تهيئة السوق البلدي (تكملة)</t>
  </si>
  <si>
    <t>تهيئة قصر البلدية</t>
  </si>
  <si>
    <t>تهيئة السوق البلدي</t>
  </si>
  <si>
    <t>مساعدة موظفة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</si>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</sst>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3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9" xfId="0" applyBorder="1"/>
    <xf numFmtId="0" fontId="2" fillId="20" borderId="3" xfId="0" applyFont="1" applyFill="1" applyBorder="1" applyAlignment="1">
      <alignment horizontal="center" vertical="center"/>
    </xf>
    <xf numFmtId="0" fontId="2" fillId="20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 applyAlignment="1">
      <alignment horizontal="center" vertical="center"/>
    </xf>
    <xf numFmtId="0" fontId="0" fillId="24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4" borderId="1" xfId="0" applyNumberFormat="1" applyFill="1" applyBorder="1"/>
    <xf numFmtId="10" fontId="0" fillId="0" borderId="0" xfId="0" applyNumberFormat="1"/>
    <xf numFmtId="2" fontId="2" fillId="0" borderId="1" xfId="0" applyNumberFormat="1" applyFont="1" applyBorder="1" applyAlignment="1"/>
    <xf numFmtId="2" fontId="0" fillId="3" borderId="1" xfId="0" applyNumberFormat="1" applyFill="1" applyBorder="1" applyAlignment="1"/>
    <xf numFmtId="2" fontId="2" fillId="0" borderId="1" xfId="0" applyNumberFormat="1" applyFont="1" applyFill="1" applyBorder="1" applyAlignment="1">
      <alignment horizontal="right"/>
    </xf>
    <xf numFmtId="2" fontId="0" fillId="5" borderId="1" xfId="0" applyNumberFormat="1" applyFont="1" applyFill="1" applyBorder="1" applyAlignment="1">
      <alignment horizontal="right"/>
    </xf>
    <xf numFmtId="2" fontId="1" fillId="14" borderId="1" xfId="1" applyNumberFormat="1" applyFont="1" applyFill="1" applyBorder="1" applyAlignment="1">
      <alignment horizontal="right"/>
    </xf>
    <xf numFmtId="2" fontId="1" fillId="7" borderId="1" xfId="1" applyNumberFormat="1" applyFont="1" applyFill="1" applyBorder="1" applyAlignment="1">
      <alignment horizontal="right"/>
    </xf>
    <xf numFmtId="2" fontId="0" fillId="4" borderId="1" xfId="1" applyNumberFormat="1" applyFont="1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 wrapText="1"/>
    </xf>
    <xf numFmtId="0" fontId="2" fillId="24" borderId="11" xfId="0" applyFont="1" applyFill="1" applyBorder="1" applyAlignment="1">
      <alignment horizontal="center" vertical="center" wrapText="1"/>
    </xf>
    <xf numFmtId="0" fontId="2" fillId="24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C553" zoomScale="120" zoomScaleNormal="120" workbookViewId="0">
      <selection activeCell="H559" sqref="H559"/>
    </sheetView>
  </sheetViews>
  <sheetFormatPr defaultColWidth="9.1796875" defaultRowHeight="14.5" outlineLevelRow="3"/>
  <cols>
    <col min="1" max="1" width="7" bestFit="1" customWidth="1"/>
    <col min="2" max="2" width="45.26953125" customWidth="1"/>
    <col min="3" max="3" width="21.7265625" customWidth="1"/>
    <col min="4" max="4" width="21.26953125" customWidth="1"/>
    <col min="5" max="5" width="22.54296875" customWidth="1"/>
    <col min="7" max="7" width="15.54296875" bestFit="1" customWidth="1"/>
    <col min="8" max="8" width="25.1796875" customWidth="1"/>
    <col min="9" max="9" width="15.453125" bestFit="1" customWidth="1"/>
    <col min="10" max="10" width="20.453125" bestFit="1" customWidth="1"/>
  </cols>
  <sheetData>
    <row r="1" spans="1:14" ht="18.5">
      <c r="A1" s="190" t="s">
        <v>30</v>
      </c>
      <c r="B1" s="190"/>
      <c r="C1" s="190"/>
      <c r="D1" s="141" t="s">
        <v>853</v>
      </c>
      <c r="E1" s="141" t="s">
        <v>852</v>
      </c>
      <c r="G1" s="43" t="s">
        <v>31</v>
      </c>
      <c r="H1" s="44">
        <f>C2+C114</f>
        <v>705128.48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490000</v>
      </c>
      <c r="D2" s="26">
        <f>D3+D67</f>
        <v>490000</v>
      </c>
      <c r="E2" s="26">
        <f>E3+E67</f>
        <v>490000</v>
      </c>
      <c r="G2" s="39" t="s">
        <v>60</v>
      </c>
      <c r="H2" s="41">
        <f>C2</f>
        <v>490000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169500</v>
      </c>
      <c r="D3" s="23">
        <f>D4+D11+D38+D61</f>
        <v>169500</v>
      </c>
      <c r="E3" s="23">
        <f>E4+E11+E38+E61</f>
        <v>169500</v>
      </c>
      <c r="G3" s="39" t="s">
        <v>57</v>
      </c>
      <c r="H3" s="41">
        <f t="shared" ref="H3:H66" si="0">C3</f>
        <v>169500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40100</v>
      </c>
      <c r="D4" s="21">
        <f>SUM(D5:D10)</f>
        <v>40100</v>
      </c>
      <c r="E4" s="21">
        <f>SUM(E5:E10)</f>
        <v>40100</v>
      </c>
      <c r="F4" s="17"/>
      <c r="G4" s="39" t="s">
        <v>53</v>
      </c>
      <c r="H4" s="41">
        <f t="shared" si="0"/>
        <v>40100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41">
        <f t="shared" si="0"/>
        <v>15000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22000</v>
      </c>
      <c r="D7" s="2">
        <f t="shared" si="1"/>
        <v>22000</v>
      </c>
      <c r="E7" s="2">
        <f t="shared" si="1"/>
        <v>22000</v>
      </c>
      <c r="F7" s="17"/>
      <c r="G7" s="17"/>
      <c r="H7" s="41">
        <f t="shared" si="0"/>
        <v>22000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</v>
      </c>
      <c r="D10" s="2">
        <f t="shared" si="1"/>
        <v>100</v>
      </c>
      <c r="E10" s="2">
        <f t="shared" si="1"/>
        <v>100</v>
      </c>
      <c r="F10" s="17"/>
      <c r="G10" s="17"/>
      <c r="H10" s="41">
        <f t="shared" si="0"/>
        <v>100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98200</v>
      </c>
      <c r="D11" s="21">
        <f>SUM(D12:D37)</f>
        <v>98200</v>
      </c>
      <c r="E11" s="21">
        <f>SUM(E12:E37)</f>
        <v>98200</v>
      </c>
      <c r="F11" s="17"/>
      <c r="G11" s="39" t="s">
        <v>54</v>
      </c>
      <c r="H11" s="41">
        <f t="shared" si="0"/>
        <v>98200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92000</v>
      </c>
      <c r="D12" s="2">
        <f>C12</f>
        <v>92000</v>
      </c>
      <c r="E12" s="2">
        <f>D12</f>
        <v>92000</v>
      </c>
      <c r="H12" s="41">
        <f t="shared" si="0"/>
        <v>92000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1500</v>
      </c>
      <c r="D14" s="2">
        <f t="shared" si="2"/>
        <v>1500</v>
      </c>
      <c r="E14" s="2">
        <f t="shared" si="2"/>
        <v>1500</v>
      </c>
      <c r="H14" s="41">
        <f t="shared" si="0"/>
        <v>1500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400</v>
      </c>
      <c r="D17" s="2">
        <f t="shared" si="2"/>
        <v>400</v>
      </c>
      <c r="E17" s="2">
        <f t="shared" si="2"/>
        <v>400</v>
      </c>
      <c r="H17" s="41">
        <f t="shared" si="0"/>
        <v>400</v>
      </c>
    </row>
    <row r="18" spans="1:8" outlineLevel="1">
      <c r="A18" s="3">
        <v>2203</v>
      </c>
      <c r="B18" s="1" t="s">
        <v>130</v>
      </c>
      <c r="C18" s="2">
        <v>2300</v>
      </c>
      <c r="D18" s="2">
        <f t="shared" si="2"/>
        <v>2300</v>
      </c>
      <c r="E18" s="2">
        <f t="shared" si="2"/>
        <v>2300</v>
      </c>
      <c r="H18" s="41">
        <f t="shared" si="0"/>
        <v>2300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91" t="s">
        <v>145</v>
      </c>
      <c r="B38" s="192"/>
      <c r="C38" s="21">
        <f>SUM(C39:C60)</f>
        <v>31200</v>
      </c>
      <c r="D38" s="21">
        <f>SUM(D39:D60)</f>
        <v>31200</v>
      </c>
      <c r="E38" s="21">
        <f>SUM(E39:E60)</f>
        <v>31200</v>
      </c>
      <c r="G38" s="39" t="s">
        <v>55</v>
      </c>
      <c r="H38" s="41">
        <f t="shared" si="0"/>
        <v>31200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5500</v>
      </c>
      <c r="D41" s="2">
        <f t="shared" si="4"/>
        <v>5500</v>
      </c>
      <c r="E41" s="2">
        <f t="shared" si="4"/>
        <v>5500</v>
      </c>
      <c r="H41" s="41">
        <f t="shared" si="0"/>
        <v>5500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3500</v>
      </c>
      <c r="D52" s="2">
        <f t="shared" si="4"/>
        <v>3500</v>
      </c>
      <c r="E52" s="2">
        <f t="shared" si="4"/>
        <v>3500</v>
      </c>
      <c r="H52" s="41">
        <f t="shared" si="0"/>
        <v>3500</v>
      </c>
    </row>
    <row r="53" spans="1:10" outlineLevel="1">
      <c r="A53" s="20">
        <v>3301</v>
      </c>
      <c r="B53" s="20" t="s">
        <v>18</v>
      </c>
      <c r="C53" s="2">
        <v>3500</v>
      </c>
      <c r="D53" s="2">
        <f t="shared" si="4"/>
        <v>3500</v>
      </c>
      <c r="E53" s="2">
        <f t="shared" si="4"/>
        <v>3500</v>
      </c>
      <c r="H53" s="41">
        <f t="shared" si="0"/>
        <v>3500</v>
      </c>
    </row>
    <row r="54" spans="1:10" outlineLevel="1">
      <c r="A54" s="20">
        <v>3302</v>
      </c>
      <c r="B54" s="20" t="s">
        <v>19</v>
      </c>
      <c r="C54" s="2">
        <v>400</v>
      </c>
      <c r="D54" s="2">
        <f t="shared" si="4"/>
        <v>400</v>
      </c>
      <c r="E54" s="2">
        <f t="shared" si="4"/>
        <v>400</v>
      </c>
      <c r="H54" s="41">
        <f t="shared" si="0"/>
        <v>400</v>
      </c>
    </row>
    <row r="55" spans="1:10" outlineLevel="1">
      <c r="A55" s="20">
        <v>3303</v>
      </c>
      <c r="B55" s="20" t="s">
        <v>153</v>
      </c>
      <c r="C55" s="2">
        <v>6300</v>
      </c>
      <c r="D55" s="2">
        <f t="shared" si="4"/>
        <v>6300</v>
      </c>
      <c r="E55" s="2">
        <f t="shared" si="4"/>
        <v>6300</v>
      </c>
      <c r="H55" s="41">
        <f t="shared" si="0"/>
        <v>6300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320500</v>
      </c>
      <c r="D67" s="25">
        <f>D97+D68</f>
        <v>320500</v>
      </c>
      <c r="E67" s="25">
        <f>E97+E68</f>
        <v>320500</v>
      </c>
      <c r="G67" s="39" t="s">
        <v>59</v>
      </c>
      <c r="H67" s="41">
        <f t="shared" ref="H67:H130" si="7">C67</f>
        <v>320500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70500</v>
      </c>
      <c r="D68" s="21">
        <f>SUM(D69:D96)</f>
        <v>70500</v>
      </c>
      <c r="E68" s="21">
        <f>SUM(E69:E96)</f>
        <v>70500</v>
      </c>
      <c r="G68" s="39" t="s">
        <v>56</v>
      </c>
      <c r="H68" s="41">
        <f t="shared" si="7"/>
        <v>70500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1">
        <f t="shared" si="7"/>
        <v>500</v>
      </c>
    </row>
    <row r="79" spans="1:10" ht="15" customHeight="1" outlineLevel="1">
      <c r="A79" s="3">
        <v>5201</v>
      </c>
      <c r="B79" s="2" t="s">
        <v>20</v>
      </c>
      <c r="C79" s="18">
        <v>5000</v>
      </c>
      <c r="D79" s="2">
        <f t="shared" si="8"/>
        <v>5000</v>
      </c>
      <c r="E79" s="2">
        <f t="shared" si="8"/>
        <v>5000</v>
      </c>
      <c r="H79" s="41">
        <f t="shared" si="7"/>
        <v>5000</v>
      </c>
    </row>
    <row r="80" spans="1:10" ht="15" customHeight="1" outlineLevel="1">
      <c r="A80" s="3">
        <v>5202</v>
      </c>
      <c r="B80" s="2" t="s">
        <v>172</v>
      </c>
      <c r="C80" s="2">
        <v>3500</v>
      </c>
      <c r="D80" s="2">
        <f t="shared" si="8"/>
        <v>3500</v>
      </c>
      <c r="E80" s="2">
        <f t="shared" si="8"/>
        <v>3500</v>
      </c>
      <c r="H80" s="41">
        <f t="shared" si="7"/>
        <v>3500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60000</v>
      </c>
      <c r="D94" s="2">
        <f t="shared" si="9"/>
        <v>60000</v>
      </c>
      <c r="E94" s="2">
        <f t="shared" si="9"/>
        <v>60000</v>
      </c>
      <c r="H94" s="41">
        <f t="shared" si="7"/>
        <v>60000</v>
      </c>
    </row>
    <row r="95" spans="1:8" ht="13.5" customHeight="1" outlineLevel="1">
      <c r="A95" s="3">
        <v>5302</v>
      </c>
      <c r="B95" s="2" t="s">
        <v>24</v>
      </c>
      <c r="C95" s="2">
        <v>1500</v>
      </c>
      <c r="D95" s="2">
        <f t="shared" si="9"/>
        <v>1500</v>
      </c>
      <c r="E95" s="2">
        <f t="shared" si="9"/>
        <v>1500</v>
      </c>
      <c r="H95" s="41">
        <f t="shared" si="7"/>
        <v>1500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250000</v>
      </c>
      <c r="D97" s="21">
        <f>SUM(D98:D113)</f>
        <v>250000</v>
      </c>
      <c r="E97" s="21">
        <f>SUM(E98:E113)</f>
        <v>250000</v>
      </c>
      <c r="G97" s="39" t="s">
        <v>58</v>
      </c>
      <c r="H97" s="41">
        <f t="shared" si="7"/>
        <v>250000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143000</v>
      </c>
      <c r="D98" s="2">
        <f>C98</f>
        <v>143000</v>
      </c>
      <c r="E98" s="2">
        <f>D98</f>
        <v>143000</v>
      </c>
      <c r="H98" s="41">
        <f t="shared" si="7"/>
        <v>143000</v>
      </c>
    </row>
    <row r="99" spans="1:10" ht="15" customHeight="1" outlineLevel="1">
      <c r="A99" s="3">
        <v>6002</v>
      </c>
      <c r="B99" s="1" t="s">
        <v>185</v>
      </c>
      <c r="C99" s="2">
        <v>105000</v>
      </c>
      <c r="D99" s="2">
        <f t="shared" ref="D99:E113" si="10">C99</f>
        <v>105000</v>
      </c>
      <c r="E99" s="2">
        <f t="shared" si="10"/>
        <v>105000</v>
      </c>
      <c r="H99" s="41">
        <f t="shared" si="7"/>
        <v>105000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300</v>
      </c>
      <c r="D113" s="2">
        <f t="shared" si="10"/>
        <v>300</v>
      </c>
      <c r="E113" s="2">
        <f t="shared" si="10"/>
        <v>300</v>
      </c>
      <c r="H113" s="41">
        <f t="shared" si="7"/>
        <v>300</v>
      </c>
    </row>
    <row r="114" spans="1:10">
      <c r="A114" s="196" t="s">
        <v>62</v>
      </c>
      <c r="B114" s="197"/>
      <c r="C114" s="26">
        <f>C115+C152+C177</f>
        <v>215128.47999999998</v>
      </c>
      <c r="D114" s="26">
        <f>D115+D152+D177</f>
        <v>215128.47999999998</v>
      </c>
      <c r="E114" s="26">
        <f>E115+E152+E177</f>
        <v>215128.47999999998</v>
      </c>
      <c r="G114" s="39" t="s">
        <v>62</v>
      </c>
      <c r="H114" s="41">
        <f t="shared" si="7"/>
        <v>215128.47999999998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150113.28</v>
      </c>
      <c r="D115" s="23">
        <f>D116+D135</f>
        <v>150113.28</v>
      </c>
      <c r="E115" s="23">
        <f>E116+E135</f>
        <v>150113.28</v>
      </c>
      <c r="G115" s="39" t="s">
        <v>61</v>
      </c>
      <c r="H115" s="41">
        <f t="shared" si="7"/>
        <v>150113.28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31568.328000000001</v>
      </c>
      <c r="D116" s="21">
        <f>D117+D120+D123+D126+D129+D132</f>
        <v>31568.328000000001</v>
      </c>
      <c r="E116" s="21">
        <f>E117+E120+E123+E126+E129+E132</f>
        <v>31568.328000000001</v>
      </c>
      <c r="G116" s="39" t="s">
        <v>583</v>
      </c>
      <c r="H116" s="41">
        <f t="shared" si="7"/>
        <v>31568.328000000001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10454.848</v>
      </c>
      <c r="D117" s="2">
        <f>D118+D119</f>
        <v>10454.848</v>
      </c>
      <c r="E117" s="2">
        <f>E118+E119</f>
        <v>10454.848</v>
      </c>
      <c r="H117" s="41">
        <f t="shared" si="7"/>
        <v>10454.848</v>
      </c>
    </row>
    <row r="118" spans="1:10" ht="15" customHeight="1" outlineLevel="2">
      <c r="A118" s="130"/>
      <c r="B118" s="129" t="s">
        <v>855</v>
      </c>
      <c r="C118" s="128">
        <v>454.84800000000001</v>
      </c>
      <c r="D118" s="128">
        <f>C118</f>
        <v>454.84800000000001</v>
      </c>
      <c r="E118" s="128">
        <f>D118</f>
        <v>454.84800000000001</v>
      </c>
      <c r="H118" s="41">
        <f t="shared" si="7"/>
        <v>454.84800000000001</v>
      </c>
    </row>
    <row r="119" spans="1:10" ht="15" customHeight="1" outlineLevel="2">
      <c r="A119" s="130"/>
      <c r="B119" s="129" t="s">
        <v>860</v>
      </c>
      <c r="C119" s="128">
        <v>10000</v>
      </c>
      <c r="D119" s="128">
        <f>C119</f>
        <v>10000</v>
      </c>
      <c r="E119" s="128">
        <f>D119</f>
        <v>10000</v>
      </c>
      <c r="H119" s="41">
        <f t="shared" si="7"/>
        <v>10000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21113.48</v>
      </c>
      <c r="D126" s="2">
        <f>D127+D128</f>
        <v>21113.48</v>
      </c>
      <c r="E126" s="2">
        <f>E127+E128</f>
        <v>21113.48</v>
      </c>
      <c r="H126" s="41">
        <f t="shared" si="7"/>
        <v>21113.48</v>
      </c>
    </row>
    <row r="127" spans="1:10" ht="15" customHeight="1" outlineLevel="2">
      <c r="A127" s="130"/>
      <c r="B127" s="129" t="s">
        <v>855</v>
      </c>
      <c r="C127" s="128">
        <v>21113.48</v>
      </c>
      <c r="D127" s="128">
        <f>C127</f>
        <v>21113.48</v>
      </c>
      <c r="E127" s="128">
        <f>D127</f>
        <v>21113.48</v>
      </c>
      <c r="H127" s="41">
        <f t="shared" si="7"/>
        <v>21113.48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1" t="s">
        <v>202</v>
      </c>
      <c r="B135" s="192"/>
      <c r="C135" s="21">
        <f>C136+C140+C143+C146+C149</f>
        <v>118544.952</v>
      </c>
      <c r="D135" s="21">
        <f>D136+D140+D143+D146+D149</f>
        <v>118544.952</v>
      </c>
      <c r="E135" s="21">
        <f>E136+E140+E143+E146+E149</f>
        <v>118544.952</v>
      </c>
      <c r="G135" s="39" t="s">
        <v>584</v>
      </c>
      <c r="H135" s="41">
        <f t="shared" si="11"/>
        <v>118544.952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108241.042</v>
      </c>
      <c r="D136" s="2">
        <f>D137+D138+D139</f>
        <v>108241.042</v>
      </c>
      <c r="E136" s="2">
        <f>E137+E138+E139</f>
        <v>108241.042</v>
      </c>
      <c r="H136" s="41">
        <f t="shared" si="11"/>
        <v>108241.042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94884.884000000005</v>
      </c>
      <c r="D138" s="128">
        <f t="shared" ref="D138:E139" si="12">C138</f>
        <v>94884.884000000005</v>
      </c>
      <c r="E138" s="128">
        <f t="shared" si="12"/>
        <v>94884.884000000005</v>
      </c>
      <c r="H138" s="41">
        <f t="shared" si="11"/>
        <v>94884.884000000005</v>
      </c>
    </row>
    <row r="139" spans="1:10" ht="15" customHeight="1" outlineLevel="2">
      <c r="A139" s="130"/>
      <c r="B139" s="129" t="s">
        <v>861</v>
      </c>
      <c r="C139" s="128">
        <v>13356.157999999999</v>
      </c>
      <c r="D139" s="128">
        <f t="shared" si="12"/>
        <v>13356.157999999999</v>
      </c>
      <c r="E139" s="128">
        <f t="shared" si="12"/>
        <v>13356.157999999999</v>
      </c>
      <c r="H139" s="41">
        <f t="shared" si="11"/>
        <v>13356.157999999999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10303.91</v>
      </c>
      <c r="D149" s="2">
        <f>D150+D151</f>
        <v>10303.91</v>
      </c>
      <c r="E149" s="2">
        <f>E150+E151</f>
        <v>10303.91</v>
      </c>
      <c r="H149" s="41">
        <f t="shared" si="11"/>
        <v>10303.91</v>
      </c>
    </row>
    <row r="150" spans="1:10" ht="15" customHeight="1" outlineLevel="2">
      <c r="A150" s="130"/>
      <c r="B150" s="129" t="s">
        <v>855</v>
      </c>
      <c r="C150" s="128">
        <v>10303.91</v>
      </c>
      <c r="D150" s="128">
        <f>C150</f>
        <v>10303.91</v>
      </c>
      <c r="E150" s="128">
        <f>D150</f>
        <v>10303.91</v>
      </c>
      <c r="H150" s="41">
        <f t="shared" si="11"/>
        <v>10303.91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65015.199999999997</v>
      </c>
      <c r="D152" s="23">
        <f>D153+D163+D170</f>
        <v>65015.199999999997</v>
      </c>
      <c r="E152" s="23">
        <f>E153+E163+E170</f>
        <v>65015.199999999997</v>
      </c>
      <c r="G152" s="39" t="s">
        <v>66</v>
      </c>
      <c r="H152" s="41">
        <f t="shared" si="11"/>
        <v>65015.199999999997</v>
      </c>
      <c r="I152" s="42"/>
      <c r="J152" s="40" t="b">
        <f>AND(H152=I152)</f>
        <v>0</v>
      </c>
    </row>
    <row r="153" spans="1:10">
      <c r="A153" s="191" t="s">
        <v>208</v>
      </c>
      <c r="B153" s="192"/>
      <c r="C153" s="21">
        <f>C154+C157+C160</f>
        <v>65015.199999999997</v>
      </c>
      <c r="D153" s="21">
        <f>D154+D157+D160</f>
        <v>65015.199999999997</v>
      </c>
      <c r="E153" s="21">
        <f>E154+E157+E160</f>
        <v>65015.199999999997</v>
      </c>
      <c r="G153" s="39" t="s">
        <v>585</v>
      </c>
      <c r="H153" s="41">
        <f t="shared" si="11"/>
        <v>65015.199999999997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65015.199999999997</v>
      </c>
      <c r="D154" s="2">
        <f>D155+D156</f>
        <v>65015.199999999997</v>
      </c>
      <c r="E154" s="2">
        <f>E155+E156</f>
        <v>65015.199999999997</v>
      </c>
      <c r="H154" s="41">
        <f t="shared" si="11"/>
        <v>65015.199999999997</v>
      </c>
    </row>
    <row r="155" spans="1:10" ht="15" customHeight="1" outlineLevel="2">
      <c r="A155" s="130"/>
      <c r="B155" s="129" t="s">
        <v>855</v>
      </c>
      <c r="C155" s="128">
        <v>43110.2</v>
      </c>
      <c r="D155" s="128">
        <f>C155</f>
        <v>43110.2</v>
      </c>
      <c r="E155" s="128">
        <f>D155</f>
        <v>43110.2</v>
      </c>
      <c r="H155" s="41">
        <f t="shared" si="11"/>
        <v>43110.2</v>
      </c>
    </row>
    <row r="156" spans="1:10" ht="15" customHeight="1" outlineLevel="2">
      <c r="A156" s="130"/>
      <c r="B156" s="129" t="s">
        <v>860</v>
      </c>
      <c r="C156" s="128">
        <v>21905</v>
      </c>
      <c r="D156" s="128">
        <f>C156</f>
        <v>21905</v>
      </c>
      <c r="E156" s="128">
        <f>D156</f>
        <v>21905</v>
      </c>
      <c r="H156" s="41">
        <f t="shared" si="11"/>
        <v>21905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90" t="s">
        <v>67</v>
      </c>
      <c r="B256" s="190"/>
      <c r="C256" s="190"/>
      <c r="D256" s="141" t="s">
        <v>853</v>
      </c>
      <c r="E256" s="141" t="s">
        <v>852</v>
      </c>
      <c r="G256" s="47" t="s">
        <v>589</v>
      </c>
      <c r="H256" s="48">
        <f>C257+C559</f>
        <v>705128.48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490000</v>
      </c>
      <c r="D257" s="37">
        <f>D258+D550</f>
        <v>490000</v>
      </c>
      <c r="E257" s="37">
        <f>E258+E550</f>
        <v>490000</v>
      </c>
      <c r="G257" s="39" t="s">
        <v>60</v>
      </c>
      <c r="H257" s="41">
        <f>C257</f>
        <v>490000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454213</v>
      </c>
      <c r="D258" s="36">
        <f>D259+D339+D483+D547</f>
        <v>454213</v>
      </c>
      <c r="E258" s="36">
        <f>E259+E339+E483+E547</f>
        <v>454213</v>
      </c>
      <c r="G258" s="39" t="s">
        <v>57</v>
      </c>
      <c r="H258" s="41">
        <f t="shared" ref="H258:H321" si="21">C258</f>
        <v>454213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365000</v>
      </c>
      <c r="D259" s="33">
        <f>D260+D263+D314</f>
        <v>365000</v>
      </c>
      <c r="E259" s="33">
        <f>E260+E263+E314</f>
        <v>365000</v>
      </c>
      <c r="G259" s="39" t="s">
        <v>590</v>
      </c>
      <c r="H259" s="41">
        <f t="shared" si="21"/>
        <v>365000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80" t="s">
        <v>269</v>
      </c>
      <c r="B263" s="181"/>
      <c r="C263" s="32">
        <f>C264+C265+C289+C296+C298+C302+C305+C308+C313</f>
        <v>362408</v>
      </c>
      <c r="D263" s="32">
        <f>D264+D265+D289+D296+D298+D302+D305+D308+D313</f>
        <v>362408</v>
      </c>
      <c r="E263" s="32">
        <f>E264+E265+E289+E296+E298+E302+E305+E308+E313</f>
        <v>362408</v>
      </c>
      <c r="H263" s="41">
        <f t="shared" si="21"/>
        <v>362408</v>
      </c>
    </row>
    <row r="264" spans="1:10" outlineLevel="2">
      <c r="A264" s="6">
        <v>1101</v>
      </c>
      <c r="B264" s="4" t="s">
        <v>34</v>
      </c>
      <c r="C264" s="5">
        <v>157298</v>
      </c>
      <c r="D264" s="5">
        <f>C264</f>
        <v>157298</v>
      </c>
      <c r="E264" s="5">
        <f>D264</f>
        <v>157298</v>
      </c>
      <c r="H264" s="41">
        <f t="shared" si="21"/>
        <v>157298</v>
      </c>
    </row>
    <row r="265" spans="1:10" outlineLevel="2">
      <c r="A265" s="6">
        <v>1101</v>
      </c>
      <c r="B265" s="4" t="s">
        <v>35</v>
      </c>
      <c r="C265" s="5">
        <f>SUM(C266:C288)</f>
        <v>133172</v>
      </c>
      <c r="D265" s="5">
        <f>SUM(D266:D288)</f>
        <v>133172</v>
      </c>
      <c r="E265" s="5">
        <f>SUM(E266:E288)</f>
        <v>133172</v>
      </c>
      <c r="H265" s="41">
        <f t="shared" si="21"/>
        <v>133172</v>
      </c>
    </row>
    <row r="266" spans="1:10" outlineLevel="3">
      <c r="A266" s="29"/>
      <c r="B266" s="28" t="s">
        <v>218</v>
      </c>
      <c r="C266" s="30">
        <v>9381</v>
      </c>
      <c r="D266" s="30">
        <f>C266</f>
        <v>9381</v>
      </c>
      <c r="E266" s="30">
        <f>D266</f>
        <v>9381</v>
      </c>
      <c r="H266" s="41">
        <f t="shared" si="21"/>
        <v>9381</v>
      </c>
    </row>
    <row r="267" spans="1:10" outlineLevel="3">
      <c r="A267" s="29"/>
      <c r="B267" s="28" t="s">
        <v>219</v>
      </c>
      <c r="C267" s="30">
        <v>71378</v>
      </c>
      <c r="D267" s="30">
        <f t="shared" ref="D267:E282" si="22">C267</f>
        <v>71378</v>
      </c>
      <c r="E267" s="30">
        <f t="shared" si="22"/>
        <v>71378</v>
      </c>
      <c r="H267" s="41">
        <f t="shared" si="21"/>
        <v>71378</v>
      </c>
    </row>
    <row r="268" spans="1:10" outlineLevel="3">
      <c r="A268" s="29"/>
      <c r="B268" s="28" t="s">
        <v>220</v>
      </c>
      <c r="C268" s="30">
        <v>912</v>
      </c>
      <c r="D268" s="30">
        <f t="shared" si="22"/>
        <v>912</v>
      </c>
      <c r="E268" s="30">
        <f t="shared" si="22"/>
        <v>912</v>
      </c>
      <c r="H268" s="41">
        <f t="shared" si="21"/>
        <v>912</v>
      </c>
    </row>
    <row r="269" spans="1:10" outlineLevel="3">
      <c r="A269" s="29"/>
      <c r="B269" s="28" t="s">
        <v>221</v>
      </c>
      <c r="C269" s="30">
        <v>180</v>
      </c>
      <c r="D269" s="30">
        <f t="shared" si="22"/>
        <v>180</v>
      </c>
      <c r="E269" s="30">
        <f t="shared" si="22"/>
        <v>180</v>
      </c>
      <c r="H269" s="41">
        <f t="shared" si="21"/>
        <v>180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7776</v>
      </c>
      <c r="D271" s="30">
        <f t="shared" si="22"/>
        <v>7776</v>
      </c>
      <c r="E271" s="30">
        <f t="shared" si="22"/>
        <v>7776</v>
      </c>
      <c r="H271" s="41">
        <f t="shared" si="21"/>
        <v>7776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4398</v>
      </c>
      <c r="D285" s="30">
        <f t="shared" si="23"/>
        <v>4398</v>
      </c>
      <c r="E285" s="30">
        <f t="shared" si="23"/>
        <v>4398</v>
      </c>
      <c r="H285" s="41">
        <f t="shared" si="21"/>
        <v>4398</v>
      </c>
    </row>
    <row r="286" spans="1:8" outlineLevel="3">
      <c r="A286" s="29"/>
      <c r="B286" s="28" t="s">
        <v>238</v>
      </c>
      <c r="C286" s="30">
        <v>36795</v>
      </c>
      <c r="D286" s="30">
        <f t="shared" si="23"/>
        <v>36795</v>
      </c>
      <c r="E286" s="30">
        <f t="shared" si="23"/>
        <v>36795</v>
      </c>
      <c r="H286" s="41">
        <f t="shared" si="21"/>
        <v>36795</v>
      </c>
    </row>
    <row r="287" spans="1:8" outlineLevel="3">
      <c r="A287" s="29"/>
      <c r="B287" s="28" t="s">
        <v>239</v>
      </c>
      <c r="C287" s="30">
        <v>2352</v>
      </c>
      <c r="D287" s="30">
        <f t="shared" si="23"/>
        <v>2352</v>
      </c>
      <c r="E287" s="30">
        <f t="shared" si="23"/>
        <v>2352</v>
      </c>
      <c r="H287" s="41">
        <f t="shared" si="21"/>
        <v>2352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750</v>
      </c>
      <c r="D289" s="5">
        <f>SUM(D290:D295)</f>
        <v>750</v>
      </c>
      <c r="E289" s="5">
        <f>SUM(E290:E295)</f>
        <v>750</v>
      </c>
      <c r="H289" s="41">
        <f t="shared" si="21"/>
        <v>750</v>
      </c>
    </row>
    <row r="290" spans="1:8" outlineLevel="3">
      <c r="A290" s="29"/>
      <c r="B290" s="28" t="s">
        <v>241</v>
      </c>
      <c r="C290" s="30">
        <v>500</v>
      </c>
      <c r="D290" s="30">
        <f>C290</f>
        <v>500</v>
      </c>
      <c r="E290" s="30">
        <f>D290</f>
        <v>500</v>
      </c>
      <c r="H290" s="41">
        <f t="shared" si="21"/>
        <v>500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250</v>
      </c>
      <c r="D293" s="30">
        <f t="shared" si="24"/>
        <v>250</v>
      </c>
      <c r="E293" s="30">
        <f t="shared" si="24"/>
        <v>250</v>
      </c>
      <c r="H293" s="41">
        <f t="shared" si="21"/>
        <v>250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11647</v>
      </c>
      <c r="D298" s="5">
        <f>SUM(D299:D301)</f>
        <v>11647</v>
      </c>
      <c r="E298" s="5">
        <f>SUM(E299:E301)</f>
        <v>11647</v>
      </c>
      <c r="H298" s="41">
        <f t="shared" si="21"/>
        <v>11647</v>
      </c>
    </row>
    <row r="299" spans="1:8" outlineLevel="3">
      <c r="A299" s="29"/>
      <c r="B299" s="28" t="s">
        <v>248</v>
      </c>
      <c r="C299" s="30">
        <v>3590</v>
      </c>
      <c r="D299" s="30">
        <f>C299</f>
        <v>3590</v>
      </c>
      <c r="E299" s="30">
        <f>D299</f>
        <v>3590</v>
      </c>
      <c r="H299" s="41">
        <f t="shared" si="21"/>
        <v>3590</v>
      </c>
    </row>
    <row r="300" spans="1:8" outlineLevel="3">
      <c r="A300" s="29"/>
      <c r="B300" s="28" t="s">
        <v>249</v>
      </c>
      <c r="C300" s="30">
        <v>8057</v>
      </c>
      <c r="D300" s="30">
        <f t="shared" ref="D300:E301" si="25">C300</f>
        <v>8057</v>
      </c>
      <c r="E300" s="30">
        <f t="shared" si="25"/>
        <v>8057</v>
      </c>
      <c r="H300" s="41">
        <f t="shared" si="21"/>
        <v>8057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3210</v>
      </c>
      <c r="D305" s="5">
        <f>SUM(D306:D307)</f>
        <v>3210</v>
      </c>
      <c r="E305" s="5">
        <f>SUM(E306:E307)</f>
        <v>3210</v>
      </c>
      <c r="H305" s="41">
        <f t="shared" si="21"/>
        <v>3210</v>
      </c>
    </row>
    <row r="306" spans="1:8" outlineLevel="3">
      <c r="A306" s="29"/>
      <c r="B306" s="28" t="s">
        <v>254</v>
      </c>
      <c r="C306" s="30">
        <v>2250</v>
      </c>
      <c r="D306" s="30">
        <f>C306</f>
        <v>2250</v>
      </c>
      <c r="E306" s="30">
        <f>D306</f>
        <v>2250</v>
      </c>
      <c r="H306" s="41">
        <f t="shared" si="21"/>
        <v>2250</v>
      </c>
    </row>
    <row r="307" spans="1:8" outlineLevel="3">
      <c r="A307" s="29"/>
      <c r="B307" s="28" t="s">
        <v>255</v>
      </c>
      <c r="C307" s="30">
        <v>960</v>
      </c>
      <c r="D307" s="30">
        <f>C307</f>
        <v>960</v>
      </c>
      <c r="E307" s="30">
        <f>D307</f>
        <v>960</v>
      </c>
      <c r="H307" s="41">
        <f t="shared" si="21"/>
        <v>960</v>
      </c>
    </row>
    <row r="308" spans="1:8" outlineLevel="2">
      <c r="A308" s="6">
        <v>1101</v>
      </c>
      <c r="B308" s="4" t="s">
        <v>39</v>
      </c>
      <c r="C308" s="5">
        <f>SUM(C309:C312)</f>
        <v>56031</v>
      </c>
      <c r="D308" s="5">
        <f>SUM(D309:D312)</f>
        <v>56031</v>
      </c>
      <c r="E308" s="5">
        <f>SUM(E309:E312)</f>
        <v>56031</v>
      </c>
      <c r="H308" s="41">
        <f t="shared" si="21"/>
        <v>56031</v>
      </c>
    </row>
    <row r="309" spans="1:8" outlineLevel="3">
      <c r="A309" s="29"/>
      <c r="B309" s="28" t="s">
        <v>256</v>
      </c>
      <c r="C309" s="30">
        <v>40887</v>
      </c>
      <c r="D309" s="30">
        <f>C309</f>
        <v>40887</v>
      </c>
      <c r="E309" s="30">
        <f>D309</f>
        <v>40887</v>
      </c>
      <c r="H309" s="41">
        <f t="shared" si="21"/>
        <v>40887</v>
      </c>
    </row>
    <row r="310" spans="1:8" outlineLevel="3">
      <c r="A310" s="29"/>
      <c r="B310" s="28" t="s">
        <v>257</v>
      </c>
      <c r="C310" s="30">
        <v>12115</v>
      </c>
      <c r="D310" s="30">
        <f t="shared" ref="D310:E312" si="26">C310</f>
        <v>12115</v>
      </c>
      <c r="E310" s="30">
        <f t="shared" si="26"/>
        <v>12115</v>
      </c>
      <c r="H310" s="41">
        <f t="shared" si="21"/>
        <v>12115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3029</v>
      </c>
      <c r="D312" s="30">
        <f t="shared" si="26"/>
        <v>3029</v>
      </c>
      <c r="E312" s="30">
        <f t="shared" si="26"/>
        <v>3029</v>
      </c>
      <c r="H312" s="41">
        <f t="shared" si="21"/>
        <v>3029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>
        <v>0</v>
      </c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>
        <v>0</v>
      </c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>
        <v>0</v>
      </c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>
        <v>0</v>
      </c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0</v>
      </c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83800</v>
      </c>
      <c r="D339" s="33">
        <f>D340+D444+D482</f>
        <v>83800</v>
      </c>
      <c r="E339" s="33">
        <f>E340+E444+E482</f>
        <v>83800</v>
      </c>
      <c r="G339" s="39" t="s">
        <v>591</v>
      </c>
      <c r="H339" s="41">
        <f t="shared" si="28"/>
        <v>83800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81100</v>
      </c>
      <c r="D340" s="32">
        <f>D341+D342+D343+D344+D347+D348+D353+D356+D357+D362+D367+BH290668+D371+D372+D373+D376+D377+D378+D382+D388+D391+D392+D395+D398+D399+D404+D407+D408+D409+D412+D415+D416+D419+D420+D421+D422+D429+D443</f>
        <v>81100</v>
      </c>
      <c r="E340" s="32">
        <f>E341+E342+E343+E344+E347+E348+E353+E356+E357+E362+E367+BI290668+E371+E372+E373+E376+E377+E378+E382+E388+E391+E392+E395+E398+E399+E404+E407+E408+E409+E412+E415+E416+E419+E420+E421+E422+E429+E443</f>
        <v>81100</v>
      </c>
      <c r="H340" s="41">
        <f t="shared" si="28"/>
        <v>81100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7500</v>
      </c>
      <c r="D342" s="5">
        <f t="shared" ref="D342:E343" si="31">C342</f>
        <v>7500</v>
      </c>
      <c r="E342" s="5">
        <f t="shared" si="31"/>
        <v>7500</v>
      </c>
      <c r="H342" s="41">
        <f t="shared" si="28"/>
        <v>7500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1">
        <f t="shared" si="28"/>
        <v>40000</v>
      </c>
    </row>
    <row r="344" spans="1:10" outlineLevel="2">
      <c r="A344" s="6">
        <v>2201</v>
      </c>
      <c r="B344" s="4" t="s">
        <v>273</v>
      </c>
      <c r="C344" s="5">
        <f>SUM(C345:C346)</f>
        <v>3100</v>
      </c>
      <c r="D344" s="5">
        <f>SUM(D345:D346)</f>
        <v>3100</v>
      </c>
      <c r="E344" s="5">
        <f>SUM(E345:E346)</f>
        <v>3100</v>
      </c>
      <c r="H344" s="41">
        <f t="shared" si="28"/>
        <v>3100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8500</v>
      </c>
      <c r="D348" s="5">
        <f>SUM(D349:D352)</f>
        <v>8500</v>
      </c>
      <c r="E348" s="5">
        <f>SUM(E349:E352)</f>
        <v>8500</v>
      </c>
      <c r="H348" s="41">
        <f t="shared" si="28"/>
        <v>8500</v>
      </c>
    </row>
    <row r="349" spans="1:10" outlineLevel="3">
      <c r="A349" s="29"/>
      <c r="B349" s="28" t="s">
        <v>278</v>
      </c>
      <c r="C349" s="30">
        <v>8500</v>
      </c>
      <c r="D349" s="30">
        <f>C349</f>
        <v>8500</v>
      </c>
      <c r="E349" s="30">
        <f>D349</f>
        <v>8500</v>
      </c>
      <c r="H349" s="41">
        <f t="shared" si="28"/>
        <v>8500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1300</v>
      </c>
      <c r="D357" s="5">
        <f>SUM(D358:D361)</f>
        <v>1300</v>
      </c>
      <c r="E357" s="5">
        <f>SUM(E358:E361)</f>
        <v>1300</v>
      </c>
      <c r="H357" s="41">
        <f t="shared" si="28"/>
        <v>1300</v>
      </c>
    </row>
    <row r="358" spans="1:8" outlineLevel="3">
      <c r="A358" s="29"/>
      <c r="B358" s="28" t="s">
        <v>286</v>
      </c>
      <c r="C358" s="30">
        <v>1100</v>
      </c>
      <c r="D358" s="30">
        <f>C358</f>
        <v>1100</v>
      </c>
      <c r="E358" s="30">
        <f>D358</f>
        <v>1100</v>
      </c>
      <c r="H358" s="41">
        <f t="shared" si="28"/>
        <v>1100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</v>
      </c>
      <c r="D360" s="30">
        <f t="shared" si="35"/>
        <v>200</v>
      </c>
      <c r="E360" s="30">
        <f t="shared" si="35"/>
        <v>200</v>
      </c>
      <c r="H360" s="41">
        <f t="shared" si="28"/>
        <v>200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5200</v>
      </c>
      <c r="D362" s="5">
        <f>SUM(D363:D366)</f>
        <v>5200</v>
      </c>
      <c r="E362" s="5">
        <f>SUM(E363:E366)</f>
        <v>5200</v>
      </c>
      <c r="H362" s="41">
        <f t="shared" si="28"/>
        <v>5200</v>
      </c>
    </row>
    <row r="363" spans="1:8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  <c r="H363" s="41">
        <f t="shared" si="28"/>
        <v>500</v>
      </c>
    </row>
    <row r="364" spans="1:8" outlineLevel="3">
      <c r="A364" s="29"/>
      <c r="B364" s="28" t="s">
        <v>292</v>
      </c>
      <c r="C364" s="30">
        <v>4500</v>
      </c>
      <c r="D364" s="30">
        <f t="shared" ref="D364:E366" si="36">C364</f>
        <v>4500</v>
      </c>
      <c r="E364" s="30">
        <f t="shared" si="36"/>
        <v>4500</v>
      </c>
      <c r="H364" s="41">
        <f t="shared" si="28"/>
        <v>4500</v>
      </c>
    </row>
    <row r="365" spans="1:8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</v>
      </c>
      <c r="D367" s="5">
        <f>C367</f>
        <v>100</v>
      </c>
      <c r="E367" s="5">
        <f>D367</f>
        <v>100</v>
      </c>
      <c r="H367" s="41">
        <f t="shared" si="28"/>
        <v>100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8"/>
        <v>1500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2400</v>
      </c>
      <c r="D382" s="5">
        <f>SUM(D383:D387)</f>
        <v>2400</v>
      </c>
      <c r="E382" s="5">
        <f>SUM(E383:E387)</f>
        <v>2400</v>
      </c>
      <c r="H382" s="41">
        <f t="shared" si="28"/>
        <v>2400</v>
      </c>
    </row>
    <row r="383" spans="1:8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2400</v>
      </c>
      <c r="D392" s="5">
        <f>SUM(D393:D394)</f>
        <v>2400</v>
      </c>
      <c r="E392" s="5">
        <f>SUM(E393:E394)</f>
        <v>2400</v>
      </c>
      <c r="H392" s="41">
        <f t="shared" si="41"/>
        <v>2400</v>
      </c>
    </row>
    <row r="393" spans="1:8" outlineLevel="3">
      <c r="A393" s="29"/>
      <c r="B393" s="28" t="s">
        <v>313</v>
      </c>
      <c r="C393" s="30">
        <v>700</v>
      </c>
      <c r="D393" s="30">
        <f>C393</f>
        <v>700</v>
      </c>
      <c r="E393" s="30">
        <f>D393</f>
        <v>700</v>
      </c>
      <c r="H393" s="41">
        <f t="shared" si="41"/>
        <v>700</v>
      </c>
    </row>
    <row r="394" spans="1:8" outlineLevel="3">
      <c r="A394" s="29"/>
      <c r="B394" s="28" t="s">
        <v>314</v>
      </c>
      <c r="C394" s="30">
        <v>1700</v>
      </c>
      <c r="D394" s="30">
        <f>C394</f>
        <v>1700</v>
      </c>
      <c r="E394" s="30">
        <f>D394</f>
        <v>1700</v>
      </c>
      <c r="H394" s="41">
        <f t="shared" si="41"/>
        <v>1700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2000</v>
      </c>
      <c r="D414" s="30">
        <f t="shared" si="46"/>
        <v>2000</v>
      </c>
      <c r="E414" s="30">
        <f t="shared" si="46"/>
        <v>2000</v>
      </c>
      <c r="H414" s="41">
        <f t="shared" si="41"/>
        <v>2000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2700</v>
      </c>
      <c r="D444" s="32">
        <f>D445+D454+D455+D459+D462+D463+D468+D474+D477+D480+D481+D450</f>
        <v>2700</v>
      </c>
      <c r="E444" s="32">
        <f>E445+E454+E455+E459+E462+E463+E468+E474+E477+E480+E481+E450</f>
        <v>2700</v>
      </c>
      <c r="H444" s="41">
        <f t="shared" si="41"/>
        <v>2700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400</v>
      </c>
      <c r="D445" s="5">
        <f>SUM(D446:D449)</f>
        <v>400</v>
      </c>
      <c r="E445" s="5">
        <f>SUM(E446:E449)</f>
        <v>400</v>
      </c>
      <c r="H445" s="41">
        <f t="shared" si="41"/>
        <v>400</v>
      </c>
    </row>
    <row r="446" spans="1:8" ht="15" customHeight="1" outlineLevel="3">
      <c r="A446" s="28"/>
      <c r="B446" s="28" t="s">
        <v>359</v>
      </c>
      <c r="C446" s="30">
        <v>100</v>
      </c>
      <c r="D446" s="30">
        <f>C446</f>
        <v>100</v>
      </c>
      <c r="E446" s="30">
        <f>D446</f>
        <v>100</v>
      </c>
      <c r="H446" s="41">
        <f t="shared" si="41"/>
        <v>100</v>
      </c>
    </row>
    <row r="447" spans="1:8" ht="15" customHeight="1" outlineLevel="3">
      <c r="A447" s="28"/>
      <c r="B447" s="28" t="s">
        <v>360</v>
      </c>
      <c r="C447" s="30">
        <v>300</v>
      </c>
      <c r="D447" s="30">
        <f t="shared" ref="D447:E449" si="50">C447</f>
        <v>300</v>
      </c>
      <c r="E447" s="30">
        <f t="shared" si="50"/>
        <v>300</v>
      </c>
      <c r="H447" s="41">
        <f t="shared" si="41"/>
        <v>300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</v>
      </c>
      <c r="D480" s="5">
        <f t="shared" si="57"/>
        <v>300</v>
      </c>
      <c r="E480" s="5">
        <f t="shared" si="57"/>
        <v>300</v>
      </c>
      <c r="H480" s="41">
        <f t="shared" si="51"/>
        <v>300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5290</v>
      </c>
      <c r="D483" s="35">
        <f>D484+D504+D509+D522+D528+D538</f>
        <v>5290</v>
      </c>
      <c r="E483" s="35">
        <f>E484+E504+E509+E522+E528+E538</f>
        <v>5290</v>
      </c>
      <c r="G483" s="39" t="s">
        <v>592</v>
      </c>
      <c r="H483" s="41">
        <f t="shared" si="51"/>
        <v>5290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400</v>
      </c>
      <c r="D484" s="32">
        <f>D485+D486+D490+D491+D494+D497+D500+D501+D502+D503</f>
        <v>400</v>
      </c>
      <c r="E484" s="32">
        <f>E485+E486+E490+E491+E494+E497+E500+E501+E502+E503</f>
        <v>400</v>
      </c>
      <c r="H484" s="41">
        <f t="shared" si="51"/>
        <v>400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  <c r="H494" s="41">
        <f t="shared" si="51"/>
        <v>200</v>
      </c>
    </row>
    <row r="495" spans="1:10" ht="15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1"/>
        <v>100</v>
      </c>
    </row>
    <row r="496" spans="1:10" ht="15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1"/>
        <v>200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100</v>
      </c>
      <c r="D499" s="30">
        <f t="shared" si="59"/>
        <v>100</v>
      </c>
      <c r="E499" s="30">
        <f t="shared" si="59"/>
        <v>100</v>
      </c>
      <c r="H499" s="41">
        <f t="shared" si="51"/>
        <v>100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1900</v>
      </c>
      <c r="D504" s="32">
        <f>SUM(D505:D508)</f>
        <v>1900</v>
      </c>
      <c r="E504" s="32">
        <f>SUM(E505:E508)</f>
        <v>1900</v>
      </c>
      <c r="H504" s="41">
        <f t="shared" si="51"/>
        <v>1900</v>
      </c>
    </row>
    <row r="505" spans="1:12" outlineLevel="2" collapsed="1">
      <c r="A505" s="6">
        <v>3303</v>
      </c>
      <c r="B505" s="4" t="s">
        <v>411</v>
      </c>
      <c r="C505" s="5">
        <v>1800</v>
      </c>
      <c r="D505" s="5">
        <f>C505</f>
        <v>1800</v>
      </c>
      <c r="E505" s="5">
        <f>D505</f>
        <v>1800</v>
      </c>
      <c r="H505" s="41">
        <f t="shared" si="51"/>
        <v>1800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2500</v>
      </c>
      <c r="D509" s="32">
        <f>D510+D511+D512+D513+D517+D518+D519+D520+D521</f>
        <v>2500</v>
      </c>
      <c r="E509" s="32">
        <f>E510+E511+E512+E513+E517+E518+E519+E520+E521</f>
        <v>2500</v>
      </c>
      <c r="F509" s="51"/>
      <c r="H509" s="41">
        <f t="shared" si="51"/>
        <v>2500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</v>
      </c>
      <c r="D513" s="5">
        <f>SUM(D514:D516)</f>
        <v>200</v>
      </c>
      <c r="E513" s="5">
        <f>SUM(E514:E516)</f>
        <v>200</v>
      </c>
      <c r="H513" s="41">
        <f t="shared" si="51"/>
        <v>200</v>
      </c>
    </row>
    <row r="514" spans="1:8" ht="15" customHeight="1" outlineLevel="3">
      <c r="A514" s="29"/>
      <c r="B514" s="28" t="s">
        <v>419</v>
      </c>
      <c r="C514" s="30">
        <v>200</v>
      </c>
      <c r="D514" s="30">
        <f t="shared" ref="D514:E521" si="62">C514</f>
        <v>200</v>
      </c>
      <c r="E514" s="30">
        <f t="shared" si="62"/>
        <v>200</v>
      </c>
      <c r="H514" s="41">
        <f t="shared" ref="H514:H577" si="63">C514</f>
        <v>200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100</v>
      </c>
      <c r="D518" s="5">
        <f t="shared" si="62"/>
        <v>100</v>
      </c>
      <c r="E518" s="5">
        <f t="shared" si="62"/>
        <v>100</v>
      </c>
      <c r="H518" s="41">
        <f t="shared" si="63"/>
        <v>100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490</v>
      </c>
      <c r="D538" s="32">
        <f>SUM(D539:D544)</f>
        <v>490</v>
      </c>
      <c r="E538" s="32">
        <f>SUM(E539:E544)</f>
        <v>490</v>
      </c>
      <c r="H538" s="41">
        <f t="shared" si="63"/>
        <v>490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490</v>
      </c>
      <c r="D540" s="5">
        <f t="shared" ref="D540:E543" si="66">C540</f>
        <v>490</v>
      </c>
      <c r="E540" s="5">
        <f t="shared" si="66"/>
        <v>490</v>
      </c>
      <c r="H540" s="41">
        <f t="shared" si="63"/>
        <v>490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123</v>
      </c>
      <c r="D547" s="35">
        <f>D548+D549</f>
        <v>123</v>
      </c>
      <c r="E547" s="35">
        <f>E548+E549</f>
        <v>123</v>
      </c>
      <c r="G547" s="39" t="s">
        <v>593</v>
      </c>
      <c r="H547" s="41">
        <f t="shared" si="63"/>
        <v>123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123</v>
      </c>
      <c r="D548" s="32">
        <f>C548</f>
        <v>123</v>
      </c>
      <c r="E548" s="32">
        <f>D548</f>
        <v>123</v>
      </c>
      <c r="H548" s="41">
        <f t="shared" si="63"/>
        <v>123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35787</v>
      </c>
      <c r="D550" s="36">
        <f>D551</f>
        <v>35787</v>
      </c>
      <c r="E550" s="36">
        <f>E551</f>
        <v>35787</v>
      </c>
      <c r="G550" s="39" t="s">
        <v>59</v>
      </c>
      <c r="H550" s="41">
        <f>C550</f>
        <v>35787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35787</v>
      </c>
      <c r="D551" s="33">
        <f>D552+D556</f>
        <v>35787</v>
      </c>
      <c r="E551" s="33">
        <f>E552+E556</f>
        <v>35787</v>
      </c>
      <c r="G551" s="39" t="s">
        <v>594</v>
      </c>
      <c r="H551" s="41">
        <f t="shared" si="63"/>
        <v>35787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35787</v>
      </c>
      <c r="D552" s="32">
        <f>SUM(D553:D555)</f>
        <v>35787</v>
      </c>
      <c r="E552" s="32">
        <f>SUM(E553:E555)</f>
        <v>35787</v>
      </c>
      <c r="H552" s="41">
        <f t="shared" si="63"/>
        <v>35787</v>
      </c>
    </row>
    <row r="553" spans="1:10" outlineLevel="2" collapsed="1">
      <c r="A553" s="6">
        <v>5500</v>
      </c>
      <c r="B553" s="4" t="s">
        <v>458</v>
      </c>
      <c r="C553" s="5">
        <v>35787</v>
      </c>
      <c r="D553" s="5">
        <f t="shared" ref="D553:E555" si="67">C553</f>
        <v>35787</v>
      </c>
      <c r="E553" s="5">
        <f t="shared" si="67"/>
        <v>35787</v>
      </c>
      <c r="H553" s="41">
        <f t="shared" si="63"/>
        <v>35787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215128.47999999998</v>
      </c>
      <c r="D559" s="37">
        <f>D560+D716+D725</f>
        <v>215128.47999999998</v>
      </c>
      <c r="E559" s="37">
        <f>E560+E716+E725</f>
        <v>215128.47999999998</v>
      </c>
      <c r="G559" s="39" t="s">
        <v>62</v>
      </c>
      <c r="H559" s="41">
        <f t="shared" si="63"/>
        <v>215128.47999999998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159325.47999999998</v>
      </c>
      <c r="D560" s="36">
        <f>D561+D638+D642+D645</f>
        <v>159325.47999999998</v>
      </c>
      <c r="E560" s="36">
        <f>E561+E638+E642+E645</f>
        <v>159325.47999999998</v>
      </c>
      <c r="G560" s="39" t="s">
        <v>61</v>
      </c>
      <c r="H560" s="41">
        <f t="shared" si="63"/>
        <v>159325.47999999998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159325.47999999998</v>
      </c>
      <c r="D561" s="38">
        <f>D562+D567+D568+D569+D576+D577+D581+D584+D585+D586+D587+D592+D595+D599+D603+D610+D616+D628</f>
        <v>159325.47999999998</v>
      </c>
      <c r="E561" s="38">
        <f>E562+E567+E568+E569+E576+E577+E581+E584+E585+E586+E587+E592+E595+E599+E603+E610+E616+E628</f>
        <v>159325.47999999998</v>
      </c>
      <c r="G561" s="39" t="s">
        <v>595</v>
      </c>
      <c r="H561" s="41">
        <f t="shared" si="63"/>
        <v>159325.47999999998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20866</v>
      </c>
      <c r="D562" s="32">
        <f>SUM(D563:D566)</f>
        <v>20866</v>
      </c>
      <c r="E562" s="32">
        <f>SUM(E563:E566)</f>
        <v>20866</v>
      </c>
      <c r="H562" s="41">
        <f t="shared" si="63"/>
        <v>20866</v>
      </c>
    </row>
    <row r="563" spans="1:10" outlineLevel="2">
      <c r="A563" s="7">
        <v>6600</v>
      </c>
      <c r="B563" s="4" t="s">
        <v>468</v>
      </c>
      <c r="C563" s="5">
        <v>9940</v>
      </c>
      <c r="D563" s="5">
        <f>C563</f>
        <v>9940</v>
      </c>
      <c r="E563" s="5">
        <f>D563</f>
        <v>9940</v>
      </c>
      <c r="H563" s="41">
        <f t="shared" si="63"/>
        <v>9940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10926</v>
      </c>
      <c r="D566" s="5">
        <f t="shared" si="68"/>
        <v>10926</v>
      </c>
      <c r="E566" s="5">
        <f t="shared" si="68"/>
        <v>10926</v>
      </c>
      <c r="H566" s="41">
        <f t="shared" si="63"/>
        <v>10926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0" t="s">
        <v>481</v>
      </c>
      <c r="B577" s="181"/>
      <c r="C577" s="32">
        <f>SUM(C578:C580)</f>
        <v>250</v>
      </c>
      <c r="D577" s="32">
        <f>SUM(D578:D580)</f>
        <v>250</v>
      </c>
      <c r="E577" s="32">
        <f>SUM(E578:E580)</f>
        <v>250</v>
      </c>
      <c r="H577" s="41">
        <f t="shared" si="63"/>
        <v>250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250</v>
      </c>
      <c r="D580" s="5">
        <f t="shared" si="70"/>
        <v>250</v>
      </c>
      <c r="E580" s="5">
        <f t="shared" si="70"/>
        <v>250</v>
      </c>
      <c r="H580" s="41">
        <f t="shared" si="71"/>
        <v>250</v>
      </c>
    </row>
    <row r="581" spans="1:8" outlineLevel="1">
      <c r="A581" s="180" t="s">
        <v>485</v>
      </c>
      <c r="B581" s="181"/>
      <c r="C581" s="32">
        <f>SUM(C582:C583)</f>
        <v>15550</v>
      </c>
      <c r="D581" s="32">
        <f>SUM(D582:D583)</f>
        <v>15550</v>
      </c>
      <c r="E581" s="32">
        <f>SUM(E582:E583)</f>
        <v>15550</v>
      </c>
      <c r="H581" s="41">
        <f t="shared" si="71"/>
        <v>15550</v>
      </c>
    </row>
    <row r="582" spans="1:8" outlineLevel="2">
      <c r="A582" s="7">
        <v>6606</v>
      </c>
      <c r="B582" s="4" t="s">
        <v>486</v>
      </c>
      <c r="C582" s="5">
        <v>15550</v>
      </c>
      <c r="D582" s="5">
        <f t="shared" ref="D582:E586" si="72">C582</f>
        <v>15550</v>
      </c>
      <c r="E582" s="5">
        <f t="shared" si="72"/>
        <v>15550</v>
      </c>
      <c r="H582" s="41">
        <f t="shared" si="71"/>
        <v>15550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32600</v>
      </c>
      <c r="D585" s="32">
        <f t="shared" si="72"/>
        <v>32600</v>
      </c>
      <c r="E585" s="32">
        <f t="shared" si="72"/>
        <v>32600</v>
      </c>
      <c r="H585" s="41">
        <f t="shared" si="71"/>
        <v>32600</v>
      </c>
    </row>
    <row r="586" spans="1:8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0" t="s">
        <v>491</v>
      </c>
      <c r="B587" s="181"/>
      <c r="C587" s="32">
        <f>SUM(C588:C591)</f>
        <v>6726</v>
      </c>
      <c r="D587" s="32">
        <f>SUM(D588:D591)</f>
        <v>6726</v>
      </c>
      <c r="E587" s="32">
        <f>SUM(E588:E591)</f>
        <v>6726</v>
      </c>
      <c r="H587" s="41">
        <f t="shared" si="71"/>
        <v>6726</v>
      </c>
    </row>
    <row r="588" spans="1:8" outlineLevel="2">
      <c r="A588" s="7">
        <v>6610</v>
      </c>
      <c r="B588" s="4" t="s">
        <v>492</v>
      </c>
      <c r="C588" s="5">
        <v>6726</v>
      </c>
      <c r="D588" s="5">
        <f>C588</f>
        <v>6726</v>
      </c>
      <c r="E588" s="5">
        <f>D588</f>
        <v>6726</v>
      </c>
      <c r="H588" s="41">
        <f t="shared" si="71"/>
        <v>6726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24333.48</v>
      </c>
      <c r="D599" s="32">
        <f>SUM(D600:D602)</f>
        <v>24333.48</v>
      </c>
      <c r="E599" s="32">
        <f>SUM(E600:E602)</f>
        <v>24333.48</v>
      </c>
      <c r="H599" s="41">
        <f t="shared" si="71"/>
        <v>24333.48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24333.48</v>
      </c>
      <c r="D601" s="5">
        <f t="shared" si="75"/>
        <v>24333.48</v>
      </c>
      <c r="E601" s="5">
        <f t="shared" si="75"/>
        <v>24333.48</v>
      </c>
      <c r="H601" s="41">
        <f t="shared" si="71"/>
        <v>24333.48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8000</v>
      </c>
      <c r="D610" s="32">
        <f>SUM(D611:D615)</f>
        <v>8000</v>
      </c>
      <c r="E610" s="32">
        <f>SUM(E611:E615)</f>
        <v>8000</v>
      </c>
      <c r="H610" s="41">
        <f t="shared" si="71"/>
        <v>8000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8000</v>
      </c>
      <c r="D613" s="5">
        <f t="shared" si="77"/>
        <v>8000</v>
      </c>
      <c r="E613" s="5">
        <f t="shared" si="77"/>
        <v>8000</v>
      </c>
      <c r="H613" s="41">
        <f t="shared" si="71"/>
        <v>8000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10000</v>
      </c>
      <c r="D616" s="32">
        <f>SUM(D617:D627)</f>
        <v>10000</v>
      </c>
      <c r="E616" s="32">
        <f>SUM(E617:E627)</f>
        <v>10000</v>
      </c>
      <c r="H616" s="41">
        <f t="shared" si="71"/>
        <v>10000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10000</v>
      </c>
      <c r="D618" s="5">
        <f t="shared" ref="D618:E627" si="78">C618</f>
        <v>10000</v>
      </c>
      <c r="E618" s="5">
        <f t="shared" si="78"/>
        <v>10000</v>
      </c>
      <c r="H618" s="41">
        <f t="shared" si="71"/>
        <v>10000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0" t="s">
        <v>531</v>
      </c>
      <c r="B628" s="181"/>
      <c r="C628" s="32">
        <f>SUM(C629:C637)</f>
        <v>41000</v>
      </c>
      <c r="D628" s="32">
        <f>SUM(D629:D637)</f>
        <v>41000</v>
      </c>
      <c r="E628" s="32">
        <f>SUM(E629:E637)</f>
        <v>41000</v>
      </c>
      <c r="H628" s="41">
        <f t="shared" si="71"/>
        <v>41000</v>
      </c>
    </row>
    <row r="629" spans="1:10" outlineLevel="2">
      <c r="A629" s="7">
        <v>6617</v>
      </c>
      <c r="B629" s="4" t="s">
        <v>532</v>
      </c>
      <c r="C629" s="5">
        <v>41000</v>
      </c>
      <c r="D629" s="5">
        <f>C629</f>
        <v>41000</v>
      </c>
      <c r="E629" s="5">
        <f>D629</f>
        <v>41000</v>
      </c>
      <c r="H629" s="41">
        <f t="shared" si="71"/>
        <v>41000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55803</v>
      </c>
      <c r="D716" s="36">
        <f>D717</f>
        <v>55803</v>
      </c>
      <c r="E716" s="36">
        <f>E717</f>
        <v>55803</v>
      </c>
      <c r="G716" s="39" t="s">
        <v>66</v>
      </c>
      <c r="H716" s="41">
        <f t="shared" si="92"/>
        <v>55803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55803</v>
      </c>
      <c r="D717" s="33">
        <f>D718+D722</f>
        <v>55803</v>
      </c>
      <c r="E717" s="33">
        <f>E718+E722</f>
        <v>55803</v>
      </c>
      <c r="G717" s="39" t="s">
        <v>599</v>
      </c>
      <c r="H717" s="41">
        <f t="shared" si="92"/>
        <v>55803</v>
      </c>
      <c r="I717" s="42"/>
      <c r="J717" s="40" t="b">
        <f>AND(H717=I717)</f>
        <v>0</v>
      </c>
    </row>
    <row r="718" spans="1:10" outlineLevel="1" collapsed="1">
      <c r="A718" s="174" t="s">
        <v>851</v>
      </c>
      <c r="B718" s="175"/>
      <c r="C718" s="31">
        <f>SUM(C719:C721)</f>
        <v>55803</v>
      </c>
      <c r="D718" s="31">
        <f>SUM(D719:D721)</f>
        <v>55803</v>
      </c>
      <c r="E718" s="31">
        <f>SUM(E719:E721)</f>
        <v>55803</v>
      </c>
      <c r="H718" s="41">
        <f t="shared" si="92"/>
        <v>55803</v>
      </c>
    </row>
    <row r="719" spans="1:10" ht="15" customHeight="1" outlineLevel="2">
      <c r="A719" s="6">
        <v>10950</v>
      </c>
      <c r="B719" s="4" t="s">
        <v>572</v>
      </c>
      <c r="C719" s="5">
        <v>55803</v>
      </c>
      <c r="D719" s="5">
        <f>C719</f>
        <v>55803</v>
      </c>
      <c r="E719" s="5">
        <f>D719</f>
        <v>55803</v>
      </c>
      <c r="H719" s="41">
        <f t="shared" si="92"/>
        <v>55803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>
        <v>0</v>
      </c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rightToLeft="1" topLeftCell="B1" workbookViewId="0">
      <selection activeCell="D9" sqref="D9"/>
    </sheetView>
  </sheetViews>
  <sheetFormatPr defaultColWidth="9.1796875" defaultRowHeight="14.5"/>
  <cols>
    <col min="1" max="1" width="85" customWidth="1"/>
    <col min="2" max="2" width="59.81640625" customWidth="1"/>
    <col min="3" max="3" width="62.26953125" customWidth="1"/>
    <col min="4" max="4" width="49.54296875" customWidth="1"/>
  </cols>
  <sheetData>
    <row r="1" spans="1:4">
      <c r="A1" s="221" t="s">
        <v>981</v>
      </c>
      <c r="B1" s="222"/>
      <c r="C1" s="222"/>
      <c r="D1" s="223"/>
    </row>
    <row r="2" spans="1:4">
      <c r="A2" s="224"/>
      <c r="B2" s="225"/>
      <c r="C2" s="225"/>
      <c r="D2" s="226"/>
    </row>
    <row r="3" spans="1:4">
      <c r="A3" s="144"/>
      <c r="B3" s="145" t="s">
        <v>982</v>
      </c>
      <c r="C3" s="146" t="s">
        <v>983</v>
      </c>
      <c r="D3" s="227" t="s">
        <v>984</v>
      </c>
    </row>
    <row r="4" spans="1:4">
      <c r="A4" s="147" t="s">
        <v>985</v>
      </c>
      <c r="B4" s="148" t="s">
        <v>986</v>
      </c>
      <c r="C4" s="148" t="s">
        <v>987</v>
      </c>
      <c r="D4" s="228"/>
    </row>
    <row r="5" spans="1:4">
      <c r="A5" s="148" t="s">
        <v>988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49" t="s">
        <v>989</v>
      </c>
      <c r="B6" s="10"/>
      <c r="C6" s="10"/>
      <c r="D6" s="10"/>
    </row>
    <row r="7" spans="1:4">
      <c r="A7" s="148" t="s">
        <v>990</v>
      </c>
      <c r="B7" s="28">
        <f>B8</f>
        <v>184295.34599999999</v>
      </c>
      <c r="C7" s="28">
        <f>C8</f>
        <v>26973.975999999999</v>
      </c>
      <c r="D7" s="28">
        <f>D8</f>
        <v>157321.37</v>
      </c>
    </row>
    <row r="8" spans="1:4">
      <c r="A8" s="149" t="s">
        <v>991</v>
      </c>
      <c r="B8" s="10">
        <v>184295.34599999999</v>
      </c>
      <c r="C8" s="10">
        <v>26973.975999999999</v>
      </c>
      <c r="D8" s="10">
        <v>157321.37</v>
      </c>
    </row>
    <row r="9" spans="1:4">
      <c r="A9" s="148" t="s">
        <v>992</v>
      </c>
      <c r="B9" s="150">
        <f>B8+B6</f>
        <v>184295.34599999999</v>
      </c>
      <c r="C9" s="150">
        <f>C8+C6</f>
        <v>26973.975999999999</v>
      </c>
      <c r="D9" s="150">
        <f>D8+D6</f>
        <v>157321.37</v>
      </c>
    </row>
    <row r="10" spans="1:4">
      <c r="A10" s="149" t="s">
        <v>993</v>
      </c>
      <c r="B10" s="10"/>
      <c r="C10" s="10"/>
      <c r="D10" s="10"/>
    </row>
    <row r="11" spans="1:4">
      <c r="A11" s="148" t="s">
        <v>994</v>
      </c>
      <c r="B11" s="28">
        <f>B10+B9</f>
        <v>184295.34599999999</v>
      </c>
      <c r="C11" s="28">
        <f>C10+C9</f>
        <v>26973.975999999999</v>
      </c>
      <c r="D11" s="28">
        <f>D10+D9</f>
        <v>157321.37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rightToLeft="1" zoomScale="130" zoomScaleNormal="130" workbookViewId="0">
      <selection activeCell="B9" sqref="B9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929</v>
      </c>
      <c r="B2" s="135"/>
      <c r="C2" s="96"/>
      <c r="D2" s="96"/>
    </row>
    <row r="3" spans="1:4" customFormat="1">
      <c r="A3" s="102" t="s">
        <v>930</v>
      </c>
      <c r="B3" s="135"/>
      <c r="C3" s="96"/>
      <c r="D3" s="96"/>
    </row>
    <row r="4" spans="1:4" customFormat="1">
      <c r="A4" s="102" t="s">
        <v>931</v>
      </c>
      <c r="B4" s="135"/>
      <c r="C4" s="96"/>
      <c r="D4" s="96"/>
    </row>
    <row r="5" spans="1:4" customFormat="1">
      <c r="A5" s="105" t="s">
        <v>932</v>
      </c>
      <c r="B5" s="135"/>
      <c r="C5" s="105"/>
      <c r="D5" s="105"/>
    </row>
    <row r="6" spans="1:4" customFormat="1">
      <c r="A6" s="136" t="s">
        <v>933</v>
      </c>
      <c r="B6" s="106"/>
      <c r="C6" s="96"/>
      <c r="D6" s="96"/>
    </row>
    <row r="7" spans="1:4" customFormat="1">
      <c r="A7" s="105" t="s">
        <v>934</v>
      </c>
      <c r="B7" s="102" t="s">
        <v>777</v>
      </c>
      <c r="C7" s="96"/>
      <c r="D7" s="96"/>
    </row>
    <row r="8" spans="1:4" customFormat="1">
      <c r="A8" s="102"/>
      <c r="B8" s="102" t="s">
        <v>935</v>
      </c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747"/>
  <sheetViews>
    <sheetView rightToLeft="1"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29" t="s">
        <v>68</v>
      </c>
      <c r="B1" s="229" t="s">
        <v>793</v>
      </c>
      <c r="C1" s="229" t="s">
        <v>794</v>
      </c>
      <c r="D1" s="230" t="s">
        <v>792</v>
      </c>
      <c r="E1" s="232" t="s">
        <v>739</v>
      </c>
      <c r="F1" s="233"/>
      <c r="G1" s="233"/>
      <c r="H1" s="234"/>
      <c r="I1" s="229" t="s">
        <v>799</v>
      </c>
    </row>
    <row r="2" spans="1:9" s="113" customFormat="1" ht="23.25" customHeight="1">
      <c r="A2" s="229"/>
      <c r="B2" s="229"/>
      <c r="C2" s="229"/>
      <c r="D2" s="231"/>
      <c r="E2" s="114" t="s">
        <v>788</v>
      </c>
      <c r="F2" s="114" t="s">
        <v>789</v>
      </c>
      <c r="G2" s="114" t="s">
        <v>790</v>
      </c>
      <c r="H2" s="114" t="s">
        <v>791</v>
      </c>
      <c r="I2" s="229"/>
    </row>
    <row r="3" spans="1:9" s="113" customFormat="1">
      <c r="A3" s="137" t="s">
        <v>936</v>
      </c>
      <c r="B3" s="103" t="s">
        <v>945</v>
      </c>
      <c r="C3" s="101" t="s">
        <v>944</v>
      </c>
      <c r="D3" s="101"/>
      <c r="E3" s="102"/>
      <c r="F3" s="96"/>
      <c r="G3" s="96"/>
      <c r="H3" s="96"/>
      <c r="I3" s="101"/>
    </row>
    <row r="4" spans="1:9" s="113" customFormat="1">
      <c r="A4" s="103" t="s">
        <v>937</v>
      </c>
      <c r="B4" s="103" t="s">
        <v>946</v>
      </c>
      <c r="C4" s="101" t="s">
        <v>944</v>
      </c>
      <c r="D4" s="103"/>
      <c r="E4" s="102"/>
      <c r="F4" s="96"/>
      <c r="G4" s="96"/>
      <c r="H4" s="96"/>
      <c r="I4" s="103"/>
    </row>
    <row r="5" spans="1:9" s="113" customFormat="1">
      <c r="A5" s="103" t="s">
        <v>938</v>
      </c>
      <c r="B5" s="103" t="s">
        <v>947</v>
      </c>
      <c r="C5" s="103" t="s">
        <v>948</v>
      </c>
      <c r="D5" s="103"/>
      <c r="E5" s="102"/>
      <c r="F5" s="96"/>
      <c r="G5" s="96"/>
      <c r="H5" s="96"/>
      <c r="I5" s="103"/>
    </row>
    <row r="6" spans="1:9" s="113" customFormat="1">
      <c r="A6" s="104" t="s">
        <v>939</v>
      </c>
      <c r="B6" s="103"/>
      <c r="C6" s="104" t="s">
        <v>678</v>
      </c>
      <c r="D6" s="104"/>
      <c r="E6" s="105"/>
      <c r="F6" s="96"/>
      <c r="G6" s="105"/>
      <c r="H6" s="105"/>
      <c r="I6" s="104"/>
    </row>
    <row r="7" spans="1:9" s="113" customFormat="1">
      <c r="A7" s="104" t="s">
        <v>940</v>
      </c>
      <c r="B7" s="103"/>
      <c r="C7" s="104" t="s">
        <v>678</v>
      </c>
      <c r="D7" s="104"/>
      <c r="E7" s="105"/>
      <c r="F7" s="106"/>
      <c r="G7" s="96"/>
      <c r="H7" s="96"/>
      <c r="I7" s="104"/>
    </row>
    <row r="8" spans="1:9" s="113" customFormat="1">
      <c r="A8" s="103" t="s">
        <v>941</v>
      </c>
      <c r="B8" s="103"/>
      <c r="C8" s="103" t="s">
        <v>949</v>
      </c>
      <c r="D8" s="103"/>
      <c r="E8" s="105"/>
      <c r="F8" s="102"/>
      <c r="G8" s="96"/>
      <c r="H8" s="96"/>
      <c r="I8" s="103"/>
    </row>
    <row r="9" spans="1:9" s="113" customFormat="1">
      <c r="A9" s="103" t="s">
        <v>942</v>
      </c>
      <c r="B9" s="103"/>
      <c r="C9" s="103" t="s">
        <v>949</v>
      </c>
      <c r="D9" s="103"/>
      <c r="E9" s="102"/>
      <c r="F9" s="102"/>
      <c r="G9" s="96"/>
      <c r="H9" s="96"/>
      <c r="I9" s="103"/>
    </row>
    <row r="10" spans="1:9" s="113" customFormat="1">
      <c r="A10" s="103" t="s">
        <v>943</v>
      </c>
      <c r="B10" s="103"/>
      <c r="C10" s="103" t="s">
        <v>724</v>
      </c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C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C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C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C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C00-000005000000}">
          <x14:formula1>
            <xm:f>'قانون الإطار'!$C$2:$C$70</xm:f>
          </x14:formula1>
          <xm:sqref>B12:B1048576</xm:sqref>
        </x14:dataValidation>
        <x14:dataValidation type="list" allowBlank="1" showInputMessage="1" showErrorMessage="1" xr:uid="{00000000-0002-0000-0C00-000006000000}">
          <x14:formula1>
            <xm:f>الدوائر!$A:$A</xm:f>
          </x14:formula1>
          <xm:sqref>I1:I1048576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747"/>
  <sheetViews>
    <sheetView rightToLeft="1" zoomScale="120" zoomScaleNormal="12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29" t="s">
        <v>68</v>
      </c>
      <c r="B1" s="229" t="s">
        <v>793</v>
      </c>
      <c r="C1" s="229" t="s">
        <v>795</v>
      </c>
      <c r="D1" s="229" t="s">
        <v>799</v>
      </c>
    </row>
    <row r="2" spans="1:10" s="113" customFormat="1" ht="23.25" customHeight="1">
      <c r="A2" s="229"/>
      <c r="B2" s="229"/>
      <c r="C2" s="229"/>
      <c r="D2" s="229"/>
    </row>
    <row r="3" spans="1:10" s="113" customFormat="1">
      <c r="A3" s="137" t="s">
        <v>950</v>
      </c>
      <c r="B3" s="103">
        <v>5</v>
      </c>
      <c r="C3" s="101"/>
      <c r="D3" s="101"/>
      <c r="J3" s="113" t="s">
        <v>796</v>
      </c>
    </row>
    <row r="4" spans="1:10" s="113" customFormat="1">
      <c r="A4" s="103" t="s">
        <v>951</v>
      </c>
      <c r="B4" s="103">
        <v>5</v>
      </c>
      <c r="C4" s="103"/>
      <c r="D4" s="103"/>
      <c r="J4" s="113" t="s">
        <v>797</v>
      </c>
    </row>
    <row r="5" spans="1:10" s="113" customFormat="1">
      <c r="A5" s="103" t="s">
        <v>952</v>
      </c>
      <c r="B5" s="103">
        <v>5</v>
      </c>
      <c r="C5" s="103"/>
      <c r="D5" s="103"/>
      <c r="J5" s="113" t="s">
        <v>798</v>
      </c>
    </row>
    <row r="6" spans="1:10" s="113" customFormat="1">
      <c r="A6" s="104" t="s">
        <v>953</v>
      </c>
      <c r="B6" s="103">
        <v>5</v>
      </c>
      <c r="C6" s="104"/>
      <c r="D6" s="104"/>
      <c r="J6" s="113" t="s">
        <v>779</v>
      </c>
    </row>
    <row r="7" spans="1:10" s="113" customFormat="1">
      <c r="A7" s="104" t="s">
        <v>954</v>
      </c>
      <c r="B7" s="103">
        <v>5</v>
      </c>
      <c r="C7" s="104"/>
      <c r="D7" s="104"/>
    </row>
    <row r="8" spans="1:10" s="113" customFormat="1">
      <c r="A8" s="103" t="s">
        <v>955</v>
      </c>
      <c r="B8" s="103">
        <v>5</v>
      </c>
      <c r="C8" s="103"/>
      <c r="D8" s="103"/>
    </row>
    <row r="9" spans="1:10" s="113" customFormat="1">
      <c r="A9" s="103" t="s">
        <v>956</v>
      </c>
      <c r="B9" s="103">
        <v>5</v>
      </c>
      <c r="C9" s="103"/>
      <c r="D9" s="103"/>
    </row>
    <row r="10" spans="1:10" s="113" customFormat="1">
      <c r="A10" s="103" t="s">
        <v>957</v>
      </c>
      <c r="B10" s="103">
        <v>5</v>
      </c>
      <c r="C10" s="103"/>
      <c r="D10" s="103"/>
    </row>
    <row r="11" spans="1:10" s="113" customFormat="1">
      <c r="A11" s="103" t="s">
        <v>958</v>
      </c>
      <c r="B11" s="103">
        <v>5</v>
      </c>
      <c r="C11" s="103"/>
      <c r="D11" s="103"/>
    </row>
    <row r="12" spans="1:10" s="113" customFormat="1">
      <c r="A12" s="103" t="s">
        <v>960</v>
      </c>
      <c r="B12" s="103">
        <v>5</v>
      </c>
      <c r="C12" s="103"/>
      <c r="D12" s="103"/>
    </row>
    <row r="13" spans="1:10" s="113" customFormat="1">
      <c r="A13" s="103" t="s">
        <v>959</v>
      </c>
      <c r="B13" s="103">
        <v>5</v>
      </c>
      <c r="C13" s="103"/>
      <c r="D13" s="103"/>
    </row>
    <row r="14" spans="1:10" s="113" customFormat="1">
      <c r="A14" s="103" t="s">
        <v>961</v>
      </c>
      <c r="B14" s="103">
        <v>5</v>
      </c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 t="s">
        <v>962</v>
      </c>
      <c r="B16" s="103">
        <v>4</v>
      </c>
      <c r="C16" s="103"/>
      <c r="D16" s="103"/>
    </row>
    <row r="17" spans="1:4" s="113" customFormat="1">
      <c r="A17" s="103" t="s">
        <v>963</v>
      </c>
      <c r="B17" s="103">
        <v>4</v>
      </c>
      <c r="C17" s="103"/>
      <c r="D17" s="103"/>
    </row>
    <row r="18" spans="1:4" s="113" customFormat="1">
      <c r="A18" s="103" t="s">
        <v>964</v>
      </c>
      <c r="B18" s="103">
        <v>4</v>
      </c>
      <c r="C18" s="103"/>
      <c r="D18" s="103"/>
    </row>
    <row r="19" spans="1:4" s="113" customFormat="1">
      <c r="A19" s="103" t="s">
        <v>965</v>
      </c>
      <c r="B19" s="103">
        <v>4</v>
      </c>
      <c r="C19" s="103"/>
      <c r="D19" s="103"/>
    </row>
    <row r="20" spans="1:4" s="113" customFormat="1">
      <c r="A20" s="103" t="s">
        <v>966</v>
      </c>
      <c r="B20" s="103">
        <v>4</v>
      </c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 t="s">
        <v>967</v>
      </c>
      <c r="B22" s="99">
        <v>3</v>
      </c>
      <c r="C22" s="103"/>
      <c r="D22" s="103"/>
    </row>
    <row r="23" spans="1:4" s="113" customFormat="1">
      <c r="A23" s="103" t="s">
        <v>968</v>
      </c>
      <c r="B23" s="99">
        <v>3</v>
      </c>
      <c r="C23" s="103"/>
      <c r="D23" s="103"/>
    </row>
    <row r="24" spans="1:4" s="113" customFormat="1">
      <c r="A24" s="103" t="s">
        <v>969</v>
      </c>
      <c r="B24" s="99">
        <v>3</v>
      </c>
      <c r="C24" s="103"/>
      <c r="D24" s="103"/>
    </row>
    <row r="25" spans="1:4" s="113" customFormat="1">
      <c r="A25" s="103" t="s">
        <v>970</v>
      </c>
      <c r="B25" s="99">
        <v>3</v>
      </c>
      <c r="C25" s="103"/>
      <c r="D25" s="103"/>
    </row>
    <row r="26" spans="1:4" s="113" customFormat="1">
      <c r="A26" s="103" t="s">
        <v>971</v>
      </c>
      <c r="B26" s="99">
        <v>3</v>
      </c>
      <c r="C26" s="103"/>
      <c r="D26" s="103"/>
    </row>
    <row r="27" spans="1:4" s="113" customFormat="1">
      <c r="A27" s="107" t="s">
        <v>972</v>
      </c>
      <c r="B27" s="99">
        <v>3</v>
      </c>
      <c r="C27" s="107"/>
      <c r="D27" s="107"/>
    </row>
    <row r="28" spans="1:4" s="113" customFormat="1">
      <c r="A28" s="99" t="s">
        <v>973</v>
      </c>
      <c r="B28" s="99">
        <v>3</v>
      </c>
      <c r="C28" s="100"/>
      <c r="D28" s="100"/>
    </row>
    <row r="29" spans="1:4" s="113" customFormat="1">
      <c r="A29" s="99" t="s">
        <v>974</v>
      </c>
      <c r="B29" s="99">
        <v>3</v>
      </c>
      <c r="C29" s="100"/>
      <c r="D29" s="100"/>
    </row>
    <row r="30" spans="1:4" s="113" customFormat="1">
      <c r="A30" s="99" t="s">
        <v>975</v>
      </c>
      <c r="B30" s="99">
        <v>3</v>
      </c>
      <c r="C30" s="100"/>
      <c r="D30" s="100"/>
    </row>
    <row r="31" spans="1:4" s="113" customFormat="1">
      <c r="A31" s="99" t="s">
        <v>976</v>
      </c>
      <c r="B31" s="99">
        <v>3</v>
      </c>
      <c r="C31" s="100"/>
      <c r="D31" s="100"/>
    </row>
    <row r="32" spans="1:4" s="113" customFormat="1">
      <c r="A32" s="99" t="s">
        <v>977</v>
      </c>
      <c r="B32" s="99">
        <v>3</v>
      </c>
      <c r="C32" s="100"/>
      <c r="D32" s="100"/>
    </row>
    <row r="33" spans="1:4" s="113" customFormat="1">
      <c r="A33" s="99" t="s">
        <v>978</v>
      </c>
      <c r="B33" s="99">
        <v>3</v>
      </c>
      <c r="C33" s="100"/>
      <c r="D33" s="100"/>
    </row>
    <row r="34" spans="1:4" s="113" customFormat="1">
      <c r="A34" s="99" t="s">
        <v>979</v>
      </c>
      <c r="B34" s="99">
        <v>3</v>
      </c>
      <c r="C34" s="100"/>
      <c r="D34" s="100"/>
    </row>
    <row r="35" spans="1:4" s="113" customFormat="1">
      <c r="A35" s="99" t="s">
        <v>980</v>
      </c>
      <c r="B35" s="99">
        <v>3</v>
      </c>
      <c r="C35" s="100"/>
      <c r="D35" s="100"/>
    </row>
    <row r="36" spans="1:4" s="113" customFormat="1">
      <c r="A36" s="99"/>
      <c r="B36" s="99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4 C16:C1048576" xr:uid="{00000000-0002-0000-0D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1000000}">
          <x14:formula1>
            <xm:f>'قانون الإطار'!$C$2:$C$70</xm:f>
          </x14:formula1>
          <xm:sqref>B37:B1048576</xm:sqref>
        </x14:dataValidation>
        <x14:dataValidation type="list" allowBlank="1" showInputMessage="1" showErrorMessage="1" xr:uid="{00000000-0002-0000-0D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75"/>
  <sheetViews>
    <sheetView rightToLeft="1" workbookViewId="0">
      <selection activeCell="C7" sqref="C7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37" t="s">
        <v>82</v>
      </c>
      <c r="B1" s="23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38" t="s">
        <v>780</v>
      </c>
      <c r="B6" s="238"/>
      <c r="C6" s="68">
        <v>0.5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35" t="s">
        <v>749</v>
      </c>
      <c r="B9" s="236"/>
      <c r="C9" s="68">
        <v>0.5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35" t="s">
        <v>73</v>
      </c>
      <c r="B12" s="236"/>
      <c r="C12" s="68">
        <v>0.6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35" t="s">
        <v>76</v>
      </c>
      <c r="B15" s="236"/>
      <c r="C15" s="68">
        <v>0.8</v>
      </c>
    </row>
    <row r="16" spans="1:6">
      <c r="A16" s="10" t="s">
        <v>77</v>
      </c>
      <c r="B16" s="11"/>
      <c r="C16" s="120"/>
    </row>
    <row r="17" spans="1:3">
      <c r="A17" s="235" t="s">
        <v>78</v>
      </c>
      <c r="B17" s="23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35" t="s">
        <v>747</v>
      </c>
      <c r="B19" s="236"/>
      <c r="C19" s="68">
        <v>0.8</v>
      </c>
    </row>
    <row r="20" spans="1:3">
      <c r="A20" s="10" t="s">
        <v>783</v>
      </c>
      <c r="B20" s="11"/>
      <c r="C20" s="120"/>
    </row>
    <row r="21" spans="1:3">
      <c r="A21" s="235" t="s">
        <v>784</v>
      </c>
      <c r="B21" s="23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E00-000000000000}">
      <formula1>$F$6:$F$7</formula1>
    </dataValidation>
    <dataValidation type="decimal" allowBlank="1" showInputMessage="1" showErrorMessage="1" sqref="B2:B5" xr:uid="{00000000-0002-0000-0E00-000001000000}">
      <formula1>0</formula1>
      <formula2>100000</formula2>
    </dataValidation>
    <dataValidation type="date" allowBlank="1" showInputMessage="1" showErrorMessage="1" sqref="B23" xr:uid="{00000000-0002-0000-0E00-000002000000}">
      <formula1>1</formula1>
      <formula2>54789</formula2>
    </dataValidation>
    <dataValidation type="whole" allowBlank="1" showInputMessage="1" showErrorMessage="1" sqref="B24" xr:uid="{00000000-0002-0000-0E00-000003000000}">
      <formula1>0</formula1>
      <formula2>1000</formula2>
    </dataValidation>
    <dataValidation type="decimal" allowBlank="1" showInputMessage="1" showErrorMessage="1" sqref="B7:B8" xr:uid="{00000000-0002-0000-0E00-000004000000}">
      <formula1>0</formula1>
      <formula2>1000000000000</formula2>
    </dataValidation>
    <dataValidation type="decimal" allowBlank="1" showInputMessage="1" showErrorMessage="1" sqref="B10:B11 B13:B14 B16 B18 B20" xr:uid="{00000000-0002-0000-0E00-000005000000}">
      <formula1>0</formula1>
      <formula2>10000000000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189"/>
  <sheetViews>
    <sheetView rightToLeft="1" topLeftCell="A40" workbookViewId="0">
      <selection activeCell="A61" sqref="A61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39" t="s">
        <v>83</v>
      </c>
      <c r="B1" s="23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37" t="s">
        <v>85</v>
      </c>
      <c r="B5" s="240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F00-000000000000}">
      <formula1>$G$5:$G$35</formula1>
    </dataValidation>
    <dataValidation type="date" allowBlank="1" showInputMessage="1" showErrorMessage="1" sqref="B2" xr:uid="{00000000-0002-0000-0F00-000001000000}">
      <formula1>1</formula1>
      <formula2>54789</formula2>
    </dataValidation>
    <dataValidation type="list" allowBlank="1" showInputMessage="1" showErrorMessage="1" sqref="B49:B56 B58:B63" xr:uid="{00000000-0002-0000-0F00-000002000000}">
      <formula1>$B$6:$B$47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0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sqref="A1:B19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9"/>
  <sheetViews>
    <sheetView rightToLeft="1" workbookViewId="0">
      <selection activeCell="B4" sqref="B4"/>
    </sheetView>
  </sheetViews>
  <sheetFormatPr defaultColWidth="10.90625" defaultRowHeight="14.5"/>
  <cols>
    <col min="1" max="1" width="25.453125" customWidth="1"/>
    <col min="2" max="2" width="44.4531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42425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3" t="s">
        <v>763</v>
      </c>
    </row>
    <row r="7" spans="1:2">
      <c r="A7" s="10" t="s">
        <v>97</v>
      </c>
      <c r="B7" s="12">
        <v>42480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3" t="s">
        <v>763</v>
      </c>
    </row>
    <row r="12" spans="1:2">
      <c r="A12" s="10"/>
      <c r="B12" s="12">
        <v>42656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E556" zoomScale="120" zoomScaleNormal="120" workbookViewId="0">
      <selection activeCell="H559" sqref="H559"/>
    </sheetView>
  </sheetViews>
  <sheetFormatPr defaultColWidth="9.1796875" defaultRowHeight="14.5" outlineLevelRow="3"/>
  <cols>
    <col min="1" max="1" width="7" bestFit="1" customWidth="1"/>
    <col min="2" max="2" width="49" customWidth="1"/>
    <col min="3" max="3" width="22.7265625" customWidth="1"/>
    <col min="4" max="4" width="23.453125" customWidth="1"/>
    <col min="5" max="5" width="24.2695312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0" t="s">
        <v>30</v>
      </c>
      <c r="B1" s="190"/>
      <c r="C1" s="190"/>
      <c r="D1" s="141" t="s">
        <v>853</v>
      </c>
      <c r="E1" s="141" t="s">
        <v>852</v>
      </c>
      <c r="G1" s="43" t="s">
        <v>31</v>
      </c>
      <c r="H1" s="44">
        <f>C2+C114</f>
        <v>792875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530000</v>
      </c>
      <c r="D2" s="26">
        <f>D3+D67</f>
        <v>530000</v>
      </c>
      <c r="E2" s="26">
        <f>E3+E67</f>
        <v>530000</v>
      </c>
      <c r="G2" s="39" t="s">
        <v>60</v>
      </c>
      <c r="H2" s="41">
        <f>C2</f>
        <v>530000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168200</v>
      </c>
      <c r="D3" s="23">
        <f>D4+D11+D38+D61</f>
        <v>168200</v>
      </c>
      <c r="E3" s="23">
        <f>E4+E11+E38+E61</f>
        <v>168200</v>
      </c>
      <c r="G3" s="39" t="s">
        <v>57</v>
      </c>
      <c r="H3" s="41">
        <f t="shared" ref="H3:H66" si="0">C3</f>
        <v>168200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38100</v>
      </c>
      <c r="D4" s="21">
        <f>SUM(D5:D10)</f>
        <v>38100</v>
      </c>
      <c r="E4" s="21">
        <f>SUM(E5:E10)</f>
        <v>38100</v>
      </c>
      <c r="F4" s="17"/>
      <c r="G4" s="39" t="s">
        <v>53</v>
      </c>
      <c r="H4" s="41">
        <f t="shared" si="0"/>
        <v>38100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41">
        <f t="shared" si="0"/>
        <v>15000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</v>
      </c>
      <c r="D10" s="2">
        <f t="shared" si="1"/>
        <v>100</v>
      </c>
      <c r="E10" s="2">
        <f t="shared" si="1"/>
        <v>100</v>
      </c>
      <c r="F10" s="17"/>
      <c r="G10" s="17"/>
      <c r="H10" s="41">
        <f t="shared" si="0"/>
        <v>100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96400</v>
      </c>
      <c r="D11" s="21">
        <f>SUM(D12:D37)</f>
        <v>96400</v>
      </c>
      <c r="E11" s="21">
        <f>SUM(E12:E37)</f>
        <v>96400</v>
      </c>
      <c r="F11" s="17"/>
      <c r="G11" s="39" t="s">
        <v>54</v>
      </c>
      <c r="H11" s="41">
        <f t="shared" si="0"/>
        <v>96400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89500</v>
      </c>
      <c r="D12" s="2">
        <f>C12</f>
        <v>89500</v>
      </c>
      <c r="E12" s="2">
        <f>D12</f>
        <v>89500</v>
      </c>
      <c r="H12" s="41">
        <f t="shared" si="0"/>
        <v>89500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1500</v>
      </c>
      <c r="D15" s="2">
        <f t="shared" si="2"/>
        <v>1500</v>
      </c>
      <c r="E15" s="2">
        <f t="shared" si="2"/>
        <v>1500</v>
      </c>
      <c r="H15" s="41">
        <f t="shared" si="0"/>
        <v>1500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0</v>
      </c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0</v>
      </c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</v>
      </c>
      <c r="D32" s="2">
        <f t="shared" si="3"/>
        <v>400</v>
      </c>
      <c r="E32" s="2">
        <f t="shared" si="3"/>
        <v>400</v>
      </c>
      <c r="H32" s="41">
        <f t="shared" si="0"/>
        <v>400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3"/>
        <v>2000</v>
      </c>
      <c r="E33" s="2">
        <f t="shared" si="3"/>
        <v>2000</v>
      </c>
      <c r="H33" s="41">
        <f t="shared" si="0"/>
        <v>2000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91" t="s">
        <v>145</v>
      </c>
      <c r="B38" s="192"/>
      <c r="C38" s="21">
        <f>SUM(C39:C60)</f>
        <v>33700</v>
      </c>
      <c r="D38" s="21">
        <f>SUM(D39:D60)</f>
        <v>33700</v>
      </c>
      <c r="E38" s="21">
        <f>SUM(E39:E60)</f>
        <v>33700</v>
      </c>
      <c r="G38" s="39" t="s">
        <v>55</v>
      </c>
      <c r="H38" s="41">
        <f t="shared" si="0"/>
        <v>33700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4500</v>
      </c>
      <c r="D52" s="2">
        <f t="shared" si="4"/>
        <v>4500</v>
      </c>
      <c r="E52" s="2">
        <f t="shared" si="4"/>
        <v>4500</v>
      </c>
      <c r="H52" s="41">
        <f t="shared" si="0"/>
        <v>4500</v>
      </c>
    </row>
    <row r="53" spans="1:10" outlineLevel="1">
      <c r="A53" s="20">
        <v>3301</v>
      </c>
      <c r="B53" s="20" t="s">
        <v>18</v>
      </c>
      <c r="C53" s="2">
        <v>3500</v>
      </c>
      <c r="D53" s="2">
        <f t="shared" si="4"/>
        <v>3500</v>
      </c>
      <c r="E53" s="2">
        <f t="shared" si="4"/>
        <v>3500</v>
      </c>
      <c r="H53" s="41">
        <f t="shared" si="0"/>
        <v>3500</v>
      </c>
    </row>
    <row r="54" spans="1:10" outlineLevel="1">
      <c r="A54" s="20">
        <v>3302</v>
      </c>
      <c r="B54" s="20" t="s">
        <v>19</v>
      </c>
      <c r="C54" s="2">
        <v>400</v>
      </c>
      <c r="D54" s="2">
        <f t="shared" si="4"/>
        <v>400</v>
      </c>
      <c r="E54" s="2">
        <f t="shared" si="4"/>
        <v>400</v>
      </c>
      <c r="H54" s="41">
        <f t="shared" si="0"/>
        <v>400</v>
      </c>
    </row>
    <row r="55" spans="1:10" outlineLevel="1">
      <c r="A55" s="20">
        <v>3303</v>
      </c>
      <c r="B55" s="20" t="s">
        <v>153</v>
      </c>
      <c r="C55" s="2">
        <v>6800</v>
      </c>
      <c r="D55" s="2">
        <f t="shared" si="4"/>
        <v>6800</v>
      </c>
      <c r="E55" s="2">
        <f t="shared" si="4"/>
        <v>6800</v>
      </c>
      <c r="H55" s="41">
        <f t="shared" si="0"/>
        <v>6800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>
        <v>100</v>
      </c>
      <c r="D58" s="2">
        <f t="shared" si="5"/>
        <v>100</v>
      </c>
      <c r="E58" s="2">
        <f t="shared" si="5"/>
        <v>100</v>
      </c>
      <c r="H58" s="41">
        <f t="shared" si="0"/>
        <v>100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361800</v>
      </c>
      <c r="D67" s="25">
        <f>D97+D68</f>
        <v>361800</v>
      </c>
      <c r="E67" s="25">
        <f>E97+E68</f>
        <v>361800</v>
      </c>
      <c r="G67" s="39" t="s">
        <v>59</v>
      </c>
      <c r="H67" s="41">
        <f t="shared" ref="H67:H130" si="7">C67</f>
        <v>361800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39500</v>
      </c>
      <c r="D68" s="21">
        <f>SUM(D69:D96)</f>
        <v>39500</v>
      </c>
      <c r="E68" s="21">
        <f>SUM(E69:E96)</f>
        <v>39500</v>
      </c>
      <c r="G68" s="39" t="s">
        <v>56</v>
      </c>
      <c r="H68" s="41">
        <f t="shared" si="7"/>
        <v>39500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1">
        <f t="shared" si="7"/>
        <v>500</v>
      </c>
    </row>
    <row r="79" spans="1:10" ht="15" customHeight="1" outlineLevel="1">
      <c r="A79" s="3">
        <v>5201</v>
      </c>
      <c r="B79" s="2" t="s">
        <v>20</v>
      </c>
      <c r="C79" s="18">
        <v>7000</v>
      </c>
      <c r="D79" s="2">
        <f t="shared" si="8"/>
        <v>7000</v>
      </c>
      <c r="E79" s="2">
        <f t="shared" si="8"/>
        <v>7000</v>
      </c>
      <c r="H79" s="41">
        <f t="shared" si="7"/>
        <v>7000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30000</v>
      </c>
      <c r="D94" s="2">
        <f t="shared" si="9"/>
        <v>30000</v>
      </c>
      <c r="E94" s="2">
        <f t="shared" si="9"/>
        <v>30000</v>
      </c>
      <c r="H94" s="41">
        <f t="shared" si="7"/>
        <v>30000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322300</v>
      </c>
      <c r="D97" s="21">
        <f>SUM(D98:D113)</f>
        <v>322300</v>
      </c>
      <c r="E97" s="21">
        <f>SUM(E98:E113)</f>
        <v>322300</v>
      </c>
      <c r="G97" s="39" t="s">
        <v>58</v>
      </c>
      <c r="H97" s="41">
        <f t="shared" si="7"/>
        <v>322300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166000</v>
      </c>
      <c r="D98" s="2">
        <f>C98</f>
        <v>166000</v>
      </c>
      <c r="E98" s="2">
        <f>D98</f>
        <v>166000</v>
      </c>
      <c r="H98" s="41">
        <f t="shared" si="7"/>
        <v>166000</v>
      </c>
    </row>
    <row r="99" spans="1:10" ht="15" customHeight="1" outlineLevel="1">
      <c r="A99" s="3">
        <v>6002</v>
      </c>
      <c r="B99" s="1" t="s">
        <v>185</v>
      </c>
      <c r="C99" s="2">
        <v>154000</v>
      </c>
      <c r="D99" s="2">
        <f t="shared" ref="D99:E113" si="10">C99</f>
        <v>154000</v>
      </c>
      <c r="E99" s="2">
        <f t="shared" si="10"/>
        <v>154000</v>
      </c>
      <c r="H99" s="41">
        <f t="shared" si="7"/>
        <v>154000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600</v>
      </c>
      <c r="D113" s="2">
        <f t="shared" si="10"/>
        <v>600</v>
      </c>
      <c r="E113" s="2">
        <f t="shared" si="10"/>
        <v>600</v>
      </c>
      <c r="H113" s="41">
        <f t="shared" si="7"/>
        <v>600</v>
      </c>
    </row>
    <row r="114" spans="1:10">
      <c r="A114" s="196" t="s">
        <v>62</v>
      </c>
      <c r="B114" s="197"/>
      <c r="C114" s="26">
        <f>C115+C152+C177</f>
        <v>262875</v>
      </c>
      <c r="D114" s="26">
        <f>D115+D152+D177</f>
        <v>262875</v>
      </c>
      <c r="E114" s="26">
        <f>E115+E152+E177</f>
        <v>262875</v>
      </c>
      <c r="G114" s="39" t="s">
        <v>62</v>
      </c>
      <c r="H114" s="41">
        <f t="shared" si="7"/>
        <v>262875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143242.67199999999</v>
      </c>
      <c r="D115" s="23">
        <f>D116+D135</f>
        <v>143242.67199999999</v>
      </c>
      <c r="E115" s="23">
        <f>E116+E135</f>
        <v>143242.67199999999</v>
      </c>
      <c r="G115" s="39" t="s">
        <v>61</v>
      </c>
      <c r="H115" s="41">
        <f t="shared" si="7"/>
        <v>143242.67199999999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26194</v>
      </c>
      <c r="D116" s="21">
        <f>D117+D120+D123+D126+D129+D132</f>
        <v>26194</v>
      </c>
      <c r="E116" s="21">
        <f>E117+E120+E123+E126+E129+E132</f>
        <v>26194</v>
      </c>
      <c r="G116" s="39" t="s">
        <v>583</v>
      </c>
      <c r="H116" s="41">
        <f t="shared" si="7"/>
        <v>26194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16194</v>
      </c>
      <c r="D117" s="2">
        <f>D118+D119</f>
        <v>16194</v>
      </c>
      <c r="E117" s="2">
        <f>E118+E119</f>
        <v>16194</v>
      </c>
      <c r="H117" s="41">
        <f t="shared" si="7"/>
        <v>16194</v>
      </c>
    </row>
    <row r="118" spans="1:10" ht="15" customHeight="1" outlineLevel="2">
      <c r="A118" s="130"/>
      <c r="B118" s="129" t="s">
        <v>855</v>
      </c>
      <c r="C118" s="128">
        <v>10000</v>
      </c>
      <c r="D118" s="128">
        <f>C118</f>
        <v>10000</v>
      </c>
      <c r="E118" s="128">
        <f>D118</f>
        <v>10000</v>
      </c>
      <c r="H118" s="41">
        <f t="shared" si="7"/>
        <v>10000</v>
      </c>
    </row>
    <row r="119" spans="1:10" ht="15" customHeight="1" outlineLevel="2">
      <c r="A119" s="130"/>
      <c r="B119" s="129" t="s">
        <v>860</v>
      </c>
      <c r="C119" s="128">
        <v>6194</v>
      </c>
      <c r="D119" s="128">
        <f>C119</f>
        <v>6194</v>
      </c>
      <c r="E119" s="128">
        <f>D119</f>
        <v>6194</v>
      </c>
      <c r="H119" s="41">
        <f t="shared" si="7"/>
        <v>6194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10000</v>
      </c>
      <c r="D126" s="2">
        <f>D127+D128</f>
        <v>10000</v>
      </c>
      <c r="E126" s="2">
        <f>E127+E128</f>
        <v>10000</v>
      </c>
      <c r="H126" s="41">
        <f t="shared" si="7"/>
        <v>10000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10000</v>
      </c>
      <c r="D128" s="128">
        <f>C128</f>
        <v>10000</v>
      </c>
      <c r="E128" s="128">
        <f>D128</f>
        <v>10000</v>
      </c>
      <c r="H128" s="41">
        <f t="shared" si="7"/>
        <v>10000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1" t="s">
        <v>202</v>
      </c>
      <c r="B135" s="192"/>
      <c r="C135" s="21">
        <f>C136+C140+C143+C146+C149</f>
        <v>117048.67199999999</v>
      </c>
      <c r="D135" s="21">
        <f>D136+D140+D143+D146+D149</f>
        <v>117048.67199999999</v>
      </c>
      <c r="E135" s="21">
        <f>E136+E140+E143+E146+E149</f>
        <v>117048.67199999999</v>
      </c>
      <c r="G135" s="39" t="s">
        <v>584</v>
      </c>
      <c r="H135" s="41">
        <f t="shared" si="11"/>
        <v>117048.67199999999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60786.188000000002</v>
      </c>
      <c r="D136" s="2">
        <f>D137+D138+D139</f>
        <v>60786.188000000002</v>
      </c>
      <c r="E136" s="2">
        <f>E137+E138+E139</f>
        <v>60786.188000000002</v>
      </c>
      <c r="H136" s="41">
        <f t="shared" si="11"/>
        <v>60786.188000000002</v>
      </c>
    </row>
    <row r="137" spans="1:10" ht="15" customHeight="1" outlineLevel="2">
      <c r="A137" s="130"/>
      <c r="B137" s="129" t="s">
        <v>855</v>
      </c>
      <c r="C137" s="128">
        <v>8232.8539999999994</v>
      </c>
      <c r="D137" s="128">
        <f>C137</f>
        <v>8232.8539999999994</v>
      </c>
      <c r="E137" s="128">
        <f>D137</f>
        <v>8232.8539999999994</v>
      </c>
      <c r="H137" s="41">
        <f t="shared" si="11"/>
        <v>8232.8539999999994</v>
      </c>
    </row>
    <row r="138" spans="1:10" ht="15" customHeight="1" outlineLevel="2">
      <c r="A138" s="130"/>
      <c r="B138" s="129" t="s">
        <v>862</v>
      </c>
      <c r="C138" s="128">
        <v>52553.334000000003</v>
      </c>
      <c r="D138" s="128">
        <f t="shared" ref="D138:E139" si="12">C138</f>
        <v>52553.334000000003</v>
      </c>
      <c r="E138" s="128">
        <f t="shared" si="12"/>
        <v>52553.334000000003</v>
      </c>
      <c r="H138" s="41">
        <f t="shared" si="11"/>
        <v>52553.334000000003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56262.483999999997</v>
      </c>
      <c r="D149" s="2">
        <f>D150+D151</f>
        <v>56262.483999999997</v>
      </c>
      <c r="E149" s="2">
        <f>E150+E151</f>
        <v>56262.483999999997</v>
      </c>
      <c r="H149" s="41">
        <f t="shared" si="11"/>
        <v>56262.483999999997</v>
      </c>
    </row>
    <row r="150" spans="1:10" ht="15" customHeight="1" outlineLevel="2">
      <c r="A150" s="130"/>
      <c r="B150" s="129" t="s">
        <v>855</v>
      </c>
      <c r="C150" s="128">
        <v>56262.483999999997</v>
      </c>
      <c r="D150" s="128">
        <f>C150</f>
        <v>56262.483999999997</v>
      </c>
      <c r="E150" s="128">
        <f>D150</f>
        <v>56262.483999999997</v>
      </c>
      <c r="H150" s="41">
        <f t="shared" si="11"/>
        <v>56262.483999999997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119632.32800000001</v>
      </c>
      <c r="D152" s="23">
        <f>D153+D163+D170</f>
        <v>119632.32800000001</v>
      </c>
      <c r="E152" s="23">
        <f>E153+E163+E170</f>
        <v>119632.32800000001</v>
      </c>
      <c r="G152" s="39" t="s">
        <v>66</v>
      </c>
      <c r="H152" s="41">
        <f t="shared" si="11"/>
        <v>119632.32800000001</v>
      </c>
      <c r="I152" s="42"/>
      <c r="J152" s="40" t="b">
        <f>AND(H152=I152)</f>
        <v>0</v>
      </c>
    </row>
    <row r="153" spans="1:10">
      <c r="A153" s="191" t="s">
        <v>208</v>
      </c>
      <c r="B153" s="192"/>
      <c r="C153" s="21">
        <f>C154+C157+C160</f>
        <v>119632.32800000001</v>
      </c>
      <c r="D153" s="21">
        <f>D154+D157+D160</f>
        <v>119632.32800000001</v>
      </c>
      <c r="E153" s="21">
        <f>E154+E157+E160</f>
        <v>119632.32800000001</v>
      </c>
      <c r="G153" s="39" t="s">
        <v>585</v>
      </c>
      <c r="H153" s="41">
        <f t="shared" si="11"/>
        <v>119632.32800000001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119632.32800000001</v>
      </c>
      <c r="D154" s="2">
        <f>D155+D156</f>
        <v>119632.32800000001</v>
      </c>
      <c r="E154" s="2">
        <f>E155+E156</f>
        <v>119632.32800000001</v>
      </c>
      <c r="H154" s="41">
        <f t="shared" si="11"/>
        <v>119632.32800000001</v>
      </c>
    </row>
    <row r="155" spans="1:10" ht="15" customHeight="1" outlineLevel="2">
      <c r="A155" s="130"/>
      <c r="B155" s="129" t="s">
        <v>855</v>
      </c>
      <c r="C155" s="128">
        <v>52951.328000000001</v>
      </c>
      <c r="D155" s="128">
        <f>C155</f>
        <v>52951.328000000001</v>
      </c>
      <c r="E155" s="128">
        <f>D155</f>
        <v>52951.328000000001</v>
      </c>
      <c r="H155" s="41">
        <f t="shared" si="11"/>
        <v>52951.328000000001</v>
      </c>
    </row>
    <row r="156" spans="1:10" ht="15" customHeight="1" outlineLevel="2">
      <c r="A156" s="130"/>
      <c r="B156" s="129" t="s">
        <v>860</v>
      </c>
      <c r="C156" s="128">
        <v>66681</v>
      </c>
      <c r="D156" s="128">
        <f>C156</f>
        <v>66681</v>
      </c>
      <c r="E156" s="128">
        <f>D156</f>
        <v>66681</v>
      </c>
      <c r="H156" s="41">
        <f t="shared" si="11"/>
        <v>66681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90" t="s">
        <v>67</v>
      </c>
      <c r="B256" s="190"/>
      <c r="C256" s="190"/>
      <c r="D256" s="141" t="s">
        <v>853</v>
      </c>
      <c r="E256" s="141" t="s">
        <v>852</v>
      </c>
      <c r="G256" s="47" t="s">
        <v>589</v>
      </c>
      <c r="H256" s="48">
        <f>C257+C559</f>
        <v>792875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530000</v>
      </c>
      <c r="D257" s="37">
        <f>D258+D550</f>
        <v>530000</v>
      </c>
      <c r="E257" s="37">
        <f>E258+E550</f>
        <v>530000</v>
      </c>
      <c r="G257" s="39" t="s">
        <v>60</v>
      </c>
      <c r="H257" s="41">
        <f>C257</f>
        <v>530000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494362</v>
      </c>
      <c r="D258" s="36">
        <f>D259+D339+D483+D547</f>
        <v>494362</v>
      </c>
      <c r="E258" s="36">
        <f>E259+E339+E483+E547</f>
        <v>494362</v>
      </c>
      <c r="G258" s="39" t="s">
        <v>57</v>
      </c>
      <c r="H258" s="41">
        <f t="shared" ref="H258:H321" si="21">C258</f>
        <v>494362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390000</v>
      </c>
      <c r="D259" s="33">
        <f>D260+D263+D314</f>
        <v>390000</v>
      </c>
      <c r="E259" s="33">
        <f>E260+E263+E314</f>
        <v>390000</v>
      </c>
      <c r="G259" s="39" t="s">
        <v>590</v>
      </c>
      <c r="H259" s="41">
        <f t="shared" si="21"/>
        <v>390000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80" t="s">
        <v>269</v>
      </c>
      <c r="B263" s="181"/>
      <c r="C263" s="32">
        <f>C264+C265+C289+C296+C298+C302+C305+C308+C313</f>
        <v>387408</v>
      </c>
      <c r="D263" s="32">
        <f>D264+D265+D289+D296+D298+D302+D305+D308+D313</f>
        <v>387408</v>
      </c>
      <c r="E263" s="32">
        <f>E264+E265+E289+E296+E298+E302+E305+E308+E313</f>
        <v>387408</v>
      </c>
      <c r="H263" s="41">
        <f t="shared" si="21"/>
        <v>387408</v>
      </c>
    </row>
    <row r="264" spans="1:10" outlineLevel="2">
      <c r="A264" s="6">
        <v>1101</v>
      </c>
      <c r="B264" s="4" t="s">
        <v>34</v>
      </c>
      <c r="C264" s="5">
        <v>150829</v>
      </c>
      <c r="D264" s="5">
        <f>C264</f>
        <v>150829</v>
      </c>
      <c r="E264" s="5">
        <f>D264</f>
        <v>150829</v>
      </c>
      <c r="H264" s="41">
        <f t="shared" si="21"/>
        <v>150829</v>
      </c>
    </row>
    <row r="265" spans="1:10" outlineLevel="2">
      <c r="A265" s="6">
        <v>1101</v>
      </c>
      <c r="B265" s="4" t="s">
        <v>35</v>
      </c>
      <c r="C265" s="5">
        <f>SUM(C266:C288)</f>
        <v>161484</v>
      </c>
      <c r="D265" s="5">
        <f>SUM(D266:D288)</f>
        <v>161484</v>
      </c>
      <c r="E265" s="5">
        <f>SUM(E266:E288)</f>
        <v>161484</v>
      </c>
      <c r="H265" s="41">
        <f t="shared" si="21"/>
        <v>161484</v>
      </c>
    </row>
    <row r="266" spans="1:10" outlineLevel="3">
      <c r="A266" s="29"/>
      <c r="B266" s="28" t="s">
        <v>218</v>
      </c>
      <c r="C266" s="30">
        <v>9146</v>
      </c>
      <c r="D266" s="30">
        <f>C266</f>
        <v>9146</v>
      </c>
      <c r="E266" s="30">
        <f>D266</f>
        <v>9146</v>
      </c>
      <c r="H266" s="41">
        <f t="shared" si="21"/>
        <v>9146</v>
      </c>
    </row>
    <row r="267" spans="1:10" outlineLevel="3">
      <c r="A267" s="29"/>
      <c r="B267" s="28" t="s">
        <v>219</v>
      </c>
      <c r="C267" s="30">
        <v>73703</v>
      </c>
      <c r="D267" s="30">
        <f t="shared" ref="D267:E282" si="22">C267</f>
        <v>73703</v>
      </c>
      <c r="E267" s="30">
        <f t="shared" si="22"/>
        <v>73703</v>
      </c>
      <c r="H267" s="41">
        <f t="shared" si="21"/>
        <v>73703</v>
      </c>
    </row>
    <row r="268" spans="1:10" outlineLevel="3">
      <c r="A268" s="29"/>
      <c r="B268" s="28" t="s">
        <v>220</v>
      </c>
      <c r="C268" s="30">
        <v>34370</v>
      </c>
      <c r="D268" s="30">
        <f t="shared" si="22"/>
        <v>34370</v>
      </c>
      <c r="E268" s="30">
        <f t="shared" si="22"/>
        <v>34370</v>
      </c>
      <c r="H268" s="41">
        <f t="shared" si="21"/>
        <v>34370</v>
      </c>
    </row>
    <row r="269" spans="1:10" outlineLevel="3">
      <c r="A269" s="29"/>
      <c r="B269" s="28" t="s">
        <v>221</v>
      </c>
      <c r="C269" s="30">
        <v>180</v>
      </c>
      <c r="D269" s="30">
        <f t="shared" si="22"/>
        <v>180</v>
      </c>
      <c r="E269" s="30">
        <f t="shared" si="22"/>
        <v>180</v>
      </c>
      <c r="H269" s="41">
        <f t="shared" si="21"/>
        <v>180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4938</v>
      </c>
      <c r="D271" s="30">
        <f t="shared" si="22"/>
        <v>4938</v>
      </c>
      <c r="E271" s="30">
        <f t="shared" si="22"/>
        <v>4938</v>
      </c>
      <c r="H271" s="41">
        <f t="shared" si="21"/>
        <v>4938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36795</v>
      </c>
      <c r="D286" s="30">
        <f t="shared" si="23"/>
        <v>36795</v>
      </c>
      <c r="E286" s="30">
        <f t="shared" si="23"/>
        <v>36795</v>
      </c>
      <c r="H286" s="41">
        <f t="shared" si="21"/>
        <v>36795</v>
      </c>
    </row>
    <row r="287" spans="1:8" outlineLevel="3">
      <c r="A287" s="29"/>
      <c r="B287" s="28" t="s">
        <v>239</v>
      </c>
      <c r="C287" s="30">
        <v>2352</v>
      </c>
      <c r="D287" s="30">
        <f t="shared" si="23"/>
        <v>2352</v>
      </c>
      <c r="E287" s="30">
        <f t="shared" si="23"/>
        <v>2352</v>
      </c>
      <c r="H287" s="41">
        <f t="shared" si="21"/>
        <v>2352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1200</v>
      </c>
      <c r="D289" s="5">
        <f>SUM(D290:D295)</f>
        <v>1200</v>
      </c>
      <c r="E289" s="5">
        <f>SUM(E290:E295)</f>
        <v>1200</v>
      </c>
      <c r="H289" s="41">
        <f t="shared" si="21"/>
        <v>1200</v>
      </c>
    </row>
    <row r="290" spans="1:8" outlineLevel="3">
      <c r="A290" s="29"/>
      <c r="B290" s="28" t="s">
        <v>241</v>
      </c>
      <c r="C290" s="30">
        <v>950</v>
      </c>
      <c r="D290" s="30">
        <f>C290</f>
        <v>950</v>
      </c>
      <c r="E290" s="30">
        <f>D290</f>
        <v>950</v>
      </c>
      <c r="H290" s="41">
        <f t="shared" si="21"/>
        <v>950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250</v>
      </c>
      <c r="D293" s="30">
        <f t="shared" si="24"/>
        <v>250</v>
      </c>
      <c r="E293" s="30">
        <f t="shared" si="24"/>
        <v>250</v>
      </c>
      <c r="H293" s="41">
        <f t="shared" si="21"/>
        <v>250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10772</v>
      </c>
      <c r="D298" s="5">
        <f>SUM(D299:D301)</f>
        <v>10772</v>
      </c>
      <c r="E298" s="5">
        <f>SUM(E299:E301)</f>
        <v>10772</v>
      </c>
      <c r="H298" s="41">
        <f t="shared" si="21"/>
        <v>10772</v>
      </c>
    </row>
    <row r="299" spans="1:8" outlineLevel="3">
      <c r="A299" s="29"/>
      <c r="B299" s="28" t="s">
        <v>248</v>
      </c>
      <c r="C299" s="30">
        <v>3697</v>
      </c>
      <c r="D299" s="30">
        <f>C299</f>
        <v>3697</v>
      </c>
      <c r="E299" s="30">
        <f>D299</f>
        <v>3697</v>
      </c>
      <c r="H299" s="41">
        <f t="shared" si="21"/>
        <v>3697</v>
      </c>
    </row>
    <row r="300" spans="1:8" outlineLevel="3">
      <c r="A300" s="29"/>
      <c r="B300" s="28" t="s">
        <v>249</v>
      </c>
      <c r="C300" s="30">
        <v>7075</v>
      </c>
      <c r="D300" s="30">
        <f t="shared" ref="D300:E301" si="25">C300</f>
        <v>7075</v>
      </c>
      <c r="E300" s="30">
        <f t="shared" si="25"/>
        <v>7075</v>
      </c>
      <c r="H300" s="41">
        <f t="shared" si="21"/>
        <v>7075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2831</v>
      </c>
      <c r="D305" s="5">
        <f>SUM(D306:D307)</f>
        <v>2831</v>
      </c>
      <c r="E305" s="5">
        <f>SUM(E306:E307)</f>
        <v>2831</v>
      </c>
      <c r="H305" s="41">
        <f t="shared" si="21"/>
        <v>2831</v>
      </c>
    </row>
    <row r="306" spans="1:8" outlineLevel="3">
      <c r="A306" s="29"/>
      <c r="B306" s="28" t="s">
        <v>254</v>
      </c>
      <c r="C306" s="30">
        <v>2002</v>
      </c>
      <c r="D306" s="30">
        <f>C306</f>
        <v>2002</v>
      </c>
      <c r="E306" s="30">
        <f>D306</f>
        <v>2002</v>
      </c>
      <c r="H306" s="41">
        <f t="shared" si="21"/>
        <v>2002</v>
      </c>
    </row>
    <row r="307" spans="1:8" outlineLevel="3">
      <c r="A307" s="29"/>
      <c r="B307" s="28" t="s">
        <v>255</v>
      </c>
      <c r="C307" s="30">
        <v>829</v>
      </c>
      <c r="D307" s="30">
        <f>C307</f>
        <v>829</v>
      </c>
      <c r="E307" s="30">
        <f>D307</f>
        <v>829</v>
      </c>
      <c r="H307" s="41">
        <f t="shared" si="21"/>
        <v>829</v>
      </c>
    </row>
    <row r="308" spans="1:8" outlineLevel="2">
      <c r="A308" s="6">
        <v>1101</v>
      </c>
      <c r="B308" s="4" t="s">
        <v>39</v>
      </c>
      <c r="C308" s="5">
        <f>SUM(C309:C312)</f>
        <v>59992</v>
      </c>
      <c r="D308" s="5">
        <f>SUM(D309:D312)</f>
        <v>59992</v>
      </c>
      <c r="E308" s="5">
        <f>SUM(E309:E312)</f>
        <v>59992</v>
      </c>
      <c r="H308" s="41">
        <f t="shared" si="21"/>
        <v>59992</v>
      </c>
    </row>
    <row r="309" spans="1:8" outlineLevel="3">
      <c r="A309" s="29"/>
      <c r="B309" s="28" t="s">
        <v>256</v>
      </c>
      <c r="C309" s="30">
        <v>43778</v>
      </c>
      <c r="D309" s="30">
        <f>C309</f>
        <v>43778</v>
      </c>
      <c r="E309" s="30">
        <f>D309</f>
        <v>43778</v>
      </c>
      <c r="H309" s="41">
        <f t="shared" si="21"/>
        <v>43778</v>
      </c>
    </row>
    <row r="310" spans="1:8" outlineLevel="3">
      <c r="A310" s="29"/>
      <c r="B310" s="28" t="s">
        <v>257</v>
      </c>
      <c r="C310" s="30">
        <v>12971</v>
      </c>
      <c r="D310" s="30">
        <f t="shared" ref="D310:E312" si="26">C310</f>
        <v>12971</v>
      </c>
      <c r="E310" s="30">
        <f t="shared" si="26"/>
        <v>12971</v>
      </c>
      <c r="H310" s="41">
        <f t="shared" si="21"/>
        <v>12971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3243</v>
      </c>
      <c r="D312" s="30">
        <f t="shared" si="26"/>
        <v>3243</v>
      </c>
      <c r="E312" s="30">
        <f t="shared" si="26"/>
        <v>3243</v>
      </c>
      <c r="H312" s="41">
        <f t="shared" si="21"/>
        <v>3243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94758</v>
      </c>
      <c r="D339" s="33">
        <f>D340+D444+D482</f>
        <v>94758</v>
      </c>
      <c r="E339" s="33">
        <f>E340+E444+E482</f>
        <v>94758</v>
      </c>
      <c r="G339" s="39" t="s">
        <v>591</v>
      </c>
      <c r="H339" s="41">
        <f t="shared" si="28"/>
        <v>94758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92058</v>
      </c>
      <c r="D340" s="32">
        <f>D341+D342+D343+D344+D347+D348+D353+D356+D357+D362+D367+BH290668+D371+D372+D373+D376+D377+D378+D382+D388+D391+D392+D395+D398+D399+D404+D407+D408+D409+D412+D415+D416+D419+D420+D421+D422+D429+D443</f>
        <v>92058</v>
      </c>
      <c r="E340" s="32">
        <f>E341+E342+E343+E344+E347+E348+E353+E356+E357+E362+E367+BI290668+E371+E372+E373+E376+E377+E378+E382+E388+E391+E392+E395+E398+E399+E404+E407+E408+E409+E412+E415+E416+E419+E420+E421+E422+E429+E443</f>
        <v>92058</v>
      </c>
      <c r="H340" s="41">
        <f t="shared" si="28"/>
        <v>92058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8800</v>
      </c>
      <c r="D342" s="5">
        <f t="shared" ref="D342:E343" si="31">C342</f>
        <v>8800</v>
      </c>
      <c r="E342" s="5">
        <f t="shared" si="31"/>
        <v>8800</v>
      </c>
      <c r="H342" s="41">
        <f t="shared" si="28"/>
        <v>8800</v>
      </c>
    </row>
    <row r="343" spans="1:10" outlineLevel="2">
      <c r="A343" s="6">
        <v>2201</v>
      </c>
      <c r="B343" s="4" t="s">
        <v>41</v>
      </c>
      <c r="C343" s="5">
        <v>41000</v>
      </c>
      <c r="D343" s="5">
        <f t="shared" si="31"/>
        <v>41000</v>
      </c>
      <c r="E343" s="5">
        <f t="shared" si="31"/>
        <v>41000</v>
      </c>
      <c r="H343" s="41">
        <f t="shared" si="28"/>
        <v>41000</v>
      </c>
    </row>
    <row r="344" spans="1:10" outlineLevel="2">
      <c r="A344" s="6">
        <v>2201</v>
      </c>
      <c r="B344" s="4" t="s">
        <v>273</v>
      </c>
      <c r="C344" s="5">
        <f>SUM(C345:C346)</f>
        <v>3100</v>
      </c>
      <c r="D344" s="5">
        <f>SUM(D345:D346)</f>
        <v>3100</v>
      </c>
      <c r="E344" s="5">
        <f>SUM(E345:E346)</f>
        <v>3100</v>
      </c>
      <c r="H344" s="41">
        <f t="shared" si="28"/>
        <v>3100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16000</v>
      </c>
      <c r="D348" s="5">
        <f>SUM(D349:D352)</f>
        <v>16000</v>
      </c>
      <c r="E348" s="5">
        <f>SUM(E349:E352)</f>
        <v>16000</v>
      </c>
      <c r="H348" s="41">
        <f t="shared" si="28"/>
        <v>16000</v>
      </c>
    </row>
    <row r="349" spans="1:10" outlineLevel="3">
      <c r="A349" s="29"/>
      <c r="B349" s="28" t="s">
        <v>278</v>
      </c>
      <c r="C349" s="30">
        <v>16000</v>
      </c>
      <c r="D349" s="30">
        <f>C349</f>
        <v>16000</v>
      </c>
      <c r="E349" s="30">
        <f>D349</f>
        <v>16000</v>
      </c>
      <c r="H349" s="41">
        <f t="shared" si="28"/>
        <v>16000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2100</v>
      </c>
      <c r="D357" s="5">
        <f>SUM(D358:D361)</f>
        <v>2100</v>
      </c>
      <c r="E357" s="5">
        <f>SUM(E358:E361)</f>
        <v>2100</v>
      </c>
      <c r="H357" s="41">
        <f t="shared" si="28"/>
        <v>2100</v>
      </c>
    </row>
    <row r="358" spans="1:8" outlineLevel="3">
      <c r="A358" s="29"/>
      <c r="B358" s="28" t="s">
        <v>286</v>
      </c>
      <c r="C358" s="30">
        <v>1800</v>
      </c>
      <c r="D358" s="30">
        <f>C358</f>
        <v>1800</v>
      </c>
      <c r="E358" s="30">
        <f>D358</f>
        <v>1800</v>
      </c>
      <c r="H358" s="41">
        <f t="shared" si="28"/>
        <v>1800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</v>
      </c>
      <c r="D360" s="30">
        <f t="shared" si="35"/>
        <v>300</v>
      </c>
      <c r="E360" s="30">
        <f t="shared" si="35"/>
        <v>300</v>
      </c>
      <c r="H360" s="41">
        <f t="shared" si="28"/>
        <v>300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3700</v>
      </c>
      <c r="D362" s="5">
        <f>SUM(D363:D366)</f>
        <v>3700</v>
      </c>
      <c r="E362" s="5">
        <f>SUM(E363:E366)</f>
        <v>3700</v>
      </c>
      <c r="H362" s="41">
        <f t="shared" si="28"/>
        <v>3700</v>
      </c>
    </row>
    <row r="363" spans="1:8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  <c r="H363" s="41">
        <f t="shared" si="28"/>
        <v>500</v>
      </c>
    </row>
    <row r="364" spans="1:8" outlineLevel="3">
      <c r="A364" s="29"/>
      <c r="B364" s="28" t="s">
        <v>292</v>
      </c>
      <c r="C364" s="30">
        <v>3000</v>
      </c>
      <c r="D364" s="30">
        <f t="shared" ref="D364:E366" si="36">C364</f>
        <v>3000</v>
      </c>
      <c r="E364" s="30">
        <f t="shared" si="36"/>
        <v>3000</v>
      </c>
      <c r="H364" s="41">
        <f t="shared" si="28"/>
        <v>3000</v>
      </c>
    </row>
    <row r="365" spans="1:8" outlineLevel="3">
      <c r="A365" s="29"/>
      <c r="B365" s="28" t="s">
        <v>293</v>
      </c>
      <c r="C365" s="30">
        <v>200</v>
      </c>
      <c r="D365" s="30">
        <f t="shared" si="36"/>
        <v>200</v>
      </c>
      <c r="E365" s="30">
        <f t="shared" si="36"/>
        <v>200</v>
      </c>
      <c r="H365" s="41">
        <f t="shared" si="28"/>
        <v>200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</v>
      </c>
      <c r="D367" s="5">
        <f>C367</f>
        <v>100</v>
      </c>
      <c r="E367" s="5">
        <f>D367</f>
        <v>100</v>
      </c>
      <c r="H367" s="41">
        <f t="shared" si="28"/>
        <v>100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8"/>
        <v>1500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2400</v>
      </c>
      <c r="D382" s="5">
        <f>SUM(D383:D387)</f>
        <v>2400</v>
      </c>
      <c r="E382" s="5">
        <f>SUM(E383:E387)</f>
        <v>2400</v>
      </c>
      <c r="H382" s="41">
        <f t="shared" si="28"/>
        <v>2400</v>
      </c>
    </row>
    <row r="383" spans="1:8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1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2">C389</f>
        <v>300</v>
      </c>
      <c r="E389" s="30">
        <f t="shared" si="42"/>
        <v>300</v>
      </c>
      <c r="H389" s="41">
        <f t="shared" si="41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600</v>
      </c>
      <c r="D415" s="5">
        <f t="shared" si="46"/>
        <v>600</v>
      </c>
      <c r="E415" s="5">
        <f t="shared" si="46"/>
        <v>600</v>
      </c>
      <c r="H415" s="41">
        <f t="shared" si="41"/>
        <v>600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1858</v>
      </c>
      <c r="D429" s="5">
        <f>SUM(D430:D442)</f>
        <v>1858</v>
      </c>
      <c r="E429" s="5">
        <f>SUM(E430:E442)</f>
        <v>1858</v>
      </c>
      <c r="H429" s="41">
        <f t="shared" si="41"/>
        <v>1858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1500</v>
      </c>
      <c r="D433" s="30">
        <f t="shared" si="49"/>
        <v>1500</v>
      </c>
      <c r="E433" s="30">
        <f t="shared" si="49"/>
        <v>1500</v>
      </c>
      <c r="H433" s="41">
        <f t="shared" si="41"/>
        <v>1500</v>
      </c>
    </row>
    <row r="434" spans="1:8" outlineLevel="3">
      <c r="A434" s="29"/>
      <c r="B434" s="28" t="s">
        <v>347</v>
      </c>
      <c r="C434" s="30">
        <v>358</v>
      </c>
      <c r="D434" s="30">
        <f t="shared" si="49"/>
        <v>358</v>
      </c>
      <c r="E434" s="30">
        <f t="shared" si="49"/>
        <v>358</v>
      </c>
      <c r="H434" s="41">
        <f t="shared" si="41"/>
        <v>358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2700</v>
      </c>
      <c r="D444" s="32">
        <f>D445+D454+D455+D459+D462+D463+D468+D474+D477+D480+D481+D450</f>
        <v>2700</v>
      </c>
      <c r="E444" s="32">
        <f>E445+E454+E455+E459+E462+E463+E468+E474+E477+E480+E481+E450</f>
        <v>2700</v>
      </c>
      <c r="H444" s="41">
        <f t="shared" si="41"/>
        <v>2700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400</v>
      </c>
      <c r="D445" s="5">
        <f>SUM(D446:D449)</f>
        <v>400</v>
      </c>
      <c r="E445" s="5">
        <f>SUM(E446:E449)</f>
        <v>400</v>
      </c>
      <c r="H445" s="41">
        <f t="shared" si="41"/>
        <v>400</v>
      </c>
    </row>
    <row r="446" spans="1:8" ht="15" customHeight="1" outlineLevel="3">
      <c r="A446" s="28"/>
      <c r="B446" s="28" t="s">
        <v>359</v>
      </c>
      <c r="C446" s="30">
        <v>100</v>
      </c>
      <c r="D446" s="30">
        <f>C446</f>
        <v>100</v>
      </c>
      <c r="E446" s="30">
        <f>D446</f>
        <v>100</v>
      </c>
      <c r="H446" s="41">
        <f t="shared" si="41"/>
        <v>100</v>
      </c>
    </row>
    <row r="447" spans="1:8" ht="15" customHeight="1" outlineLevel="3">
      <c r="A447" s="28"/>
      <c r="B447" s="28" t="s">
        <v>360</v>
      </c>
      <c r="C447" s="30">
        <v>300</v>
      </c>
      <c r="D447" s="30">
        <f t="shared" ref="D447:E449" si="50">C447</f>
        <v>300</v>
      </c>
      <c r="E447" s="30">
        <f t="shared" si="50"/>
        <v>300</v>
      </c>
      <c r="H447" s="41">
        <f t="shared" si="41"/>
        <v>300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</v>
      </c>
      <c r="D480" s="5">
        <f t="shared" si="57"/>
        <v>300</v>
      </c>
      <c r="E480" s="5">
        <f t="shared" si="57"/>
        <v>300</v>
      </c>
      <c r="H480" s="41">
        <f t="shared" si="51"/>
        <v>300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8930</v>
      </c>
      <c r="D483" s="35">
        <f>D484+D504+D509+D522+D528+D538</f>
        <v>8930</v>
      </c>
      <c r="E483" s="35">
        <f>E484+E504+E509+E522+E528+E538</f>
        <v>8930</v>
      </c>
      <c r="G483" s="39" t="s">
        <v>592</v>
      </c>
      <c r="H483" s="41">
        <f t="shared" si="51"/>
        <v>8930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3400</v>
      </c>
      <c r="D484" s="32">
        <f>D485+D486+D490+D491+D494+D497+D500+D501+D502+D503</f>
        <v>3400</v>
      </c>
      <c r="E484" s="32">
        <f>E485+E486+E490+E491+E494+E497+E500+E501+E502+E503</f>
        <v>3400</v>
      </c>
      <c r="H484" s="41">
        <f t="shared" si="51"/>
        <v>3400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  <c r="H494" s="41">
        <f t="shared" si="51"/>
        <v>200</v>
      </c>
    </row>
    <row r="495" spans="1:10" ht="15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1"/>
        <v>100</v>
      </c>
    </row>
    <row r="496" spans="1:10" ht="15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1"/>
        <v>200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100</v>
      </c>
      <c r="D499" s="30">
        <f t="shared" si="59"/>
        <v>100</v>
      </c>
      <c r="E499" s="30">
        <f t="shared" si="59"/>
        <v>100</v>
      </c>
      <c r="H499" s="41">
        <f t="shared" si="51"/>
        <v>100</v>
      </c>
    </row>
    <row r="500" spans="1:12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>
        <v>1900</v>
      </c>
      <c r="D505" s="5">
        <f>C505</f>
        <v>1900</v>
      </c>
      <c r="E505" s="5">
        <f>D505</f>
        <v>1900</v>
      </c>
      <c r="H505" s="41">
        <f t="shared" si="51"/>
        <v>1900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3000</v>
      </c>
      <c r="D509" s="32">
        <f>D510+D511+D512+D513+D517+D518+D519+D520+D521</f>
        <v>3000</v>
      </c>
      <c r="E509" s="32">
        <f>E510+E511+E512+E513+E517+E518+E519+E520+E521</f>
        <v>3000</v>
      </c>
      <c r="F509" s="51"/>
      <c r="H509" s="41">
        <f t="shared" si="51"/>
        <v>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</v>
      </c>
      <c r="D513" s="5">
        <f>SUM(D514:D516)</f>
        <v>200</v>
      </c>
      <c r="E513" s="5">
        <f>SUM(E514:E516)</f>
        <v>200</v>
      </c>
      <c r="H513" s="41">
        <f t="shared" si="51"/>
        <v>200</v>
      </c>
    </row>
    <row r="514" spans="1:8" ht="15" customHeight="1" outlineLevel="3">
      <c r="A514" s="29"/>
      <c r="B514" s="28" t="s">
        <v>419</v>
      </c>
      <c r="C514" s="30">
        <v>200</v>
      </c>
      <c r="D514" s="30">
        <f t="shared" ref="D514:E521" si="62">C514</f>
        <v>200</v>
      </c>
      <c r="E514" s="30">
        <f t="shared" si="62"/>
        <v>200</v>
      </c>
      <c r="H514" s="41">
        <f t="shared" ref="H514:H577" si="63">C514</f>
        <v>200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100</v>
      </c>
      <c r="D518" s="5">
        <f t="shared" si="62"/>
        <v>100</v>
      </c>
      <c r="E518" s="5">
        <f t="shared" si="62"/>
        <v>100</v>
      </c>
      <c r="H518" s="41">
        <f t="shared" si="63"/>
        <v>100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2500</v>
      </c>
      <c r="D520" s="5">
        <f t="shared" si="62"/>
        <v>2500</v>
      </c>
      <c r="E520" s="5">
        <f t="shared" si="62"/>
        <v>2500</v>
      </c>
      <c r="H520" s="41">
        <f t="shared" si="63"/>
        <v>2500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530</v>
      </c>
      <c r="D538" s="32">
        <f>SUM(D539:D544)</f>
        <v>530</v>
      </c>
      <c r="E538" s="32">
        <f>SUM(E539:E544)</f>
        <v>530</v>
      </c>
      <c r="H538" s="41">
        <f t="shared" si="63"/>
        <v>530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530</v>
      </c>
      <c r="D540" s="5">
        <f t="shared" ref="D540:E543" si="66">C540</f>
        <v>530</v>
      </c>
      <c r="E540" s="5">
        <f t="shared" si="66"/>
        <v>530</v>
      </c>
      <c r="H540" s="41">
        <f t="shared" si="63"/>
        <v>530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674</v>
      </c>
      <c r="D547" s="35">
        <f>D548+D549</f>
        <v>674</v>
      </c>
      <c r="E547" s="35">
        <f>E548+E549</f>
        <v>674</v>
      </c>
      <c r="G547" s="39" t="s">
        <v>593</v>
      </c>
      <c r="H547" s="41">
        <f t="shared" si="63"/>
        <v>674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674</v>
      </c>
      <c r="D548" s="32">
        <f>C548</f>
        <v>674</v>
      </c>
      <c r="E548" s="32">
        <f>D548</f>
        <v>674</v>
      </c>
      <c r="H548" s="41">
        <f t="shared" si="63"/>
        <v>674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35638</v>
      </c>
      <c r="D550" s="36">
        <f>D551</f>
        <v>35638</v>
      </c>
      <c r="E550" s="36">
        <f>E551</f>
        <v>35638</v>
      </c>
      <c r="G550" s="39" t="s">
        <v>59</v>
      </c>
      <c r="H550" s="41">
        <f t="shared" si="63"/>
        <v>35638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35638</v>
      </c>
      <c r="D551" s="33">
        <f>D552+D556</f>
        <v>35638</v>
      </c>
      <c r="E551" s="33">
        <f>E552+E556</f>
        <v>35638</v>
      </c>
      <c r="G551" s="39" t="s">
        <v>594</v>
      </c>
      <c r="H551" s="41">
        <f t="shared" si="63"/>
        <v>35638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35638</v>
      </c>
      <c r="D552" s="32">
        <f>SUM(D553:D555)</f>
        <v>35638</v>
      </c>
      <c r="E552" s="32">
        <f>SUM(E553:E555)</f>
        <v>35638</v>
      </c>
      <c r="H552" s="41">
        <f t="shared" si="63"/>
        <v>35638</v>
      </c>
    </row>
    <row r="553" spans="1:10" outlineLevel="2" collapsed="1">
      <c r="A553" s="6">
        <v>5500</v>
      </c>
      <c r="B553" s="4" t="s">
        <v>458</v>
      </c>
      <c r="C553" s="5">
        <v>35638</v>
      </c>
      <c r="D553" s="5">
        <f t="shared" ref="D553:E555" si="67">C553</f>
        <v>35638</v>
      </c>
      <c r="E553" s="5">
        <f t="shared" si="67"/>
        <v>35638</v>
      </c>
      <c r="H553" s="41">
        <f t="shared" si="63"/>
        <v>35638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262875</v>
      </c>
      <c r="D559" s="37">
        <f>D560+D716+D725</f>
        <v>262875</v>
      </c>
      <c r="E559" s="37">
        <f>E560+E716+E725</f>
        <v>262875</v>
      </c>
      <c r="G559" s="39" t="s">
        <v>62</v>
      </c>
      <c r="H559" s="41">
        <f t="shared" si="63"/>
        <v>262875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206768.85200000001</v>
      </c>
      <c r="D560" s="36">
        <f>D561+D638+D642+D645</f>
        <v>206768.85200000001</v>
      </c>
      <c r="E560" s="36">
        <f>E561+E638+E642+E645</f>
        <v>206768.85200000001</v>
      </c>
      <c r="G560" s="39" t="s">
        <v>61</v>
      </c>
      <c r="H560" s="41">
        <f t="shared" si="63"/>
        <v>206768.85200000001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158231.52800000002</v>
      </c>
      <c r="D561" s="38">
        <f>D562+D567+D568+D569+D576+D577+D581+D584+D585+D586+D587+D592+D595+D599+D603+D610+D616+D628</f>
        <v>158231.52800000002</v>
      </c>
      <c r="E561" s="38">
        <f>E562+E567+E568+E569+E576+E577+E581+E584+E585+E586+E587+E592+E595+E599+E603+E610+E616+E628</f>
        <v>158231.52800000002</v>
      </c>
      <c r="G561" s="39" t="s">
        <v>595</v>
      </c>
      <c r="H561" s="41">
        <f t="shared" si="63"/>
        <v>158231.52800000002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27030.560000000001</v>
      </c>
      <c r="D562" s="32">
        <f>SUM(D563:D566)</f>
        <v>27030.560000000001</v>
      </c>
      <c r="E562" s="32">
        <f>SUM(E563:E566)</f>
        <v>27030.560000000001</v>
      </c>
      <c r="H562" s="41">
        <f t="shared" si="63"/>
        <v>27030.560000000001</v>
      </c>
    </row>
    <row r="563" spans="1:10" outlineLevel="2">
      <c r="A563" s="7">
        <v>6600</v>
      </c>
      <c r="B563" s="4" t="s">
        <v>468</v>
      </c>
      <c r="C563" s="5">
        <v>9940</v>
      </c>
      <c r="D563" s="5">
        <f>C563</f>
        <v>9940</v>
      </c>
      <c r="E563" s="5">
        <f>D563</f>
        <v>9940</v>
      </c>
      <c r="H563" s="41">
        <f t="shared" si="63"/>
        <v>9940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17090.560000000001</v>
      </c>
      <c r="D566" s="5">
        <f t="shared" si="68"/>
        <v>17090.560000000001</v>
      </c>
      <c r="E566" s="5">
        <f t="shared" si="68"/>
        <v>17090.560000000001</v>
      </c>
      <c r="H566" s="41">
        <f t="shared" si="63"/>
        <v>17090.560000000001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0" t="s">
        <v>481</v>
      </c>
      <c r="B577" s="181"/>
      <c r="C577" s="32">
        <f>SUM(C578:C580)</f>
        <v>2654.4</v>
      </c>
      <c r="D577" s="32">
        <f>SUM(D578:D580)</f>
        <v>2654.4</v>
      </c>
      <c r="E577" s="32">
        <f>SUM(E578:E580)</f>
        <v>2654.4</v>
      </c>
      <c r="H577" s="41">
        <f t="shared" si="63"/>
        <v>2654.4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2654.4</v>
      </c>
      <c r="D580" s="5">
        <f t="shared" si="70"/>
        <v>2654.4</v>
      </c>
      <c r="E580" s="5">
        <f t="shared" si="70"/>
        <v>2654.4</v>
      </c>
      <c r="H580" s="41">
        <f t="shared" si="71"/>
        <v>2654.4</v>
      </c>
    </row>
    <row r="581" spans="1:8" outlineLevel="1">
      <c r="A581" s="180" t="s">
        <v>485</v>
      </c>
      <c r="B581" s="181"/>
      <c r="C581" s="32">
        <f>SUM(C582:C583)</f>
        <v>87495</v>
      </c>
      <c r="D581" s="32">
        <f>SUM(D582:D583)</f>
        <v>87495</v>
      </c>
      <c r="E581" s="32">
        <f>SUM(E582:E583)</f>
        <v>87495</v>
      </c>
      <c r="H581" s="41">
        <f t="shared" si="71"/>
        <v>87495</v>
      </c>
    </row>
    <row r="582" spans="1:8" outlineLevel="2">
      <c r="A582" s="7">
        <v>6606</v>
      </c>
      <c r="B582" s="4" t="s">
        <v>486</v>
      </c>
      <c r="C582" s="5">
        <v>77495</v>
      </c>
      <c r="D582" s="5">
        <f t="shared" ref="D582:E586" si="72">C582</f>
        <v>77495</v>
      </c>
      <c r="E582" s="5">
        <f t="shared" si="72"/>
        <v>77495</v>
      </c>
      <c r="H582" s="41">
        <f t="shared" si="71"/>
        <v>77495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32600</v>
      </c>
      <c r="D585" s="32">
        <f t="shared" si="72"/>
        <v>32600</v>
      </c>
      <c r="E585" s="32">
        <f t="shared" si="72"/>
        <v>32600</v>
      </c>
      <c r="H585" s="41">
        <f t="shared" si="71"/>
        <v>32600</v>
      </c>
    </row>
    <row r="586" spans="1:8" outlineLevel="1" collapsed="1">
      <c r="A586" s="180" t="s">
        <v>490</v>
      </c>
      <c r="B586" s="18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0" t="s">
        <v>491</v>
      </c>
      <c r="B587" s="18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8000</v>
      </c>
      <c r="D610" s="32">
        <f>SUM(D611:D615)</f>
        <v>8000</v>
      </c>
      <c r="E610" s="32">
        <f>SUM(E611:E615)</f>
        <v>8000</v>
      </c>
      <c r="H610" s="41">
        <f t="shared" si="71"/>
        <v>8000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8000</v>
      </c>
      <c r="D613" s="5">
        <f t="shared" si="77"/>
        <v>8000</v>
      </c>
      <c r="E613" s="5">
        <f t="shared" si="77"/>
        <v>8000</v>
      </c>
      <c r="H613" s="41">
        <f t="shared" si="71"/>
        <v>8000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451.56799999999998</v>
      </c>
      <c r="D616" s="32">
        <f>SUM(D617:D627)</f>
        <v>451.56799999999998</v>
      </c>
      <c r="E616" s="32">
        <f>SUM(E617:E627)</f>
        <v>451.56799999999998</v>
      </c>
      <c r="H616" s="41">
        <f t="shared" si="71"/>
        <v>451.56799999999998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451.56799999999998</v>
      </c>
      <c r="D618" s="5">
        <f t="shared" ref="D618:E627" si="78">C618</f>
        <v>451.56799999999998</v>
      </c>
      <c r="E618" s="5">
        <f t="shared" si="78"/>
        <v>451.56799999999998</v>
      </c>
      <c r="H618" s="41">
        <f t="shared" si="71"/>
        <v>451.56799999999998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48537.324000000001</v>
      </c>
      <c r="D642" s="38">
        <f>D643+D644</f>
        <v>48537.324000000001</v>
      </c>
      <c r="E642" s="38">
        <f>E643+E644</f>
        <v>48537.324000000001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ref="H643:H705" si="81">C643</f>
        <v>0</v>
      </c>
    </row>
    <row r="644" spans="1:10" outlineLevel="1">
      <c r="A644" s="180" t="s">
        <v>547</v>
      </c>
      <c r="B644" s="181"/>
      <c r="C644" s="32">
        <v>48537.324000000001</v>
      </c>
      <c r="D644" s="32">
        <f>C644</f>
        <v>48537.324000000001</v>
      </c>
      <c r="E644" s="32">
        <f>D644</f>
        <v>48537.324000000001</v>
      </c>
      <c r="H644" s="41">
        <f t="shared" si="81"/>
        <v>48537.324000000001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56106.148000000001</v>
      </c>
      <c r="D716" s="36">
        <f>D717</f>
        <v>56106.148000000001</v>
      </c>
      <c r="E716" s="36">
        <f>E717</f>
        <v>56106.148000000001</v>
      </c>
      <c r="G716" s="39" t="s">
        <v>66</v>
      </c>
      <c r="H716" s="41">
        <f t="shared" si="92"/>
        <v>56106.148000000001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56106.148000000001</v>
      </c>
      <c r="D717" s="33">
        <f>D718+D722</f>
        <v>56106.148000000001</v>
      </c>
      <c r="E717" s="33">
        <f>E718+E722</f>
        <v>56106.148000000001</v>
      </c>
      <c r="G717" s="39" t="s">
        <v>599</v>
      </c>
      <c r="H717" s="41">
        <f t="shared" si="92"/>
        <v>56106.148000000001</v>
      </c>
      <c r="I717" s="42"/>
      <c r="J717" s="40" t="b">
        <f>AND(H717=I717)</f>
        <v>0</v>
      </c>
    </row>
    <row r="718" spans="1:10" outlineLevel="1" collapsed="1">
      <c r="A718" s="174" t="s">
        <v>851</v>
      </c>
      <c r="B718" s="175"/>
      <c r="C718" s="31">
        <f>SUM(C719:C721)</f>
        <v>56106.148000000001</v>
      </c>
      <c r="D718" s="31">
        <f>SUM(D719:D721)</f>
        <v>56106.148000000001</v>
      </c>
      <c r="E718" s="31">
        <f>SUM(E719:E721)</f>
        <v>56106.148000000001</v>
      </c>
      <c r="H718" s="41">
        <f t="shared" si="92"/>
        <v>56106.148000000001</v>
      </c>
    </row>
    <row r="719" spans="1:10" ht="15" customHeight="1" outlineLevel="2">
      <c r="A719" s="6">
        <v>10950</v>
      </c>
      <c r="B719" s="4" t="s">
        <v>572</v>
      </c>
      <c r="C719" s="5">
        <v>56106.148000000001</v>
      </c>
      <c r="D719" s="5">
        <f>C719</f>
        <v>56106.148000000001</v>
      </c>
      <c r="E719" s="5">
        <f>D719</f>
        <v>56106.148000000001</v>
      </c>
      <c r="H719" s="41">
        <f t="shared" si="92"/>
        <v>56106.148000000001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3" sqref="B3"/>
    </sheetView>
  </sheetViews>
  <sheetFormatPr defaultColWidth="10.90625" defaultRowHeight="14.5"/>
  <cols>
    <col min="1" max="1" width="22" customWidth="1"/>
    <col min="2" max="2" width="37.7265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42788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3" t="s">
        <v>763</v>
      </c>
    </row>
    <row r="7" spans="1:2">
      <c r="A7" s="10" t="s">
        <v>97</v>
      </c>
      <c r="B7" s="12">
        <v>42760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3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Q29"/>
  <sheetViews>
    <sheetView rightToLeft="1" zoomScale="120" zoomScaleNormal="12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 t="s">
        <v>892</v>
      </c>
      <c r="B2" s="10" t="s">
        <v>757</v>
      </c>
    </row>
    <row r="3" spans="1:12" ht="15.5">
      <c r="A3" s="13" t="s">
        <v>875</v>
      </c>
      <c r="B3" s="10" t="s">
        <v>757</v>
      </c>
      <c r="K3" s="117" t="s">
        <v>756</v>
      </c>
      <c r="L3" s="117" t="s">
        <v>758</v>
      </c>
    </row>
    <row r="4" spans="1:12" ht="15.5">
      <c r="A4" s="13" t="s">
        <v>893</v>
      </c>
      <c r="B4" s="10" t="s">
        <v>757</v>
      </c>
      <c r="K4" s="117" t="s">
        <v>757</v>
      </c>
      <c r="L4" s="117" t="s">
        <v>759</v>
      </c>
    </row>
    <row r="5" spans="1:12" ht="15.5">
      <c r="A5" s="13" t="s">
        <v>894</v>
      </c>
      <c r="B5" s="10" t="s">
        <v>757</v>
      </c>
      <c r="L5" s="117" t="s">
        <v>760</v>
      </c>
    </row>
    <row r="6" spans="1:12" ht="15.5">
      <c r="A6" s="13" t="s">
        <v>895</v>
      </c>
      <c r="B6" s="10" t="s">
        <v>757</v>
      </c>
      <c r="L6" s="117" t="s">
        <v>761</v>
      </c>
    </row>
    <row r="7" spans="1:12" ht="15.5">
      <c r="A7" s="13" t="s">
        <v>895</v>
      </c>
      <c r="B7" s="10" t="s">
        <v>757</v>
      </c>
    </row>
    <row r="8" spans="1:12" ht="15.5">
      <c r="A8" s="13" t="s">
        <v>895</v>
      </c>
      <c r="B8" s="10" t="s">
        <v>757</v>
      </c>
    </row>
    <row r="9" spans="1:12" ht="15.5">
      <c r="A9" s="13" t="s">
        <v>895</v>
      </c>
      <c r="B9" s="10" t="s">
        <v>757</v>
      </c>
    </row>
    <row r="10" spans="1:12" ht="15.5">
      <c r="A10" s="13" t="s">
        <v>895</v>
      </c>
      <c r="B10" s="10" t="s">
        <v>757</v>
      </c>
    </row>
    <row r="11" spans="1:12" ht="15.5">
      <c r="A11" s="13" t="s">
        <v>895</v>
      </c>
      <c r="B11" s="10" t="s">
        <v>757</v>
      </c>
    </row>
    <row r="12" spans="1:12" ht="15.5">
      <c r="A12" s="13" t="s">
        <v>895</v>
      </c>
      <c r="B12" s="10" t="s">
        <v>757</v>
      </c>
    </row>
    <row r="13" spans="1:12" ht="15.5">
      <c r="A13" s="13" t="s">
        <v>895</v>
      </c>
      <c r="B13" s="10" t="s">
        <v>757</v>
      </c>
    </row>
    <row r="14" spans="1:12" ht="15.5">
      <c r="A14" s="13" t="s">
        <v>895</v>
      </c>
      <c r="B14" s="10" t="s">
        <v>757</v>
      </c>
    </row>
    <row r="15" spans="1:12" ht="15.5">
      <c r="A15" s="13" t="s">
        <v>895</v>
      </c>
      <c r="B15" s="10" t="s">
        <v>757</v>
      </c>
    </row>
    <row r="16" spans="1:12" ht="15.5">
      <c r="A16" s="13" t="s">
        <v>895</v>
      </c>
      <c r="B16" s="10" t="s">
        <v>757</v>
      </c>
    </row>
    <row r="17" spans="1:2" ht="15.5">
      <c r="A17" s="13" t="s">
        <v>895</v>
      </c>
      <c r="B17" s="10" t="s">
        <v>757</v>
      </c>
    </row>
    <row r="18" spans="1:2" ht="15.5">
      <c r="A18" s="13" t="s">
        <v>895</v>
      </c>
      <c r="B18" s="10" t="s">
        <v>757</v>
      </c>
    </row>
    <row r="19" spans="1:2" ht="15.5">
      <c r="A19" s="13" t="s">
        <v>895</v>
      </c>
      <c r="B19" s="10" t="s">
        <v>757</v>
      </c>
    </row>
    <row r="20" spans="1:2" ht="15.5">
      <c r="A20" s="13" t="s">
        <v>895</v>
      </c>
      <c r="B20" s="10" t="s">
        <v>757</v>
      </c>
    </row>
    <row r="21" spans="1:2" ht="15.5">
      <c r="A21" s="13" t="s">
        <v>895</v>
      </c>
      <c r="B21" s="10" t="s">
        <v>757</v>
      </c>
    </row>
    <row r="22" spans="1:2" ht="15.5">
      <c r="A22" s="13" t="s">
        <v>896</v>
      </c>
      <c r="B22" s="10" t="s">
        <v>757</v>
      </c>
    </row>
    <row r="23" spans="1:2" ht="15.5">
      <c r="A23" s="13" t="s">
        <v>897</v>
      </c>
      <c r="B23" s="10" t="s">
        <v>757</v>
      </c>
    </row>
    <row r="24" spans="1:2" ht="15.5">
      <c r="A24" s="13" t="s">
        <v>898</v>
      </c>
      <c r="B24" s="10" t="s">
        <v>757</v>
      </c>
    </row>
    <row r="25" spans="1:2" ht="15.5">
      <c r="A25" s="13" t="s">
        <v>780</v>
      </c>
      <c r="B25" s="10" t="s">
        <v>756</v>
      </c>
    </row>
    <row r="26" spans="1:2" ht="15.5">
      <c r="A26" s="13" t="s">
        <v>899</v>
      </c>
    </row>
    <row r="27" spans="1:2" ht="15.5">
      <c r="A27" s="13" t="s">
        <v>900</v>
      </c>
    </row>
    <row r="28" spans="1:2" ht="15.5">
      <c r="A28" s="13" t="s">
        <v>901</v>
      </c>
    </row>
    <row r="29" spans="1:2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1400-000000000000}">
      <formula1>$K$3:$K$4</formula1>
    </dataValidation>
    <dataValidation type="list" allowBlank="1" showInputMessage="1" showErrorMessage="1" sqref="C2:C1048576" xr:uid="{00000000-0002-0000-14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30"/>
  <sheetViews>
    <sheetView rightToLeft="1" zoomScale="130" zoomScaleNormal="130" workbookViewId="0">
      <pane ySplit="1" topLeftCell="A18" activePane="bottomLeft" state="frozen"/>
      <selection pane="bottomLeft" activeCell="C22" sqref="C22:C26"/>
    </sheetView>
  </sheetViews>
  <sheetFormatPr defaultColWidth="9.1796875" defaultRowHeight="14.5"/>
  <cols>
    <col min="1" max="1" width="34.72656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 t="s">
        <v>903</v>
      </c>
      <c r="C2" s="110" t="s">
        <v>902</v>
      </c>
    </row>
    <row r="3" spans="1:36" ht="15.5">
      <c r="A3" s="13" t="s">
        <v>904</v>
      </c>
      <c r="C3" s="110" t="s">
        <v>902</v>
      </c>
      <c r="J3" s="117" t="s">
        <v>756</v>
      </c>
      <c r="K3" s="117" t="s">
        <v>758</v>
      </c>
    </row>
    <row r="4" spans="1:36" ht="15.5">
      <c r="A4" s="13" t="s">
        <v>905</v>
      </c>
      <c r="C4" s="110" t="s">
        <v>902</v>
      </c>
      <c r="J4" s="117" t="s">
        <v>757</v>
      </c>
      <c r="K4" s="117" t="s">
        <v>759</v>
      </c>
    </row>
    <row r="5" spans="1:36" ht="15.5">
      <c r="A5" s="13" t="s">
        <v>906</v>
      </c>
      <c r="C5" s="110" t="s">
        <v>902</v>
      </c>
      <c r="K5" s="117" t="s">
        <v>760</v>
      </c>
    </row>
    <row r="6" spans="1:36" ht="15.5">
      <c r="A6" s="13" t="s">
        <v>907</v>
      </c>
      <c r="C6" s="110" t="s">
        <v>902</v>
      </c>
      <c r="K6" s="117" t="s">
        <v>761</v>
      </c>
    </row>
    <row r="7" spans="1:36" ht="15.5">
      <c r="A7" s="13" t="s">
        <v>908</v>
      </c>
      <c r="C7" s="110" t="s">
        <v>902</v>
      </c>
    </row>
    <row r="8" spans="1:36" ht="15.5">
      <c r="A8" s="13"/>
    </row>
    <row r="9" spans="1:36" ht="15.5">
      <c r="A9" s="13" t="s">
        <v>909</v>
      </c>
      <c r="C9" s="110" t="s">
        <v>913</v>
      </c>
    </row>
    <row r="10" spans="1:36" ht="15.5">
      <c r="A10" s="13" t="s">
        <v>910</v>
      </c>
      <c r="C10" s="110" t="s">
        <v>913</v>
      </c>
    </row>
    <row r="11" spans="1:36" ht="15.5">
      <c r="A11" s="13" t="s">
        <v>911</v>
      </c>
      <c r="C11" s="110" t="s">
        <v>913</v>
      </c>
    </row>
    <row r="12" spans="1:36" ht="15.5">
      <c r="A12" s="13" t="s">
        <v>912</v>
      </c>
      <c r="C12" s="110" t="s">
        <v>914</v>
      </c>
    </row>
    <row r="13" spans="1:36" ht="15.5">
      <c r="A13" s="13"/>
    </row>
    <row r="14" spans="1:36" ht="29">
      <c r="A14" s="13" t="s">
        <v>916</v>
      </c>
      <c r="C14" s="110" t="s">
        <v>915</v>
      </c>
    </row>
    <row r="15" spans="1:36" ht="29">
      <c r="A15" s="13" t="s">
        <v>917</v>
      </c>
      <c r="C15" s="110" t="s">
        <v>915</v>
      </c>
    </row>
    <row r="16" spans="1:36" ht="29">
      <c r="A16" s="13" t="s">
        <v>918</v>
      </c>
      <c r="C16" s="110" t="s">
        <v>915</v>
      </c>
    </row>
    <row r="17" spans="1:3" ht="15.5">
      <c r="A17" s="13"/>
    </row>
    <row r="18" spans="1:3" ht="15.5">
      <c r="A18" s="13" t="s">
        <v>919</v>
      </c>
      <c r="C18" s="110" t="s">
        <v>922</v>
      </c>
    </row>
    <row r="19" spans="1:3" ht="15.5">
      <c r="A19" s="13" t="s">
        <v>920</v>
      </c>
      <c r="C19" s="110" t="s">
        <v>922</v>
      </c>
    </row>
    <row r="20" spans="1:3" ht="15.5">
      <c r="A20" s="13" t="s">
        <v>921</v>
      </c>
      <c r="C20" s="110" t="s">
        <v>922</v>
      </c>
    </row>
    <row r="21" spans="1:3" ht="15.5">
      <c r="A21" s="13"/>
    </row>
    <row r="22" spans="1:3" ht="15.5">
      <c r="A22" s="13" t="s">
        <v>923</v>
      </c>
      <c r="C22" s="110" t="s">
        <v>928</v>
      </c>
    </row>
    <row r="23" spans="1:3" ht="15.5">
      <c r="A23" s="13" t="s">
        <v>924</v>
      </c>
      <c r="C23" s="110" t="s">
        <v>928</v>
      </c>
    </row>
    <row r="24" spans="1:3" ht="15.5">
      <c r="A24" s="13" t="s">
        <v>925</v>
      </c>
      <c r="C24" s="110" t="s">
        <v>928</v>
      </c>
    </row>
    <row r="25" spans="1:3" ht="15.5">
      <c r="A25" s="13" t="s">
        <v>926</v>
      </c>
      <c r="C25" s="110" t="s">
        <v>928</v>
      </c>
    </row>
    <row r="26" spans="1:3" ht="15.5">
      <c r="A26" s="13" t="s">
        <v>927</v>
      </c>
      <c r="C26" s="110" t="s">
        <v>928</v>
      </c>
    </row>
    <row r="27" spans="1:3" ht="15.5">
      <c r="A27" s="13"/>
    </row>
    <row r="28" spans="1:3" ht="15.5">
      <c r="A28" s="13"/>
    </row>
    <row r="29" spans="1:3" ht="15.5">
      <c r="A29" s="13"/>
    </row>
    <row r="30" spans="1:3" ht="15.5">
      <c r="A30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1500-000000000000}">
      <formula1>$J$3:$J$4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B8"/>
  <sheetViews>
    <sheetView rightToLeft="1" zoomScale="150" zoomScaleNormal="150" workbookViewId="0">
      <selection activeCell="A9" sqref="A9"/>
    </sheetView>
  </sheetViews>
  <sheetFormatPr defaultColWidth="9.1796875" defaultRowHeight="14.5"/>
  <cols>
    <col min="1" max="1" width="38.453125" style="10" customWidth="1"/>
    <col min="2" max="28" width="9.1796875" style="117"/>
  </cols>
  <sheetData>
    <row r="1" spans="1:1">
      <c r="A1" s="10" t="s">
        <v>884</v>
      </c>
    </row>
    <row r="2" spans="1:1">
      <c r="A2" s="10" t="s">
        <v>885</v>
      </c>
    </row>
    <row r="3" spans="1:1">
      <c r="A3" s="10" t="s">
        <v>886</v>
      </c>
    </row>
    <row r="4" spans="1:1">
      <c r="A4" s="10" t="s">
        <v>887</v>
      </c>
    </row>
    <row r="5" spans="1:1">
      <c r="A5" s="10" t="s">
        <v>888</v>
      </c>
    </row>
    <row r="6" spans="1:1">
      <c r="A6" s="10" t="s">
        <v>889</v>
      </c>
    </row>
    <row r="7" spans="1:1">
      <c r="A7" s="10" t="s">
        <v>890</v>
      </c>
    </row>
    <row r="8" spans="1:1">
      <c r="A8" s="10" t="s">
        <v>891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BA478"/>
  <sheetViews>
    <sheetView rightToLeft="1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E16" sqref="AE16"/>
    </sheetView>
  </sheetViews>
  <sheetFormatPr defaultColWidth="9.1796875" defaultRowHeight="14.5"/>
  <cols>
    <col min="1" max="1" width="4" style="70" bestFit="1" customWidth="1"/>
    <col min="2" max="2" width="24.26953125" style="10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56" t="s">
        <v>602</v>
      </c>
      <c r="C1" s="258" t="s">
        <v>603</v>
      </c>
      <c r="D1" s="258" t="s">
        <v>604</v>
      </c>
      <c r="E1" s="258" t="s">
        <v>605</v>
      </c>
      <c r="F1" s="258" t="s">
        <v>606</v>
      </c>
      <c r="G1" s="258" t="s">
        <v>607</v>
      </c>
      <c r="H1" s="258" t="s">
        <v>608</v>
      </c>
      <c r="I1" s="258" t="s">
        <v>609</v>
      </c>
      <c r="J1" s="258" t="s">
        <v>610</v>
      </c>
      <c r="K1" s="258" t="s">
        <v>611</v>
      </c>
      <c r="L1" s="258" t="s">
        <v>612</v>
      </c>
      <c r="M1" s="254" t="s">
        <v>737</v>
      </c>
      <c r="N1" s="243" t="s">
        <v>613</v>
      </c>
      <c r="O1" s="243"/>
      <c r="P1" s="243"/>
      <c r="Q1" s="243"/>
      <c r="R1" s="243"/>
      <c r="S1" s="254" t="s">
        <v>738</v>
      </c>
      <c r="T1" s="243" t="s">
        <v>613</v>
      </c>
      <c r="U1" s="243"/>
      <c r="V1" s="243"/>
      <c r="W1" s="243"/>
      <c r="X1" s="243"/>
      <c r="Y1" s="244" t="s">
        <v>614</v>
      </c>
      <c r="Z1" s="244" t="s">
        <v>615</v>
      </c>
      <c r="AA1" s="244" t="s">
        <v>616</v>
      </c>
      <c r="AB1" s="244" t="s">
        <v>617</v>
      </c>
      <c r="AC1" s="244" t="s">
        <v>618</v>
      </c>
      <c r="AD1" s="244" t="s">
        <v>619</v>
      </c>
      <c r="AE1" s="246" t="s">
        <v>620</v>
      </c>
      <c r="AF1" s="248" t="s">
        <v>621</v>
      </c>
      <c r="AG1" s="250" t="s">
        <v>622</v>
      </c>
      <c r="AH1" s="252" t="s">
        <v>623</v>
      </c>
      <c r="AI1" s="24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57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5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5"/>
      <c r="Z2" s="245"/>
      <c r="AA2" s="245"/>
      <c r="AB2" s="245"/>
      <c r="AC2" s="245"/>
      <c r="AD2" s="245"/>
      <c r="AE2" s="247"/>
      <c r="AF2" s="249"/>
      <c r="AG2" s="251"/>
      <c r="AH2" s="253"/>
      <c r="AI2" s="24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73</v>
      </c>
      <c r="C3" s="73"/>
      <c r="D3" s="72" t="s">
        <v>631</v>
      </c>
      <c r="E3" s="72" t="s">
        <v>632</v>
      </c>
      <c r="F3" s="72" t="s">
        <v>633</v>
      </c>
      <c r="G3" s="72"/>
      <c r="H3" s="72"/>
      <c r="I3" s="72"/>
      <c r="J3" s="72"/>
      <c r="K3" s="72"/>
      <c r="L3" s="72"/>
      <c r="M3" s="66">
        <f t="shared" ref="M3:M66" si="0">N3+O3+P3+Q3+R3</f>
        <v>64163</v>
      </c>
      <c r="N3" s="74">
        <v>6416</v>
      </c>
      <c r="O3" s="74">
        <v>30157</v>
      </c>
      <c r="P3" s="74">
        <v>27590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2011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864</v>
      </c>
      <c r="C4" s="10"/>
      <c r="D4" s="72" t="s">
        <v>631</v>
      </c>
      <c r="E4" s="72" t="s">
        <v>632</v>
      </c>
      <c r="F4" s="72" t="s">
        <v>633</v>
      </c>
      <c r="G4" s="65"/>
      <c r="H4" s="65"/>
      <c r="I4" s="65"/>
      <c r="J4" s="65"/>
      <c r="K4" s="65"/>
      <c r="L4" s="65"/>
      <c r="M4" s="66">
        <f t="shared" si="0"/>
        <v>250000</v>
      </c>
      <c r="N4" s="67">
        <v>25000</v>
      </c>
      <c r="O4" s="67">
        <v>117500</v>
      </c>
      <c r="P4" s="66">
        <v>107500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2013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865</v>
      </c>
      <c r="C5" s="10"/>
      <c r="D5" s="72" t="s">
        <v>631</v>
      </c>
      <c r="E5" s="72" t="s">
        <v>632</v>
      </c>
      <c r="F5" s="72" t="s">
        <v>633</v>
      </c>
      <c r="G5" s="65"/>
      <c r="H5" s="65"/>
      <c r="I5" s="65"/>
      <c r="J5" s="65"/>
      <c r="K5" s="65"/>
      <c r="L5" s="65"/>
      <c r="M5" s="66">
        <f t="shared" si="0"/>
        <v>60000</v>
      </c>
      <c r="N5" s="67">
        <v>6000</v>
      </c>
      <c r="O5" s="67">
        <v>28200</v>
      </c>
      <c r="P5" s="66">
        <v>25800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2012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866</v>
      </c>
      <c r="C6" s="10"/>
      <c r="D6" s="72" t="s">
        <v>631</v>
      </c>
      <c r="E6" s="65" t="s">
        <v>638</v>
      </c>
      <c r="F6" s="72" t="s">
        <v>633</v>
      </c>
      <c r="G6" s="65"/>
      <c r="H6" s="65"/>
      <c r="I6" s="65"/>
      <c r="J6" s="65"/>
      <c r="K6" s="65"/>
      <c r="L6" s="65"/>
      <c r="M6" s="66">
        <f t="shared" si="0"/>
        <v>120000</v>
      </c>
      <c r="N6" s="67">
        <v>12000</v>
      </c>
      <c r="O6" s="67">
        <v>56400</v>
      </c>
      <c r="P6" s="67">
        <v>51600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2011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867</v>
      </c>
      <c r="C7" s="10"/>
      <c r="D7" s="72" t="s">
        <v>631</v>
      </c>
      <c r="E7" s="65" t="s">
        <v>638</v>
      </c>
      <c r="F7" s="72" t="s">
        <v>633</v>
      </c>
      <c r="G7" s="65"/>
      <c r="H7" s="65"/>
      <c r="I7" s="65"/>
      <c r="J7" s="65"/>
      <c r="K7" s="65"/>
      <c r="L7" s="65"/>
      <c r="M7" s="66">
        <f t="shared" si="0"/>
        <v>30000</v>
      </c>
      <c r="N7" s="67">
        <v>3000</v>
      </c>
      <c r="O7" s="67">
        <v>27000</v>
      </c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2011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641</v>
      </c>
      <c r="C8" s="10"/>
      <c r="D8" s="72" t="s">
        <v>631</v>
      </c>
      <c r="E8" s="65" t="s">
        <v>641</v>
      </c>
      <c r="F8" s="72" t="s">
        <v>633</v>
      </c>
      <c r="G8" s="65"/>
      <c r="H8" s="65"/>
      <c r="I8" s="65"/>
      <c r="J8" s="65"/>
      <c r="K8" s="65"/>
      <c r="L8" s="65"/>
      <c r="M8" s="66">
        <f t="shared" si="0"/>
        <v>120000</v>
      </c>
      <c r="N8" s="67">
        <v>12000</v>
      </c>
      <c r="O8" s="67">
        <v>108000</v>
      </c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2010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868</v>
      </c>
      <c r="C9" s="10"/>
      <c r="D9" s="72" t="s">
        <v>631</v>
      </c>
      <c r="E9" s="65" t="s">
        <v>641</v>
      </c>
      <c r="F9" s="72" t="s">
        <v>633</v>
      </c>
      <c r="G9" s="65"/>
      <c r="H9" s="65"/>
      <c r="I9" s="65"/>
      <c r="J9" s="65"/>
      <c r="K9" s="65"/>
      <c r="L9" s="65"/>
      <c r="M9" s="66">
        <f t="shared" si="0"/>
        <v>29512</v>
      </c>
      <c r="N9" s="67">
        <v>2951</v>
      </c>
      <c r="O9" s="67">
        <v>26561</v>
      </c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2010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869</v>
      </c>
      <c r="C10" s="10"/>
      <c r="D10" s="72" t="s">
        <v>631</v>
      </c>
      <c r="E10" s="65" t="s">
        <v>638</v>
      </c>
      <c r="F10" s="72" t="s">
        <v>633</v>
      </c>
      <c r="G10" s="65"/>
      <c r="H10" s="65"/>
      <c r="I10" s="65"/>
      <c r="J10" s="65"/>
      <c r="K10" s="65"/>
      <c r="L10" s="65"/>
      <c r="M10" s="66">
        <f t="shared" si="0"/>
        <v>50000</v>
      </c>
      <c r="N10" s="67">
        <v>5000</v>
      </c>
      <c r="O10" s="67">
        <v>45000</v>
      </c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2012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 t="s">
        <v>870</v>
      </c>
      <c r="C11" s="10"/>
      <c r="D11" s="72" t="s">
        <v>631</v>
      </c>
      <c r="E11" s="65" t="s">
        <v>644</v>
      </c>
      <c r="F11" s="72" t="s">
        <v>633</v>
      </c>
      <c r="G11" s="65"/>
      <c r="H11" s="65"/>
      <c r="I11" s="65"/>
      <c r="J11" s="65"/>
      <c r="K11" s="65"/>
      <c r="L11" s="65"/>
      <c r="M11" s="66">
        <f t="shared" si="0"/>
        <v>50000</v>
      </c>
      <c r="N11" s="67">
        <v>5000</v>
      </c>
      <c r="O11" s="67">
        <v>45000</v>
      </c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2011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 t="s">
        <v>871</v>
      </c>
      <c r="C12" s="10"/>
      <c r="D12" s="72" t="s">
        <v>631</v>
      </c>
      <c r="E12" s="65" t="s">
        <v>644</v>
      </c>
      <c r="F12" s="72" t="s">
        <v>633</v>
      </c>
      <c r="G12" s="65"/>
      <c r="H12" s="65"/>
      <c r="I12" s="65"/>
      <c r="J12" s="65"/>
      <c r="K12" s="65"/>
      <c r="L12" s="65"/>
      <c r="M12" s="66">
        <f t="shared" si="0"/>
        <v>40000</v>
      </c>
      <c r="N12" s="67">
        <v>4000</v>
      </c>
      <c r="O12" s="67">
        <v>36000</v>
      </c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2014</v>
      </c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 t="s">
        <v>647</v>
      </c>
      <c r="C13" s="10"/>
      <c r="D13" s="72" t="s">
        <v>631</v>
      </c>
      <c r="E13" s="65" t="s">
        <v>647</v>
      </c>
      <c r="F13" s="72" t="s">
        <v>633</v>
      </c>
      <c r="G13" s="65"/>
      <c r="H13" s="65"/>
      <c r="I13" s="65"/>
      <c r="J13" s="65"/>
      <c r="K13" s="65"/>
      <c r="L13" s="65"/>
      <c r="M13" s="66">
        <f t="shared" si="0"/>
        <v>20001</v>
      </c>
      <c r="N13" s="67"/>
      <c r="O13" s="67">
        <v>20001</v>
      </c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2010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 t="s">
        <v>872</v>
      </c>
      <c r="C14" s="10"/>
      <c r="D14" s="65" t="s">
        <v>637</v>
      </c>
      <c r="E14" s="65" t="s">
        <v>638</v>
      </c>
      <c r="F14" s="72" t="s">
        <v>633</v>
      </c>
      <c r="G14" s="65"/>
      <c r="H14" s="65"/>
      <c r="I14" s="65"/>
      <c r="J14" s="65"/>
      <c r="K14" s="65"/>
      <c r="L14" s="65"/>
      <c r="M14" s="66">
        <f t="shared" si="0"/>
        <v>50000</v>
      </c>
      <c r="N14" s="67">
        <v>5000</v>
      </c>
      <c r="O14" s="67">
        <v>13000</v>
      </c>
      <c r="P14" s="67"/>
      <c r="Q14" s="67">
        <v>32000</v>
      </c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2011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 t="s">
        <v>873</v>
      </c>
      <c r="C15" s="10"/>
      <c r="D15" s="65" t="s">
        <v>640</v>
      </c>
      <c r="E15" s="65" t="s">
        <v>638</v>
      </c>
      <c r="F15" s="72" t="s">
        <v>633</v>
      </c>
      <c r="G15" s="65"/>
      <c r="H15" s="65"/>
      <c r="I15" s="65"/>
      <c r="J15" s="65"/>
      <c r="K15" s="65"/>
      <c r="L15" s="65"/>
      <c r="M15" s="66">
        <f t="shared" si="0"/>
        <v>500000</v>
      </c>
      <c r="N15" s="67">
        <v>50000</v>
      </c>
      <c r="O15" s="67">
        <v>100000</v>
      </c>
      <c r="P15" s="67">
        <v>350000</v>
      </c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2014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 t="s">
        <v>874</v>
      </c>
      <c r="C16" s="10"/>
      <c r="D16" s="65" t="s">
        <v>640</v>
      </c>
      <c r="E16" s="65" t="s">
        <v>638</v>
      </c>
      <c r="F16" s="72" t="s">
        <v>633</v>
      </c>
      <c r="G16" s="10"/>
      <c r="H16" s="65"/>
      <c r="I16" s="65"/>
      <c r="J16" s="65"/>
      <c r="K16" s="65"/>
      <c r="L16" s="65"/>
      <c r="M16" s="66">
        <f t="shared" si="0"/>
        <v>614540</v>
      </c>
      <c r="N16" s="67">
        <v>62000</v>
      </c>
      <c r="O16" s="67">
        <v>124000</v>
      </c>
      <c r="P16" s="67">
        <v>428540</v>
      </c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>
        <v>2010</v>
      </c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 t="s">
        <v>875</v>
      </c>
      <c r="C17" s="10"/>
      <c r="D17" s="65" t="s">
        <v>640</v>
      </c>
      <c r="E17" s="65" t="s">
        <v>638</v>
      </c>
      <c r="F17" s="72" t="s">
        <v>633</v>
      </c>
      <c r="G17" s="10"/>
      <c r="H17" s="65"/>
      <c r="I17" s="65"/>
      <c r="J17" s="65"/>
      <c r="K17" s="65"/>
      <c r="L17" s="65"/>
      <c r="M17" s="66">
        <f t="shared" si="0"/>
        <v>350000</v>
      </c>
      <c r="N17" s="67">
        <v>35000</v>
      </c>
      <c r="O17" s="67">
        <v>315000</v>
      </c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>
        <v>2011</v>
      </c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 xr:uid="{00000000-0002-0000-1700-000000000000}">
      <formula1>$BA:$BA</formula1>
    </dataValidation>
    <dataValidation type="list" allowBlank="1" showInputMessage="1" showErrorMessage="1" sqref="F1:F358" xr:uid="{00000000-0002-0000-1700-000001000000}">
      <formula1>$AQ$3:$AQ$4</formula1>
    </dataValidation>
    <dataValidation type="list" allowBlank="1" showInputMessage="1" showErrorMessage="1" sqref="E1:E358" xr:uid="{00000000-0002-0000-1700-000002000000}">
      <formula1>$AU$3:$AU$7</formula1>
    </dataValidation>
    <dataValidation type="list" allowBlank="1" showInputMessage="1" showErrorMessage="1" sqref="D1:D358" xr:uid="{00000000-0002-0000-17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876</v>
      </c>
      <c r="D2" s="12"/>
      <c r="F2" s="10" t="s">
        <v>773</v>
      </c>
    </row>
    <row r="3" spans="1:13">
      <c r="A3" s="10" t="s">
        <v>764</v>
      </c>
      <c r="B3" s="10" t="s">
        <v>876</v>
      </c>
      <c r="D3" s="12"/>
      <c r="F3" s="10" t="s">
        <v>773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B4" s="10" t="s">
        <v>877</v>
      </c>
      <c r="D4" s="12"/>
      <c r="F4" s="10" t="s">
        <v>774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878</v>
      </c>
      <c r="D5" s="12"/>
      <c r="F5" s="10" t="s">
        <v>774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878</v>
      </c>
      <c r="D6" s="12"/>
      <c r="F6" s="10" t="s">
        <v>773</v>
      </c>
      <c r="K6" s="117" t="s">
        <v>767</v>
      </c>
      <c r="L6" s="117" t="s">
        <v>775</v>
      </c>
    </row>
    <row r="7" spans="1:13">
      <c r="A7" s="10" t="s">
        <v>764</v>
      </c>
      <c r="B7" s="10" t="s">
        <v>878</v>
      </c>
      <c r="D7" s="12"/>
      <c r="F7" s="10" t="s">
        <v>773</v>
      </c>
      <c r="K7" s="117" t="s">
        <v>768</v>
      </c>
      <c r="L7" s="117" t="s">
        <v>776</v>
      </c>
    </row>
    <row r="8" spans="1:13">
      <c r="A8" s="10" t="s">
        <v>764</v>
      </c>
      <c r="B8" s="10" t="s">
        <v>879</v>
      </c>
      <c r="D8" s="12"/>
      <c r="F8" s="10" t="s">
        <v>773</v>
      </c>
      <c r="K8" s="117" t="s">
        <v>769</v>
      </c>
    </row>
    <row r="9" spans="1:13">
      <c r="A9" s="10" t="s">
        <v>764</v>
      </c>
      <c r="B9" s="10" t="s">
        <v>880</v>
      </c>
      <c r="D9" s="12"/>
      <c r="F9" s="10" t="s">
        <v>774</v>
      </c>
      <c r="K9" s="117" t="s">
        <v>770</v>
      </c>
    </row>
    <row r="10" spans="1:13">
      <c r="A10" s="10" t="s">
        <v>767</v>
      </c>
      <c r="B10" s="10" t="s">
        <v>879</v>
      </c>
      <c r="D10" s="12"/>
      <c r="F10" s="10" t="s">
        <v>774</v>
      </c>
      <c r="K10" s="117" t="s">
        <v>771</v>
      </c>
    </row>
    <row r="11" spans="1:13">
      <c r="A11" s="10" t="s">
        <v>767</v>
      </c>
      <c r="B11" s="10" t="s">
        <v>881</v>
      </c>
      <c r="D11" s="12"/>
      <c r="F11" s="10" t="s">
        <v>773</v>
      </c>
    </row>
    <row r="12" spans="1:13">
      <c r="A12" s="10" t="s">
        <v>769</v>
      </c>
      <c r="B12" s="10" t="s">
        <v>882</v>
      </c>
      <c r="D12" s="12"/>
      <c r="F12" s="10" t="s">
        <v>774</v>
      </c>
      <c r="K12" s="117" t="s">
        <v>770</v>
      </c>
    </row>
    <row r="13" spans="1:13">
      <c r="A13" s="10" t="s">
        <v>769</v>
      </c>
      <c r="B13" s="10" t="s">
        <v>883</v>
      </c>
      <c r="D13" s="12"/>
      <c r="F13" s="10" t="s">
        <v>773</v>
      </c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:A19" xr:uid="{00000000-0002-0000-1800-000000000000}">
      <formula1>$K:$K</formula1>
    </dataValidation>
    <dataValidation type="list" allowBlank="1" showInputMessage="1" showErrorMessage="1" sqref="A23:A1048576 A20:A21 A2:A11" xr:uid="{00000000-0002-0000-1800-000001000000}">
      <formula1>$K$3:$K$10</formula1>
    </dataValidation>
    <dataValidation type="list" allowBlank="1" showInputMessage="1" showErrorMessage="1" sqref="F2:F1048576" xr:uid="{00000000-0002-0000-1800-000002000000}">
      <formula1>$L$3:$L$7</formula1>
    </dataValidation>
    <dataValidation type="list" allowBlank="1" showInputMessage="1" showErrorMessage="1" sqref="G2:G1048576" xr:uid="{00000000-0002-0000-18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719"/>
  <sheetViews>
    <sheetView rightToLeft="1" zoomScale="150" zoomScaleNormal="150"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F73" sqref="F7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18</v>
      </c>
      <c r="H9">
        <f t="shared" ref="H9:I9" si="2">SUM(E9:E22)</f>
        <v>8</v>
      </c>
      <c r="I9">
        <f t="shared" si="2"/>
        <v>10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/>
      <c r="F11" s="10">
        <f t="shared" si="1"/>
        <v>2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2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>
        <v>3</v>
      </c>
      <c r="E14" s="10">
        <v>1</v>
      </c>
      <c r="F14" s="10">
        <f t="shared" si="1"/>
        <v>2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4</v>
      </c>
      <c r="E17" s="10">
        <v>2</v>
      </c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3</v>
      </c>
      <c r="E18" s="10">
        <v>2</v>
      </c>
      <c r="F18" s="10">
        <f t="shared" si="1"/>
        <v>1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4</v>
      </c>
      <c r="E22" s="10">
        <v>1</v>
      </c>
      <c r="F22" s="10">
        <f t="shared" si="1"/>
        <v>3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1</v>
      </c>
      <c r="H23">
        <f t="shared" ref="H23:I23" si="3">SUM(E23:E31)</f>
        <v>0</v>
      </c>
      <c r="I23">
        <f t="shared" si="3"/>
        <v>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/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14</v>
      </c>
      <c r="E71" s="10">
        <v>14</v>
      </c>
      <c r="F71" s="10">
        <f t="shared" si="1"/>
        <v>0</v>
      </c>
      <c r="G71">
        <f>SUM(D71:D73)</f>
        <v>31</v>
      </c>
      <c r="H71">
        <f t="shared" ref="H71:I71" si="16">SUM(E71:E73)</f>
        <v>31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>
        <v>17</v>
      </c>
      <c r="E72" s="10">
        <v>17</v>
      </c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60" t="s">
        <v>815</v>
      </c>
      <c r="B1" s="26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550" zoomScale="150" zoomScaleNormal="150" workbookViewId="0">
      <selection activeCell="H559" sqref="H559"/>
    </sheetView>
  </sheetViews>
  <sheetFormatPr defaultColWidth="9.1796875" defaultRowHeight="14.5" outlineLevelRow="3"/>
  <cols>
    <col min="1" max="1" width="7" bestFit="1" customWidth="1"/>
    <col min="2" max="2" width="55.453125" customWidth="1"/>
    <col min="3" max="3" width="20.1796875" customWidth="1"/>
    <col min="4" max="4" width="25" customWidth="1"/>
    <col min="5" max="5" width="24.179687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0" t="s">
        <v>30</v>
      </c>
      <c r="B1" s="190"/>
      <c r="C1" s="190"/>
      <c r="D1" s="141" t="s">
        <v>853</v>
      </c>
      <c r="E1" s="141" t="s">
        <v>852</v>
      </c>
      <c r="G1" s="43" t="s">
        <v>31</v>
      </c>
      <c r="H1" s="44">
        <f>C2+C114</f>
        <v>788000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530000</v>
      </c>
      <c r="D2" s="26">
        <f>D3+D67</f>
        <v>530000</v>
      </c>
      <c r="E2" s="26">
        <f>E3+E67</f>
        <v>530000</v>
      </c>
      <c r="G2" s="39" t="s">
        <v>60</v>
      </c>
      <c r="H2" s="41">
        <f>C2</f>
        <v>530000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166500</v>
      </c>
      <c r="D3" s="23">
        <f>D4+D11+D38+D61</f>
        <v>166500</v>
      </c>
      <c r="E3" s="23">
        <f>E4+E11+E38+E61</f>
        <v>166500</v>
      </c>
      <c r="G3" s="39" t="s">
        <v>57</v>
      </c>
      <c r="H3" s="41">
        <f t="shared" ref="H3:H66" si="0">C3</f>
        <v>166500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38100</v>
      </c>
      <c r="D4" s="21">
        <f>SUM(D5:D10)</f>
        <v>38100</v>
      </c>
      <c r="E4" s="21">
        <f>SUM(E5:E10)</f>
        <v>38100</v>
      </c>
      <c r="F4" s="17"/>
      <c r="G4" s="39" t="s">
        <v>53</v>
      </c>
      <c r="H4" s="41">
        <f t="shared" si="0"/>
        <v>38100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41">
        <f t="shared" si="0"/>
        <v>15000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</v>
      </c>
      <c r="D10" s="2">
        <f t="shared" si="1"/>
        <v>100</v>
      </c>
      <c r="E10" s="2">
        <f t="shared" si="1"/>
        <v>100</v>
      </c>
      <c r="F10" s="17"/>
      <c r="G10" s="17"/>
      <c r="H10" s="41">
        <f t="shared" si="0"/>
        <v>100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93900</v>
      </c>
      <c r="D11" s="21">
        <f>SUM(D12:D37)</f>
        <v>93900</v>
      </c>
      <c r="E11" s="21">
        <f>SUM(E12:E37)</f>
        <v>93900</v>
      </c>
      <c r="F11" s="17"/>
      <c r="G11" s="39" t="s">
        <v>54</v>
      </c>
      <c r="H11" s="41">
        <f t="shared" si="0"/>
        <v>93900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89000</v>
      </c>
      <c r="D12" s="2">
        <f>C12</f>
        <v>89000</v>
      </c>
      <c r="E12" s="2">
        <f>D12</f>
        <v>89000</v>
      </c>
      <c r="H12" s="41">
        <f t="shared" si="0"/>
        <v>89000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>
        <v>1000</v>
      </c>
      <c r="D30" s="2">
        <f t="shared" si="3"/>
        <v>1000</v>
      </c>
      <c r="E30" s="2">
        <f t="shared" si="3"/>
        <v>1000</v>
      </c>
      <c r="H30" s="41">
        <f t="shared" si="0"/>
        <v>1000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</v>
      </c>
      <c r="D32" s="2">
        <f t="shared" si="3"/>
        <v>400</v>
      </c>
      <c r="E32" s="2">
        <f t="shared" si="3"/>
        <v>400</v>
      </c>
      <c r="H32" s="41">
        <f t="shared" si="0"/>
        <v>400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91" t="s">
        <v>145</v>
      </c>
      <c r="B38" s="192"/>
      <c r="C38" s="21">
        <f>SUM(C39:C60)</f>
        <v>34500</v>
      </c>
      <c r="D38" s="21">
        <f>SUM(D39:D60)</f>
        <v>34500</v>
      </c>
      <c r="E38" s="21">
        <f>SUM(E39:E60)</f>
        <v>34500</v>
      </c>
      <c r="G38" s="39" t="s">
        <v>55</v>
      </c>
      <c r="H38" s="41">
        <f t="shared" si="0"/>
        <v>34500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6500</v>
      </c>
      <c r="D41" s="2">
        <f t="shared" si="4"/>
        <v>6500</v>
      </c>
      <c r="E41" s="2">
        <f t="shared" si="4"/>
        <v>6500</v>
      </c>
      <c r="H41" s="41">
        <f t="shared" si="0"/>
        <v>6500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4000</v>
      </c>
      <c r="D52" s="2">
        <f t="shared" si="4"/>
        <v>4000</v>
      </c>
      <c r="E52" s="2">
        <f t="shared" si="4"/>
        <v>4000</v>
      </c>
      <c r="H52" s="41">
        <f t="shared" si="0"/>
        <v>4000</v>
      </c>
    </row>
    <row r="53" spans="1:10" outlineLevel="1">
      <c r="A53" s="20">
        <v>3301</v>
      </c>
      <c r="B53" s="20" t="s">
        <v>18</v>
      </c>
      <c r="C53" s="2">
        <v>5500</v>
      </c>
      <c r="D53" s="2">
        <f t="shared" si="4"/>
        <v>5500</v>
      </c>
      <c r="E53" s="2">
        <f t="shared" si="4"/>
        <v>5500</v>
      </c>
      <c r="H53" s="41">
        <f t="shared" si="0"/>
        <v>5500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6000</v>
      </c>
      <c r="D55" s="2">
        <f t="shared" si="4"/>
        <v>6000</v>
      </c>
      <c r="E55" s="2">
        <f t="shared" si="4"/>
        <v>6000</v>
      </c>
      <c r="H55" s="41">
        <f t="shared" si="0"/>
        <v>6000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>
        <v>100</v>
      </c>
      <c r="D58" s="2">
        <f t="shared" si="5"/>
        <v>100</v>
      </c>
      <c r="E58" s="2">
        <f t="shared" si="5"/>
        <v>100</v>
      </c>
      <c r="H58" s="41">
        <f t="shared" si="0"/>
        <v>100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363500</v>
      </c>
      <c r="D67" s="25">
        <f>D97+D68</f>
        <v>363500</v>
      </c>
      <c r="E67" s="25">
        <f>E97+E68</f>
        <v>363500</v>
      </c>
      <c r="G67" s="39" t="s">
        <v>59</v>
      </c>
      <c r="H67" s="41">
        <f t="shared" ref="H67:H130" si="7">C67</f>
        <v>363500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14500</v>
      </c>
      <c r="D68" s="21">
        <f>SUM(D69:D96)</f>
        <v>14500</v>
      </c>
      <c r="E68" s="21">
        <f>SUM(E69:E96)</f>
        <v>14500</v>
      </c>
      <c r="G68" s="39" t="s">
        <v>56</v>
      </c>
      <c r="H68" s="41">
        <f t="shared" si="7"/>
        <v>14500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1">
        <f t="shared" si="7"/>
        <v>500</v>
      </c>
    </row>
    <row r="79" spans="1:10" ht="15" customHeight="1" outlineLevel="1">
      <c r="A79" s="3">
        <v>5201</v>
      </c>
      <c r="B79" s="2" t="s">
        <v>20</v>
      </c>
      <c r="C79" s="18">
        <v>11000</v>
      </c>
      <c r="D79" s="2">
        <f t="shared" si="8"/>
        <v>11000</v>
      </c>
      <c r="E79" s="2">
        <f t="shared" si="8"/>
        <v>11000</v>
      </c>
      <c r="H79" s="41">
        <f t="shared" si="7"/>
        <v>11000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349000</v>
      </c>
      <c r="D97" s="21">
        <f>SUM(D98:D113)</f>
        <v>349000</v>
      </c>
      <c r="E97" s="21">
        <f>SUM(E98:E113)</f>
        <v>349000</v>
      </c>
      <c r="G97" s="39" t="s">
        <v>58</v>
      </c>
      <c r="H97" s="41">
        <f t="shared" si="7"/>
        <v>349000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177000</v>
      </c>
      <c r="D98" s="2">
        <f>C98</f>
        <v>177000</v>
      </c>
      <c r="E98" s="2">
        <f>D98</f>
        <v>177000</v>
      </c>
      <c r="H98" s="41">
        <f t="shared" si="7"/>
        <v>177000</v>
      </c>
    </row>
    <row r="99" spans="1:10" ht="15" customHeight="1" outlineLevel="1">
      <c r="A99" s="3">
        <v>6002</v>
      </c>
      <c r="B99" s="1" t="s">
        <v>185</v>
      </c>
      <c r="C99" s="2">
        <v>165000</v>
      </c>
      <c r="D99" s="2">
        <f t="shared" ref="D99:E113" si="10">C99</f>
        <v>165000</v>
      </c>
      <c r="E99" s="2">
        <f t="shared" si="10"/>
        <v>165000</v>
      </c>
      <c r="H99" s="41">
        <f t="shared" si="7"/>
        <v>165000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800</v>
      </c>
      <c r="D113" s="2">
        <f t="shared" si="10"/>
        <v>800</v>
      </c>
      <c r="E113" s="2">
        <f t="shared" si="10"/>
        <v>800</v>
      </c>
      <c r="H113" s="41">
        <f t="shared" si="7"/>
        <v>800</v>
      </c>
    </row>
    <row r="114" spans="1:10">
      <c r="A114" s="196" t="s">
        <v>62</v>
      </c>
      <c r="B114" s="197"/>
      <c r="C114" s="26">
        <f>C115+C152+C177</f>
        <v>258000</v>
      </c>
      <c r="D114" s="26">
        <f>D115+D152+D177</f>
        <v>258000</v>
      </c>
      <c r="E114" s="26">
        <f>E115+E152+E177</f>
        <v>258000</v>
      </c>
      <c r="G114" s="39" t="s">
        <v>62</v>
      </c>
      <c r="H114" s="41">
        <f t="shared" si="7"/>
        <v>258000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258000</v>
      </c>
      <c r="D115" s="23">
        <f>D116+D135</f>
        <v>258000</v>
      </c>
      <c r="E115" s="23">
        <f>E116+E135</f>
        <v>258000</v>
      </c>
      <c r="G115" s="39" t="s">
        <v>61</v>
      </c>
      <c r="H115" s="41">
        <f t="shared" si="7"/>
        <v>258000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8000</v>
      </c>
      <c r="D116" s="21">
        <f>D117+D120+D123+D126+D129+D132</f>
        <v>8000</v>
      </c>
      <c r="E116" s="21">
        <f>E117+E120+E123+E126+E129+E132</f>
        <v>8000</v>
      </c>
      <c r="G116" s="39" t="s">
        <v>583</v>
      </c>
      <c r="H116" s="41">
        <f t="shared" si="7"/>
        <v>8000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>
        <v>0</v>
      </c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8000</v>
      </c>
      <c r="D126" s="2">
        <f>D127+D128</f>
        <v>8000</v>
      </c>
      <c r="E126" s="2">
        <f>E127+E128</f>
        <v>8000</v>
      </c>
      <c r="H126" s="41">
        <f t="shared" si="7"/>
        <v>8000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8000</v>
      </c>
      <c r="D128" s="128">
        <f>C128</f>
        <v>8000</v>
      </c>
      <c r="E128" s="128">
        <f>D128</f>
        <v>8000</v>
      </c>
      <c r="H128" s="41">
        <f t="shared" si="7"/>
        <v>8000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1" t="s">
        <v>202</v>
      </c>
      <c r="B135" s="192"/>
      <c r="C135" s="21">
        <f>C136+C140+C143+C146+C149</f>
        <v>250000</v>
      </c>
      <c r="D135" s="21">
        <f>D136+D140+D143+D146+D149</f>
        <v>250000</v>
      </c>
      <c r="E135" s="21">
        <f>E136+E140+E143+E146+E149</f>
        <v>250000</v>
      </c>
      <c r="G135" s="39" t="s">
        <v>584</v>
      </c>
      <c r="H135" s="41">
        <f t="shared" si="11"/>
        <v>250000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62928.462</v>
      </c>
      <c r="D136" s="2">
        <f>D137+D138+D139</f>
        <v>62928.462</v>
      </c>
      <c r="E136" s="2">
        <f>E137+E138+E139</f>
        <v>62928.462</v>
      </c>
      <c r="H136" s="41">
        <f t="shared" si="11"/>
        <v>62928.462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19484.016</v>
      </c>
      <c r="D138" s="128">
        <f t="shared" ref="D138:E139" si="12">C138</f>
        <v>19484.016</v>
      </c>
      <c r="E138" s="128">
        <f t="shared" si="12"/>
        <v>19484.016</v>
      </c>
      <c r="H138" s="41">
        <f t="shared" si="11"/>
        <v>19484.016</v>
      </c>
    </row>
    <row r="139" spans="1:10" ht="15" customHeight="1" outlineLevel="2">
      <c r="A139" s="130"/>
      <c r="B139" s="129" t="s">
        <v>861</v>
      </c>
      <c r="C139" s="128">
        <v>43444.446000000004</v>
      </c>
      <c r="D139" s="128">
        <f t="shared" si="12"/>
        <v>43444.446000000004</v>
      </c>
      <c r="E139" s="128">
        <f t="shared" si="12"/>
        <v>43444.446000000004</v>
      </c>
      <c r="H139" s="41">
        <f t="shared" si="11"/>
        <v>43444.446000000004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187071.538</v>
      </c>
      <c r="D149" s="2">
        <f>D150+D151</f>
        <v>187071.538</v>
      </c>
      <c r="E149" s="2">
        <f>E150+E151</f>
        <v>187071.538</v>
      </c>
      <c r="H149" s="41">
        <f t="shared" si="11"/>
        <v>187071.538</v>
      </c>
    </row>
    <row r="150" spans="1:10" ht="15" customHeight="1" outlineLevel="2">
      <c r="A150" s="130"/>
      <c r="B150" s="129" t="s">
        <v>855</v>
      </c>
      <c r="C150" s="128">
        <v>187071.538</v>
      </c>
      <c r="D150" s="128">
        <f>C150</f>
        <v>187071.538</v>
      </c>
      <c r="E150" s="128">
        <f>D150</f>
        <v>187071.538</v>
      </c>
      <c r="H150" s="41">
        <f t="shared" si="11"/>
        <v>187071.538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1" t="s">
        <v>208</v>
      </c>
      <c r="B153" s="19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90" t="s">
        <v>67</v>
      </c>
      <c r="B256" s="190"/>
      <c r="C256" s="190"/>
      <c r="D256" s="141" t="s">
        <v>853</v>
      </c>
      <c r="E256" s="141" t="s">
        <v>852</v>
      </c>
      <c r="G256" s="47" t="s">
        <v>589</v>
      </c>
      <c r="H256" s="48">
        <f>C257+C559</f>
        <v>788000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525000</v>
      </c>
      <c r="D257" s="37">
        <f>D258+D550</f>
        <v>525000</v>
      </c>
      <c r="E257" s="37">
        <f>E258+E550</f>
        <v>525000</v>
      </c>
      <c r="G257" s="39" t="s">
        <v>60</v>
      </c>
      <c r="H257" s="41">
        <f>C257</f>
        <v>525000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494500</v>
      </c>
      <c r="D258" s="36">
        <f>D259+D339+D483+D547</f>
        <v>494500</v>
      </c>
      <c r="E258" s="36">
        <f>E259+E339+E483+E547</f>
        <v>494500</v>
      </c>
      <c r="G258" s="39" t="s">
        <v>57</v>
      </c>
      <c r="H258" s="41">
        <f t="shared" ref="H258:H321" si="21">C258</f>
        <v>494500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383000</v>
      </c>
      <c r="D259" s="33">
        <f>D260+D263+D314</f>
        <v>383000</v>
      </c>
      <c r="E259" s="33">
        <f>E260+E263+E314</f>
        <v>383000</v>
      </c>
      <c r="G259" s="39" t="s">
        <v>590</v>
      </c>
      <c r="H259" s="41">
        <f t="shared" si="21"/>
        <v>383000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0" t="s">
        <v>269</v>
      </c>
      <c r="B263" s="181"/>
      <c r="C263" s="32">
        <f>C264+C265+C289+C296+C298+C302+C305+C308+C313</f>
        <v>382040</v>
      </c>
      <c r="D263" s="32">
        <f>D264+D265+D289+D296+D298+D302+D305+D308+D313</f>
        <v>382040</v>
      </c>
      <c r="E263" s="32">
        <f>E264+E265+E289+E296+E298+E302+E305+E308+E313</f>
        <v>382040</v>
      </c>
      <c r="H263" s="41">
        <f t="shared" si="21"/>
        <v>382040</v>
      </c>
    </row>
    <row r="264" spans="1:10" outlineLevel="2">
      <c r="A264" s="6">
        <v>1101</v>
      </c>
      <c r="B264" s="4" t="s">
        <v>34</v>
      </c>
      <c r="C264" s="5">
        <v>144114</v>
      </c>
      <c r="D264" s="5">
        <f>C264</f>
        <v>144114</v>
      </c>
      <c r="E264" s="5">
        <f>D264</f>
        <v>144114</v>
      </c>
      <c r="H264" s="41">
        <f t="shared" si="21"/>
        <v>144114</v>
      </c>
    </row>
    <row r="265" spans="1:10" outlineLevel="2">
      <c r="A265" s="6">
        <v>1101</v>
      </c>
      <c r="B265" s="4" t="s">
        <v>35</v>
      </c>
      <c r="C265" s="5">
        <f>SUM(C266:C288)</f>
        <v>161969</v>
      </c>
      <c r="D265" s="5">
        <f>SUM(D266:D288)</f>
        <v>161969</v>
      </c>
      <c r="E265" s="5">
        <f>SUM(E266:E288)</f>
        <v>161969</v>
      </c>
      <c r="H265" s="41">
        <f t="shared" si="21"/>
        <v>161969</v>
      </c>
    </row>
    <row r="266" spans="1:10" outlineLevel="3">
      <c r="A266" s="29"/>
      <c r="B266" s="28" t="s">
        <v>218</v>
      </c>
      <c r="C266" s="30">
        <v>8799</v>
      </c>
      <c r="D266" s="30">
        <f>C266</f>
        <v>8799</v>
      </c>
      <c r="E266" s="30">
        <f>D266</f>
        <v>8799</v>
      </c>
      <c r="H266" s="41">
        <f t="shared" si="21"/>
        <v>8799</v>
      </c>
    </row>
    <row r="267" spans="1:10" outlineLevel="3">
      <c r="A267" s="29"/>
      <c r="B267" s="28" t="s">
        <v>219</v>
      </c>
      <c r="C267" s="30">
        <v>73815</v>
      </c>
      <c r="D267" s="30">
        <f t="shared" ref="D267:E282" si="22">C267</f>
        <v>73815</v>
      </c>
      <c r="E267" s="30">
        <f t="shared" si="22"/>
        <v>73815</v>
      </c>
      <c r="H267" s="41">
        <f t="shared" si="21"/>
        <v>73815</v>
      </c>
    </row>
    <row r="268" spans="1:10" outlineLevel="3">
      <c r="A268" s="29"/>
      <c r="B268" s="28" t="s">
        <v>220</v>
      </c>
      <c r="C268" s="30">
        <v>33520</v>
      </c>
      <c r="D268" s="30">
        <f t="shared" si="22"/>
        <v>33520</v>
      </c>
      <c r="E268" s="30">
        <f t="shared" si="22"/>
        <v>33520</v>
      </c>
      <c r="H268" s="41">
        <f t="shared" si="21"/>
        <v>33520</v>
      </c>
    </row>
    <row r="269" spans="1:10" outlineLevel="3">
      <c r="A269" s="29"/>
      <c r="B269" s="28" t="s">
        <v>221</v>
      </c>
      <c r="C269" s="30">
        <v>180</v>
      </c>
      <c r="D269" s="30">
        <f t="shared" si="22"/>
        <v>180</v>
      </c>
      <c r="E269" s="30">
        <f t="shared" si="22"/>
        <v>180</v>
      </c>
      <c r="H269" s="41">
        <f t="shared" si="21"/>
        <v>180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4680</v>
      </c>
      <c r="D271" s="30">
        <f t="shared" si="22"/>
        <v>4680</v>
      </c>
      <c r="E271" s="30">
        <f t="shared" si="22"/>
        <v>4680</v>
      </c>
      <c r="H271" s="41">
        <f t="shared" si="21"/>
        <v>4680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>
        <v>1238</v>
      </c>
      <c r="D282" s="30">
        <f t="shared" si="22"/>
        <v>1238</v>
      </c>
      <c r="E282" s="30">
        <f t="shared" si="22"/>
        <v>1238</v>
      </c>
      <c r="H282" s="41">
        <f t="shared" si="21"/>
        <v>1238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35057</v>
      </c>
      <c r="D286" s="30">
        <f t="shared" si="23"/>
        <v>35057</v>
      </c>
      <c r="E286" s="30">
        <f t="shared" si="23"/>
        <v>35057</v>
      </c>
      <c r="H286" s="41">
        <f t="shared" si="21"/>
        <v>35057</v>
      </c>
    </row>
    <row r="287" spans="1:8" outlineLevel="3">
      <c r="A287" s="29"/>
      <c r="B287" s="28" t="s">
        <v>239</v>
      </c>
      <c r="C287" s="30">
        <v>4680</v>
      </c>
      <c r="D287" s="30">
        <f t="shared" si="23"/>
        <v>4680</v>
      </c>
      <c r="E287" s="30">
        <f t="shared" si="23"/>
        <v>4680</v>
      </c>
      <c r="H287" s="41">
        <f t="shared" si="21"/>
        <v>4680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1200</v>
      </c>
      <c r="D289" s="5">
        <f>SUM(D290:D295)</f>
        <v>1200</v>
      </c>
      <c r="E289" s="5">
        <f>SUM(E290:E295)</f>
        <v>1200</v>
      </c>
      <c r="H289" s="41">
        <f t="shared" si="21"/>
        <v>1200</v>
      </c>
    </row>
    <row r="290" spans="1:8" outlineLevel="3">
      <c r="A290" s="29"/>
      <c r="B290" s="28" t="s">
        <v>241</v>
      </c>
      <c r="C290" s="30">
        <v>900</v>
      </c>
      <c r="D290" s="30">
        <f>C290</f>
        <v>900</v>
      </c>
      <c r="E290" s="30">
        <f>D290</f>
        <v>900</v>
      </c>
      <c r="H290" s="41">
        <f t="shared" si="21"/>
        <v>900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300</v>
      </c>
      <c r="D293" s="30">
        <f t="shared" si="24"/>
        <v>300</v>
      </c>
      <c r="E293" s="30">
        <f t="shared" si="24"/>
        <v>300</v>
      </c>
      <c r="H293" s="41">
        <f t="shared" si="21"/>
        <v>300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10053</v>
      </c>
      <c r="D298" s="5">
        <f>SUM(D299:D301)</f>
        <v>10053</v>
      </c>
      <c r="E298" s="5">
        <f>SUM(E299:E301)</f>
        <v>10053</v>
      </c>
      <c r="H298" s="41">
        <f t="shared" si="21"/>
        <v>10053</v>
      </c>
    </row>
    <row r="299" spans="1:8" outlineLevel="3">
      <c r="A299" s="29"/>
      <c r="B299" s="28" t="s">
        <v>248</v>
      </c>
      <c r="C299" s="30">
        <v>3635</v>
      </c>
      <c r="D299" s="30">
        <f>C299</f>
        <v>3635</v>
      </c>
      <c r="E299" s="30">
        <f>D299</f>
        <v>3635</v>
      </c>
      <c r="H299" s="41">
        <f t="shared" si="21"/>
        <v>3635</v>
      </c>
    </row>
    <row r="300" spans="1:8" outlineLevel="3">
      <c r="A300" s="29"/>
      <c r="B300" s="28" t="s">
        <v>249</v>
      </c>
      <c r="C300" s="30">
        <v>6418</v>
      </c>
      <c r="D300" s="30">
        <f t="shared" ref="D300:E301" si="25">C300</f>
        <v>6418</v>
      </c>
      <c r="E300" s="30">
        <f t="shared" si="25"/>
        <v>6418</v>
      </c>
      <c r="H300" s="41">
        <f t="shared" si="21"/>
        <v>6418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2430</v>
      </c>
      <c r="D302" s="5">
        <f>SUM(D303:D304)</f>
        <v>2430</v>
      </c>
      <c r="E302" s="5">
        <f>SUM(E303:E304)</f>
        <v>2430</v>
      </c>
      <c r="H302" s="41">
        <f t="shared" si="21"/>
        <v>2430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2430</v>
      </c>
      <c r="D304" s="30">
        <f>C304</f>
        <v>2430</v>
      </c>
      <c r="E304" s="30">
        <f>D304</f>
        <v>2430</v>
      </c>
      <c r="H304" s="41">
        <f t="shared" si="21"/>
        <v>2430</v>
      </c>
    </row>
    <row r="305" spans="1:8" outlineLevel="2">
      <c r="A305" s="6">
        <v>1101</v>
      </c>
      <c r="B305" s="4" t="s">
        <v>38</v>
      </c>
      <c r="C305" s="5">
        <f>SUM(C306:C307)</f>
        <v>3503</v>
      </c>
      <c r="D305" s="5">
        <f>SUM(D306:D307)</f>
        <v>3503</v>
      </c>
      <c r="E305" s="5">
        <f>SUM(E306:E307)</f>
        <v>3503</v>
      </c>
      <c r="H305" s="41">
        <f t="shared" si="21"/>
        <v>3503</v>
      </c>
    </row>
    <row r="306" spans="1:8" outlineLevel="3">
      <c r="A306" s="29"/>
      <c r="B306" s="28" t="s">
        <v>254</v>
      </c>
      <c r="C306" s="30">
        <v>2486</v>
      </c>
      <c r="D306" s="30">
        <f>C306</f>
        <v>2486</v>
      </c>
      <c r="E306" s="30">
        <f>D306</f>
        <v>2486</v>
      </c>
      <c r="H306" s="41">
        <f t="shared" si="21"/>
        <v>2486</v>
      </c>
    </row>
    <row r="307" spans="1:8" outlineLevel="3">
      <c r="A307" s="29"/>
      <c r="B307" s="28" t="s">
        <v>255</v>
      </c>
      <c r="C307" s="30">
        <v>1017</v>
      </c>
      <c r="D307" s="30">
        <f>C307</f>
        <v>1017</v>
      </c>
      <c r="E307" s="30">
        <f>D307</f>
        <v>1017</v>
      </c>
      <c r="H307" s="41">
        <f t="shared" si="21"/>
        <v>1017</v>
      </c>
    </row>
    <row r="308" spans="1:8" outlineLevel="2">
      <c r="A308" s="6">
        <v>1101</v>
      </c>
      <c r="B308" s="4" t="s">
        <v>39</v>
      </c>
      <c r="C308" s="5">
        <f>SUM(C309:C312)</f>
        <v>58471</v>
      </c>
      <c r="D308" s="5">
        <f>SUM(D309:D312)</f>
        <v>58471</v>
      </c>
      <c r="E308" s="5">
        <f>SUM(E309:E312)</f>
        <v>58471</v>
      </c>
      <c r="H308" s="41">
        <f t="shared" si="21"/>
        <v>58471</v>
      </c>
    </row>
    <row r="309" spans="1:8" outlineLevel="3">
      <c r="A309" s="29"/>
      <c r="B309" s="28" t="s">
        <v>256</v>
      </c>
      <c r="C309" s="30">
        <v>42668</v>
      </c>
      <c r="D309" s="30">
        <f>C309</f>
        <v>42668</v>
      </c>
      <c r="E309" s="30">
        <f>D309</f>
        <v>42668</v>
      </c>
      <c r="H309" s="41">
        <f t="shared" si="21"/>
        <v>42668</v>
      </c>
    </row>
    <row r="310" spans="1:8" outlineLevel="3">
      <c r="A310" s="29"/>
      <c r="B310" s="28" t="s">
        <v>257</v>
      </c>
      <c r="C310" s="30">
        <v>12642</v>
      </c>
      <c r="D310" s="30">
        <f t="shared" ref="D310:E312" si="26">C310</f>
        <v>12642</v>
      </c>
      <c r="E310" s="30">
        <f t="shared" si="26"/>
        <v>12642</v>
      </c>
      <c r="H310" s="41">
        <f t="shared" si="21"/>
        <v>12642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3161</v>
      </c>
      <c r="D312" s="30">
        <f t="shared" si="26"/>
        <v>3161</v>
      </c>
      <c r="E312" s="30">
        <f t="shared" si="26"/>
        <v>3161</v>
      </c>
      <c r="H312" s="41">
        <f t="shared" si="21"/>
        <v>3161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101000</v>
      </c>
      <c r="D339" s="33">
        <f>D340+D444+D482</f>
        <v>101000</v>
      </c>
      <c r="E339" s="33">
        <f>E340+E444+E482</f>
        <v>101000</v>
      </c>
      <c r="G339" s="39" t="s">
        <v>591</v>
      </c>
      <c r="H339" s="41">
        <f t="shared" si="28"/>
        <v>101000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98300</v>
      </c>
      <c r="D340" s="32">
        <f>D341+D342+D343+D344+D347+D348+D353+D356+D357+D362+D367+BH290668+D371+D372+D373+D376+D377+D378+D382+D388+D391+D392+D395+D398+D399+D404+D407+D408+D409+D412+D415+D416+D419+D420+D421+D422+D429+D443</f>
        <v>98300</v>
      </c>
      <c r="E340" s="32">
        <f>E341+E342+E343+E344+E347+E348+E353+E356+E357+E362+E367+BI290668+E371+E372+E373+E376+E377+E378+E382+E388+E391+E392+E395+E398+E399+E404+E407+E408+E409+E412+E415+E416+E419+E420+E421+E422+E429+E443</f>
        <v>98300</v>
      </c>
      <c r="H340" s="41">
        <f t="shared" si="28"/>
        <v>98300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6500</v>
      </c>
      <c r="D342" s="5">
        <f t="shared" ref="D342:E343" si="31">C342</f>
        <v>6500</v>
      </c>
      <c r="E342" s="5">
        <f t="shared" si="31"/>
        <v>6500</v>
      </c>
      <c r="H342" s="41">
        <f t="shared" si="28"/>
        <v>6500</v>
      </c>
    </row>
    <row r="343" spans="1:10" outlineLevel="2">
      <c r="A343" s="6">
        <v>2201</v>
      </c>
      <c r="B343" s="4" t="s">
        <v>41</v>
      </c>
      <c r="C343" s="5">
        <v>45000</v>
      </c>
      <c r="D343" s="5">
        <f t="shared" si="31"/>
        <v>45000</v>
      </c>
      <c r="E343" s="5">
        <f t="shared" si="31"/>
        <v>45000</v>
      </c>
      <c r="H343" s="41">
        <f t="shared" si="28"/>
        <v>45000</v>
      </c>
    </row>
    <row r="344" spans="1:10" outlineLevel="2">
      <c r="A344" s="6">
        <v>2201</v>
      </c>
      <c r="B344" s="4" t="s">
        <v>273</v>
      </c>
      <c r="C344" s="5">
        <f>SUM(C345:C346)</f>
        <v>3200</v>
      </c>
      <c r="D344" s="5">
        <f>SUM(D345:D346)</f>
        <v>3200</v>
      </c>
      <c r="E344" s="5">
        <f>SUM(E345:E346)</f>
        <v>3200</v>
      </c>
      <c r="H344" s="41">
        <f t="shared" si="28"/>
        <v>3200</v>
      </c>
    </row>
    <row r="345" spans="1:10" outlineLevel="3">
      <c r="A345" s="29"/>
      <c r="B345" s="28" t="s">
        <v>274</v>
      </c>
      <c r="C345" s="30">
        <v>1600</v>
      </c>
      <c r="D345" s="30">
        <f t="shared" ref="D345:E347" si="32">C345</f>
        <v>1600</v>
      </c>
      <c r="E345" s="30">
        <f t="shared" si="32"/>
        <v>1600</v>
      </c>
      <c r="H345" s="41">
        <f t="shared" si="28"/>
        <v>1600</v>
      </c>
    </row>
    <row r="346" spans="1:10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1">
        <f t="shared" si="28"/>
        <v>18000</v>
      </c>
    </row>
    <row r="349" spans="1:10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  <c r="H349" s="41">
        <f t="shared" si="28"/>
        <v>18000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2300</v>
      </c>
      <c r="D357" s="5">
        <f>SUM(D358:D361)</f>
        <v>2300</v>
      </c>
      <c r="E357" s="5">
        <f>SUM(E358:E361)</f>
        <v>2300</v>
      </c>
      <c r="H357" s="41">
        <f t="shared" si="28"/>
        <v>2300</v>
      </c>
    </row>
    <row r="358" spans="1:8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  <c r="H358" s="41">
        <f t="shared" si="28"/>
        <v>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</v>
      </c>
      <c r="D360" s="30">
        <f t="shared" si="35"/>
        <v>300</v>
      </c>
      <c r="E360" s="30">
        <f t="shared" si="35"/>
        <v>300</v>
      </c>
      <c r="H360" s="41">
        <f t="shared" si="28"/>
        <v>300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2800</v>
      </c>
      <c r="D362" s="5">
        <f>SUM(D363:D366)</f>
        <v>2800</v>
      </c>
      <c r="E362" s="5">
        <f>SUM(E363:E366)</f>
        <v>2800</v>
      </c>
      <c r="H362" s="41">
        <f t="shared" si="28"/>
        <v>2800</v>
      </c>
    </row>
    <row r="363" spans="1:8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  <c r="H363" s="41">
        <f t="shared" si="28"/>
        <v>500</v>
      </c>
    </row>
    <row r="364" spans="1:8" outlineLevel="3">
      <c r="A364" s="29"/>
      <c r="B364" s="28" t="s">
        <v>292</v>
      </c>
      <c r="C364" s="30">
        <v>2000</v>
      </c>
      <c r="D364" s="30">
        <f t="shared" ref="D364:E366" si="36">C364</f>
        <v>2000</v>
      </c>
      <c r="E364" s="30">
        <f t="shared" si="36"/>
        <v>2000</v>
      </c>
      <c r="H364" s="41">
        <f t="shared" si="28"/>
        <v>2000</v>
      </c>
    </row>
    <row r="365" spans="1:8" outlineLevel="3">
      <c r="A365" s="29"/>
      <c r="B365" s="28" t="s">
        <v>293</v>
      </c>
      <c r="C365" s="30">
        <v>300</v>
      </c>
      <c r="D365" s="30">
        <f t="shared" si="36"/>
        <v>300</v>
      </c>
      <c r="E365" s="30">
        <f t="shared" si="36"/>
        <v>300</v>
      </c>
      <c r="H365" s="41">
        <f t="shared" si="28"/>
        <v>300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3300</v>
      </c>
      <c r="D382" s="5">
        <f>SUM(D383:D387)</f>
        <v>3300</v>
      </c>
      <c r="E382" s="5">
        <f>SUM(E383:E387)</f>
        <v>3300</v>
      </c>
      <c r="H382" s="41">
        <f t="shared" si="28"/>
        <v>3300</v>
      </c>
    </row>
    <row r="383" spans="1:8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600</v>
      </c>
      <c r="D415" s="5">
        <f t="shared" si="46"/>
        <v>600</v>
      </c>
      <c r="E415" s="5">
        <f t="shared" si="46"/>
        <v>600</v>
      </c>
      <c r="H415" s="41">
        <f t="shared" si="41"/>
        <v>600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600</v>
      </c>
      <c r="D428" s="30">
        <f t="shared" si="48"/>
        <v>600</v>
      </c>
      <c r="E428" s="30">
        <f t="shared" si="48"/>
        <v>600</v>
      </c>
      <c r="H428" s="41">
        <f t="shared" si="41"/>
        <v>600</v>
      </c>
    </row>
    <row r="429" spans="1:8" outlineLevel="2">
      <c r="A429" s="6">
        <v>2201</v>
      </c>
      <c r="B429" s="4" t="s">
        <v>342</v>
      </c>
      <c r="C429" s="5">
        <f>SUM(C430:C442)</f>
        <v>1100</v>
      </c>
      <c r="D429" s="5">
        <f>SUM(D430:D442)</f>
        <v>1100</v>
      </c>
      <c r="E429" s="5">
        <f>SUM(E430:E442)</f>
        <v>1100</v>
      </c>
      <c r="H429" s="41">
        <f t="shared" si="41"/>
        <v>1100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1100</v>
      </c>
      <c r="D433" s="30">
        <f t="shared" si="49"/>
        <v>1100</v>
      </c>
      <c r="E433" s="30">
        <f t="shared" si="49"/>
        <v>1100</v>
      </c>
      <c r="H433" s="41">
        <f t="shared" si="41"/>
        <v>1100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2700</v>
      </c>
      <c r="D444" s="32">
        <f>D445+D454+D455+D459+D462+D463+D468+D474+D477+D480+D481+D450</f>
        <v>2700</v>
      </c>
      <c r="E444" s="32">
        <f>E445+E454+E455+E459+E462+E463+E468+E474+E477+E480+E481+E450</f>
        <v>2700</v>
      </c>
      <c r="H444" s="41">
        <f t="shared" si="41"/>
        <v>2700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400</v>
      </c>
      <c r="D445" s="5">
        <f>SUM(D446:D449)</f>
        <v>400</v>
      </c>
      <c r="E445" s="5">
        <f>SUM(E446:E449)</f>
        <v>400</v>
      </c>
      <c r="H445" s="41">
        <f t="shared" si="41"/>
        <v>400</v>
      </c>
    </row>
    <row r="446" spans="1:8" ht="15" customHeight="1" outlineLevel="3">
      <c r="A446" s="28"/>
      <c r="B446" s="28" t="s">
        <v>359</v>
      </c>
      <c r="C446" s="30">
        <v>100</v>
      </c>
      <c r="D446" s="30">
        <f>C446</f>
        <v>100</v>
      </c>
      <c r="E446" s="30">
        <f>D446</f>
        <v>100</v>
      </c>
      <c r="H446" s="41">
        <f t="shared" si="41"/>
        <v>100</v>
      </c>
    </row>
    <row r="447" spans="1:8" ht="15" customHeight="1" outlineLevel="3">
      <c r="A447" s="28"/>
      <c r="B447" s="28" t="s">
        <v>360</v>
      </c>
      <c r="C447" s="30">
        <v>300</v>
      </c>
      <c r="D447" s="30">
        <f t="shared" ref="D447:E449" si="50">C447</f>
        <v>300</v>
      </c>
      <c r="E447" s="30">
        <f t="shared" si="50"/>
        <v>300</v>
      </c>
      <c r="H447" s="41">
        <f t="shared" si="41"/>
        <v>300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</v>
      </c>
      <c r="D480" s="5">
        <f t="shared" si="57"/>
        <v>300</v>
      </c>
      <c r="E480" s="5">
        <f t="shared" si="57"/>
        <v>300</v>
      </c>
      <c r="H480" s="41">
        <f t="shared" si="51"/>
        <v>300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9930</v>
      </c>
      <c r="D483" s="35">
        <f>D484+D504+D509+D522+D528+D538</f>
        <v>9930</v>
      </c>
      <c r="E483" s="35">
        <f>E484+E504+E509+E522+E528+E538</f>
        <v>9930</v>
      </c>
      <c r="G483" s="39" t="s">
        <v>592</v>
      </c>
      <c r="H483" s="41">
        <f t="shared" si="51"/>
        <v>9930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4400</v>
      </c>
      <c r="D484" s="32">
        <f>D485+D486+D490+D491+D494+D497+D500+D501+D502+D503</f>
        <v>4400</v>
      </c>
      <c r="E484" s="32">
        <f>E485+E486+E490+E491+E494+E497+E500+E501+E502+E503</f>
        <v>4400</v>
      </c>
      <c r="H484" s="41">
        <f t="shared" si="51"/>
        <v>4400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  <c r="H494" s="41">
        <f t="shared" si="51"/>
        <v>200</v>
      </c>
    </row>
    <row r="495" spans="1:10" ht="15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1"/>
        <v>100</v>
      </c>
    </row>
    <row r="496" spans="1:10" ht="15" customHeight="1" outlineLevel="3">
      <c r="A496" s="28"/>
      <c r="B496" s="28" t="s">
        <v>402</v>
      </c>
      <c r="C496" s="30">
        <v>100</v>
      </c>
      <c r="D496" s="30">
        <f>C496</f>
        <v>100</v>
      </c>
      <c r="E496" s="30">
        <f>D496</f>
        <v>100</v>
      </c>
      <c r="H496" s="41">
        <f t="shared" si="51"/>
        <v>100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1"/>
        <v>200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100</v>
      </c>
      <c r="D499" s="30">
        <f t="shared" si="59"/>
        <v>100</v>
      </c>
      <c r="E499" s="30">
        <f t="shared" si="59"/>
        <v>100</v>
      </c>
      <c r="H499" s="41">
        <f t="shared" si="51"/>
        <v>100</v>
      </c>
    </row>
    <row r="500" spans="1:12" outlineLevel="2">
      <c r="A500" s="6">
        <v>3302</v>
      </c>
      <c r="B500" s="4" t="s">
        <v>406</v>
      </c>
      <c r="C500" s="5">
        <v>4000</v>
      </c>
      <c r="D500" s="5">
        <f t="shared" si="59"/>
        <v>4000</v>
      </c>
      <c r="E500" s="5">
        <f t="shared" si="59"/>
        <v>4000</v>
      </c>
      <c r="H500" s="41">
        <f t="shared" si="51"/>
        <v>4000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>
        <v>1900</v>
      </c>
      <c r="D505" s="5">
        <f>C505</f>
        <v>1900</v>
      </c>
      <c r="E505" s="5">
        <f>D505</f>
        <v>1900</v>
      </c>
      <c r="H505" s="41">
        <f t="shared" si="51"/>
        <v>1900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3000</v>
      </c>
      <c r="D509" s="32">
        <f>D510+D511+D512+D513+D517+D518+D519+D520+D521</f>
        <v>3000</v>
      </c>
      <c r="E509" s="32">
        <f>E510+E511+E512+E513+E517+E518+E519+E520+E521</f>
        <v>3000</v>
      </c>
      <c r="F509" s="51"/>
      <c r="H509" s="41">
        <f t="shared" si="51"/>
        <v>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</v>
      </c>
      <c r="D513" s="5">
        <f>SUM(D514:D516)</f>
        <v>200</v>
      </c>
      <c r="E513" s="5">
        <f>SUM(E514:E516)</f>
        <v>200</v>
      </c>
      <c r="H513" s="41">
        <f t="shared" si="51"/>
        <v>200</v>
      </c>
    </row>
    <row r="514" spans="1:8" ht="15" customHeight="1" outlineLevel="3">
      <c r="A514" s="29"/>
      <c r="B514" s="28" t="s">
        <v>419</v>
      </c>
      <c r="C514" s="30">
        <v>200</v>
      </c>
      <c r="D514" s="30">
        <f t="shared" ref="D514:E521" si="62">C514</f>
        <v>200</v>
      </c>
      <c r="E514" s="30">
        <f t="shared" si="62"/>
        <v>200</v>
      </c>
      <c r="H514" s="41">
        <f t="shared" ref="H514:H577" si="63">C514</f>
        <v>200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100</v>
      </c>
      <c r="D518" s="5">
        <f t="shared" si="62"/>
        <v>100</v>
      </c>
      <c r="E518" s="5">
        <f t="shared" si="62"/>
        <v>100</v>
      </c>
      <c r="H518" s="41">
        <f t="shared" si="63"/>
        <v>100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2500</v>
      </c>
      <c r="D520" s="5">
        <f t="shared" si="62"/>
        <v>2500</v>
      </c>
      <c r="E520" s="5">
        <f t="shared" si="62"/>
        <v>2500</v>
      </c>
      <c r="H520" s="41">
        <f t="shared" si="63"/>
        <v>2500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530</v>
      </c>
      <c r="D538" s="32">
        <f>SUM(D539:D544)</f>
        <v>530</v>
      </c>
      <c r="E538" s="32">
        <f>SUM(E539:E544)</f>
        <v>530</v>
      </c>
      <c r="H538" s="41">
        <f t="shared" si="63"/>
        <v>530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530</v>
      </c>
      <c r="D540" s="5">
        <f t="shared" ref="D540:E543" si="66">C540</f>
        <v>530</v>
      </c>
      <c r="E540" s="5">
        <f t="shared" si="66"/>
        <v>530</v>
      </c>
      <c r="H540" s="41">
        <f t="shared" si="63"/>
        <v>530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570</v>
      </c>
      <c r="D547" s="35">
        <f>D548+D549</f>
        <v>570</v>
      </c>
      <c r="E547" s="35">
        <f>E548+E549</f>
        <v>570</v>
      </c>
      <c r="G547" s="39" t="s">
        <v>593</v>
      </c>
      <c r="H547" s="41">
        <f t="shared" si="63"/>
        <v>570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570</v>
      </c>
      <c r="D548" s="32">
        <f>C548</f>
        <v>570</v>
      </c>
      <c r="E548" s="32">
        <f>D548</f>
        <v>570</v>
      </c>
      <c r="H548" s="41">
        <f t="shared" si="63"/>
        <v>570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30500</v>
      </c>
      <c r="D550" s="36">
        <f>D551</f>
        <v>30500</v>
      </c>
      <c r="E550" s="36">
        <f>E551</f>
        <v>30500</v>
      </c>
      <c r="G550" s="39" t="s">
        <v>59</v>
      </c>
      <c r="H550" s="41">
        <f t="shared" si="63"/>
        <v>30500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30500</v>
      </c>
      <c r="D551" s="33">
        <f>D552+D556</f>
        <v>30500</v>
      </c>
      <c r="E551" s="33">
        <f>E552+E556</f>
        <v>30500</v>
      </c>
      <c r="G551" s="39" t="s">
        <v>594</v>
      </c>
      <c r="H551" s="41">
        <f t="shared" si="63"/>
        <v>30500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30500</v>
      </c>
      <c r="D552" s="32">
        <f>SUM(D553:D555)</f>
        <v>30500</v>
      </c>
      <c r="E552" s="32">
        <f>SUM(E553:E555)</f>
        <v>30500</v>
      </c>
      <c r="H552" s="41">
        <f t="shared" si="63"/>
        <v>30500</v>
      </c>
    </row>
    <row r="553" spans="1:10" outlineLevel="2" collapsed="1">
      <c r="A553" s="6">
        <v>5500</v>
      </c>
      <c r="B553" s="4" t="s">
        <v>458</v>
      </c>
      <c r="C553" s="5">
        <v>30500</v>
      </c>
      <c r="D553" s="5">
        <f t="shared" ref="D553:E555" si="67">C553</f>
        <v>30500</v>
      </c>
      <c r="E553" s="5">
        <f t="shared" si="67"/>
        <v>30500</v>
      </c>
      <c r="H553" s="41">
        <f t="shared" si="63"/>
        <v>30500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263000</v>
      </c>
      <c r="D559" s="37">
        <f>D560+D716+D725</f>
        <v>263000</v>
      </c>
      <c r="E559" s="37">
        <f>E560+E716+E725</f>
        <v>263000</v>
      </c>
      <c r="G559" s="39" t="s">
        <v>62</v>
      </c>
      <c r="H559" s="41">
        <f t="shared" si="63"/>
        <v>263000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202070</v>
      </c>
      <c r="D560" s="36">
        <f>D561+D638+D642+D645</f>
        <v>202070</v>
      </c>
      <c r="E560" s="36">
        <f>E561+E638+E642+E645</f>
        <v>202070</v>
      </c>
      <c r="G560" s="39" t="s">
        <v>61</v>
      </c>
      <c r="H560" s="41">
        <f t="shared" si="63"/>
        <v>202070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202070</v>
      </c>
      <c r="D561" s="38">
        <f>D562+D567+D568+D569+D576+D577+D581+D584+D585+D586+D587+D592+D595+D599+D603+D610+D616+D628</f>
        <v>202070</v>
      </c>
      <c r="E561" s="38">
        <f>E562+E567+E568+E569+E576+E577+E581+E584+E585+E586+E587+E592+E595+E599+E603+E610+E616+E628</f>
        <v>202070</v>
      </c>
      <c r="G561" s="39" t="s">
        <v>595</v>
      </c>
      <c r="H561" s="41">
        <f t="shared" si="63"/>
        <v>202070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27198.912</v>
      </c>
      <c r="D562" s="32">
        <f>SUM(D563:D566)</f>
        <v>27198.912</v>
      </c>
      <c r="E562" s="32">
        <f>SUM(E563:E566)</f>
        <v>27198.912</v>
      </c>
      <c r="H562" s="41">
        <f t="shared" si="63"/>
        <v>27198.912</v>
      </c>
    </row>
    <row r="563" spans="1:10" outlineLevel="2">
      <c r="A563" s="7">
        <v>6600</v>
      </c>
      <c r="B563" s="4" t="s">
        <v>468</v>
      </c>
      <c r="C563" s="5">
        <v>9940</v>
      </c>
      <c r="D563" s="5">
        <f>C563</f>
        <v>9940</v>
      </c>
      <c r="E563" s="5">
        <f>D563</f>
        <v>9940</v>
      </c>
      <c r="H563" s="41">
        <f t="shared" si="63"/>
        <v>9940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17258.912</v>
      </c>
      <c r="D566" s="5">
        <f t="shared" si="68"/>
        <v>17258.912</v>
      </c>
      <c r="E566" s="5">
        <f t="shared" si="68"/>
        <v>17258.912</v>
      </c>
      <c r="H566" s="41">
        <f t="shared" si="63"/>
        <v>17258.912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2000</v>
      </c>
      <c r="D569" s="32">
        <f>SUM(D570:D575)</f>
        <v>2000</v>
      </c>
      <c r="E569" s="32">
        <f>SUM(E570:E575)</f>
        <v>2000</v>
      </c>
      <c r="H569" s="41">
        <f t="shared" si="63"/>
        <v>2000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2000</v>
      </c>
      <c r="D575" s="5">
        <f t="shared" si="69"/>
        <v>2000</v>
      </c>
      <c r="E575" s="5">
        <f t="shared" si="69"/>
        <v>2000</v>
      </c>
      <c r="H575" s="41">
        <f t="shared" si="63"/>
        <v>2000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0" t="s">
        <v>485</v>
      </c>
      <c r="B581" s="181"/>
      <c r="C581" s="32">
        <f>SUM(C582:C583)</f>
        <v>87495</v>
      </c>
      <c r="D581" s="32">
        <f>SUM(D582:D583)</f>
        <v>87495</v>
      </c>
      <c r="E581" s="32">
        <f>SUM(E582:E583)</f>
        <v>87495</v>
      </c>
      <c r="H581" s="41">
        <f t="shared" si="71"/>
        <v>87495</v>
      </c>
    </row>
    <row r="582" spans="1:8" outlineLevel="2">
      <c r="A582" s="7">
        <v>6606</v>
      </c>
      <c r="B582" s="4" t="s">
        <v>486</v>
      </c>
      <c r="C582" s="5">
        <v>77495</v>
      </c>
      <c r="D582" s="5">
        <f t="shared" ref="D582:E586" si="72">C582</f>
        <v>77495</v>
      </c>
      <c r="E582" s="5">
        <f t="shared" si="72"/>
        <v>77495</v>
      </c>
      <c r="H582" s="41">
        <f t="shared" si="71"/>
        <v>77495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32600</v>
      </c>
      <c r="D585" s="32">
        <f t="shared" si="72"/>
        <v>32600</v>
      </c>
      <c r="E585" s="32">
        <f t="shared" si="72"/>
        <v>32600</v>
      </c>
      <c r="H585" s="41">
        <f t="shared" si="71"/>
        <v>32600</v>
      </c>
    </row>
    <row r="586" spans="1:8" outlineLevel="1" collapsed="1">
      <c r="A586" s="180" t="s">
        <v>490</v>
      </c>
      <c r="B586" s="181"/>
      <c r="C586" s="32">
        <v>8000</v>
      </c>
      <c r="D586" s="32">
        <f t="shared" si="72"/>
        <v>8000</v>
      </c>
      <c r="E586" s="32">
        <f t="shared" si="72"/>
        <v>8000</v>
      </c>
      <c r="H586" s="41">
        <f t="shared" si="71"/>
        <v>8000</v>
      </c>
    </row>
    <row r="587" spans="1:8" outlineLevel="1">
      <c r="A587" s="180" t="s">
        <v>491</v>
      </c>
      <c r="B587" s="181"/>
      <c r="C587" s="32">
        <f>SUM(C588:C591)</f>
        <v>5000</v>
      </c>
      <c r="D587" s="32">
        <f>SUM(D588:D591)</f>
        <v>5000</v>
      </c>
      <c r="E587" s="32">
        <f>SUM(E588:E591)</f>
        <v>5000</v>
      </c>
      <c r="H587" s="41">
        <f t="shared" si="71"/>
        <v>5000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5000</v>
      </c>
      <c r="D591" s="5">
        <f t="shared" si="73"/>
        <v>5000</v>
      </c>
      <c r="E591" s="5">
        <f t="shared" si="73"/>
        <v>5000</v>
      </c>
      <c r="H591" s="41">
        <f t="shared" si="71"/>
        <v>5000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20776.088</v>
      </c>
      <c r="D599" s="32">
        <f>SUM(D600:D602)</f>
        <v>20776.088</v>
      </c>
      <c r="E599" s="32">
        <f>SUM(E600:E602)</f>
        <v>20776.088</v>
      </c>
      <c r="H599" s="41">
        <f t="shared" si="71"/>
        <v>20776.088</v>
      </c>
    </row>
    <row r="600" spans="1:8" outlineLevel="2">
      <c r="A600" s="7">
        <v>6613</v>
      </c>
      <c r="B600" s="4" t="s">
        <v>504</v>
      </c>
      <c r="C600" s="5">
        <v>5776.0879999999997</v>
      </c>
      <c r="D600" s="5">
        <f t="shared" ref="D600:E602" si="75">C600</f>
        <v>5776.0879999999997</v>
      </c>
      <c r="E600" s="5">
        <f t="shared" si="75"/>
        <v>5776.0879999999997</v>
      </c>
      <c r="H600" s="41">
        <f t="shared" si="71"/>
        <v>5776.0879999999997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15000</v>
      </c>
      <c r="D602" s="5">
        <f t="shared" si="75"/>
        <v>15000</v>
      </c>
      <c r="E602" s="5">
        <f t="shared" si="75"/>
        <v>15000</v>
      </c>
      <c r="H602" s="41">
        <f t="shared" si="71"/>
        <v>15000</v>
      </c>
    </row>
    <row r="603" spans="1:8" outlineLevel="1">
      <c r="A603" s="180" t="s">
        <v>506</v>
      </c>
      <c r="B603" s="181"/>
      <c r="C603" s="32">
        <f>SUM(C604:C609)</f>
        <v>2000</v>
      </c>
      <c r="D603" s="32">
        <f>SUM(D604:D609)</f>
        <v>2000</v>
      </c>
      <c r="E603" s="32">
        <f>SUM(E604:E609)</f>
        <v>2000</v>
      </c>
      <c r="H603" s="41">
        <f t="shared" si="71"/>
        <v>2000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2000</v>
      </c>
      <c r="D608" s="5">
        <f t="shared" si="76"/>
        <v>2000</v>
      </c>
      <c r="E608" s="5">
        <f t="shared" si="76"/>
        <v>2000</v>
      </c>
      <c r="H608" s="41">
        <f t="shared" si="71"/>
        <v>2000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13000</v>
      </c>
      <c r="D610" s="32">
        <f>SUM(D611:D615)</f>
        <v>13000</v>
      </c>
      <c r="E610" s="32">
        <f>SUM(E611:E615)</f>
        <v>13000</v>
      </c>
      <c r="H610" s="41">
        <f t="shared" si="71"/>
        <v>13000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8000</v>
      </c>
      <c r="D613" s="5">
        <f t="shared" si="77"/>
        <v>8000</v>
      </c>
      <c r="E613" s="5">
        <f t="shared" si="77"/>
        <v>8000</v>
      </c>
      <c r="H613" s="41">
        <f t="shared" si="71"/>
        <v>8000</v>
      </c>
    </row>
    <row r="614" spans="1:8" outlineLevel="2">
      <c r="A614" s="7">
        <v>6615</v>
      </c>
      <c r="B614" s="4" t="s">
        <v>517</v>
      </c>
      <c r="C614" s="5">
        <v>5000</v>
      </c>
      <c r="D614" s="5">
        <f t="shared" si="77"/>
        <v>5000</v>
      </c>
      <c r="E614" s="5">
        <f t="shared" si="77"/>
        <v>5000</v>
      </c>
      <c r="H614" s="41">
        <f t="shared" si="71"/>
        <v>5000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2000</v>
      </c>
      <c r="D616" s="32">
        <f>SUM(D617:D627)</f>
        <v>2000</v>
      </c>
      <c r="E616" s="32">
        <f>SUM(E617:E627)</f>
        <v>2000</v>
      </c>
      <c r="H616" s="41">
        <f t="shared" si="71"/>
        <v>2000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2000</v>
      </c>
      <c r="D627" s="5">
        <f t="shared" si="78"/>
        <v>2000</v>
      </c>
      <c r="E627" s="5">
        <f t="shared" si="78"/>
        <v>2000</v>
      </c>
      <c r="H627" s="41">
        <f t="shared" si="71"/>
        <v>2000</v>
      </c>
    </row>
    <row r="628" spans="1:10" outlineLevel="1">
      <c r="A628" s="180" t="s">
        <v>531</v>
      </c>
      <c r="B628" s="181"/>
      <c r="C628" s="32">
        <f>SUM(C629:C637)</f>
        <v>2000</v>
      </c>
      <c r="D628" s="32">
        <f>SUM(D629:D637)</f>
        <v>2000</v>
      </c>
      <c r="E628" s="32">
        <f>SUM(E629:E637)</f>
        <v>2000</v>
      </c>
      <c r="H628" s="41">
        <f t="shared" si="71"/>
        <v>2000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2000</v>
      </c>
      <c r="D637" s="5">
        <f t="shared" si="79"/>
        <v>2000</v>
      </c>
      <c r="E637" s="5">
        <f t="shared" si="79"/>
        <v>2000</v>
      </c>
      <c r="H637" s="41">
        <f t="shared" si="71"/>
        <v>2000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60930</v>
      </c>
      <c r="D716" s="36">
        <f>D717</f>
        <v>60930</v>
      </c>
      <c r="E716" s="36">
        <f>E717</f>
        <v>60930</v>
      </c>
      <c r="G716" s="39" t="s">
        <v>66</v>
      </c>
      <c r="H716" s="41">
        <f t="shared" si="92"/>
        <v>60930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60930</v>
      </c>
      <c r="D717" s="33">
        <f>D718+D722</f>
        <v>60930</v>
      </c>
      <c r="E717" s="33">
        <f>E718+E722</f>
        <v>60930</v>
      </c>
      <c r="G717" s="39" t="s">
        <v>599</v>
      </c>
      <c r="H717" s="41">
        <f t="shared" si="92"/>
        <v>60930</v>
      </c>
      <c r="I717" s="42"/>
      <c r="J717" s="40" t="b">
        <f>AND(H717=I717)</f>
        <v>0</v>
      </c>
    </row>
    <row r="718" spans="1:10" outlineLevel="1" collapsed="1">
      <c r="A718" s="174" t="s">
        <v>851</v>
      </c>
      <c r="B718" s="175"/>
      <c r="C718" s="31">
        <f>SUM(C719:C721)</f>
        <v>60930</v>
      </c>
      <c r="D718" s="31">
        <f>SUM(D719:D721)</f>
        <v>60930</v>
      </c>
      <c r="E718" s="31">
        <f>SUM(E719:E721)</f>
        <v>60930</v>
      </c>
      <c r="H718" s="41">
        <f t="shared" si="92"/>
        <v>60930</v>
      </c>
    </row>
    <row r="719" spans="1:10" ht="15" customHeight="1" outlineLevel="2">
      <c r="A719" s="6">
        <v>10950</v>
      </c>
      <c r="B719" s="4" t="s">
        <v>572</v>
      </c>
      <c r="C719" s="5">
        <v>60930</v>
      </c>
      <c r="D719" s="5">
        <f>C719</f>
        <v>60930</v>
      </c>
      <c r="E719" s="5">
        <f>D719</f>
        <v>60930</v>
      </c>
      <c r="H719" s="41">
        <f t="shared" si="92"/>
        <v>60930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B592" zoomScale="120" zoomScaleNormal="120" workbookViewId="0">
      <selection activeCell="D559" sqref="D559:E561"/>
    </sheetView>
  </sheetViews>
  <sheetFormatPr defaultColWidth="9.1796875" defaultRowHeight="14.5" outlineLevelRow="3"/>
  <cols>
    <col min="1" max="1" width="7" bestFit="1" customWidth="1"/>
    <col min="2" max="2" width="54.1796875" customWidth="1"/>
    <col min="3" max="3" width="18.81640625" customWidth="1"/>
    <col min="4" max="5" width="13.81640625" bestFit="1" customWidth="1"/>
    <col min="7" max="7" width="15.54296875" bestFit="1" customWidth="1"/>
    <col min="8" max="8" width="18.54296875" customWidth="1"/>
    <col min="9" max="9" width="15.453125" bestFit="1" customWidth="1"/>
    <col min="10" max="10" width="20.453125" bestFit="1" customWidth="1"/>
  </cols>
  <sheetData>
    <row r="1" spans="1:14" ht="18.5">
      <c r="A1" s="190" t="s">
        <v>30</v>
      </c>
      <c r="B1" s="190"/>
      <c r="C1" s="190"/>
      <c r="D1" s="140" t="s">
        <v>853</v>
      </c>
      <c r="E1" s="140" t="s">
        <v>852</v>
      </c>
      <c r="G1" s="43" t="s">
        <v>31</v>
      </c>
      <c r="H1" s="44">
        <f>C2+C114</f>
        <v>736600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550000</v>
      </c>
      <c r="D2" s="167">
        <f>D3+D67</f>
        <v>550000</v>
      </c>
      <c r="E2" s="167">
        <f>E3+E67</f>
        <v>550000</v>
      </c>
      <c r="G2" s="39" t="s">
        <v>60</v>
      </c>
      <c r="H2" s="41">
        <f>C2</f>
        <v>550000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172000</v>
      </c>
      <c r="D3" s="168">
        <f>D4+D11+D38+D61</f>
        <v>172000</v>
      </c>
      <c r="E3" s="168">
        <f>E4+E11+E38+E61</f>
        <v>172000</v>
      </c>
      <c r="G3" s="39" t="s">
        <v>57</v>
      </c>
      <c r="H3" s="41">
        <f t="shared" ref="H3:H66" si="0">C3</f>
        <v>172000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68100</v>
      </c>
      <c r="D4" s="21">
        <f>SUM(D5:D10)</f>
        <v>68100</v>
      </c>
      <c r="E4" s="21">
        <f>SUM(E5:E10)</f>
        <v>68100</v>
      </c>
      <c r="F4" s="17"/>
      <c r="G4" s="39" t="s">
        <v>53</v>
      </c>
      <c r="H4" s="41">
        <f t="shared" si="0"/>
        <v>68100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24000</v>
      </c>
      <c r="D5" s="2">
        <f>C5</f>
        <v>24000</v>
      </c>
      <c r="E5" s="2">
        <f>D5</f>
        <v>24000</v>
      </c>
      <c r="F5" s="17"/>
      <c r="G5" s="17"/>
      <c r="H5" s="41">
        <f t="shared" si="0"/>
        <v>24000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</v>
      </c>
      <c r="D10" s="2">
        <f t="shared" si="1"/>
        <v>100</v>
      </c>
      <c r="E10" s="2">
        <f t="shared" si="1"/>
        <v>100</v>
      </c>
      <c r="F10" s="17"/>
      <c r="G10" s="17"/>
      <c r="H10" s="41">
        <f t="shared" si="0"/>
        <v>100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56400</v>
      </c>
      <c r="D11" s="21">
        <f>SUM(D12:D37)</f>
        <v>56400</v>
      </c>
      <c r="E11" s="21">
        <f>SUM(E12:E37)</f>
        <v>56400</v>
      </c>
      <c r="F11" s="17"/>
      <c r="G11" s="39" t="s">
        <v>54</v>
      </c>
      <c r="H11" s="41">
        <f t="shared" si="0"/>
        <v>56400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54000</v>
      </c>
      <c r="D12" s="2">
        <f>C12</f>
        <v>54000</v>
      </c>
      <c r="E12" s="2">
        <f>D12</f>
        <v>54000</v>
      </c>
      <c r="H12" s="41">
        <f t="shared" si="0"/>
        <v>54000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</v>
      </c>
      <c r="D32" s="2">
        <f t="shared" si="3"/>
        <v>400</v>
      </c>
      <c r="E32" s="2">
        <f t="shared" si="3"/>
        <v>400</v>
      </c>
      <c r="H32" s="41">
        <f t="shared" si="0"/>
        <v>400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91" t="s">
        <v>145</v>
      </c>
      <c r="B38" s="192"/>
      <c r="C38" s="21">
        <f>SUM(C39:C60)</f>
        <v>47500</v>
      </c>
      <c r="D38" s="21">
        <f>SUM(D39:D60)</f>
        <v>47500</v>
      </c>
      <c r="E38" s="21">
        <f>SUM(E39:E60)</f>
        <v>47500</v>
      </c>
      <c r="G38" s="39" t="s">
        <v>55</v>
      </c>
      <c r="H38" s="41">
        <f t="shared" si="0"/>
        <v>47500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6000</v>
      </c>
      <c r="D52" s="2">
        <f t="shared" si="4"/>
        <v>6000</v>
      </c>
      <c r="E52" s="2">
        <f t="shared" si="4"/>
        <v>6000</v>
      </c>
      <c r="H52" s="41">
        <f t="shared" si="0"/>
        <v>6000</v>
      </c>
    </row>
    <row r="53" spans="1:10" outlineLevel="1">
      <c r="A53" s="20">
        <v>3301</v>
      </c>
      <c r="B53" s="20" t="s">
        <v>18</v>
      </c>
      <c r="C53" s="2">
        <v>6000</v>
      </c>
      <c r="D53" s="2">
        <f t="shared" si="4"/>
        <v>6000</v>
      </c>
      <c r="E53" s="2">
        <f t="shared" si="4"/>
        <v>6000</v>
      </c>
      <c r="H53" s="41">
        <f t="shared" si="0"/>
        <v>6000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5000</v>
      </c>
      <c r="D55" s="2">
        <f t="shared" si="4"/>
        <v>5000</v>
      </c>
      <c r="E55" s="2">
        <f t="shared" si="4"/>
        <v>5000</v>
      </c>
      <c r="H55" s="41">
        <f t="shared" si="0"/>
        <v>5000</v>
      </c>
    </row>
    <row r="56" spans="1:10" outlineLevel="1">
      <c r="A56" s="20">
        <v>3303</v>
      </c>
      <c r="B56" s="20" t="s">
        <v>154</v>
      </c>
      <c r="C56" s="2">
        <v>12000</v>
      </c>
      <c r="D56" s="2">
        <f t="shared" ref="D56:E60" si="5">C56</f>
        <v>12000</v>
      </c>
      <c r="E56" s="2">
        <f t="shared" si="5"/>
        <v>12000</v>
      </c>
      <c r="H56" s="41">
        <f t="shared" si="0"/>
        <v>12000</v>
      </c>
    </row>
    <row r="57" spans="1:10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378000</v>
      </c>
      <c r="D67" s="25">
        <f>D97+D68</f>
        <v>378000</v>
      </c>
      <c r="E67" s="25">
        <f>E97+E68</f>
        <v>378000</v>
      </c>
      <c r="G67" s="39" t="s">
        <v>59</v>
      </c>
      <c r="H67" s="41">
        <f t="shared" ref="H67:H130" si="7">C67</f>
        <v>378000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94500</v>
      </c>
      <c r="D68" s="21">
        <f>SUM(D69:D96)</f>
        <v>94500</v>
      </c>
      <c r="E68" s="21">
        <f>SUM(E69:E96)</f>
        <v>94500</v>
      </c>
      <c r="G68" s="39" t="s">
        <v>56</v>
      </c>
      <c r="H68" s="41">
        <f t="shared" si="7"/>
        <v>94500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1">
        <f t="shared" si="7"/>
        <v>500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60000</v>
      </c>
      <c r="D94" s="2">
        <f t="shared" si="9"/>
        <v>60000</v>
      </c>
      <c r="E94" s="2">
        <f t="shared" si="9"/>
        <v>60000</v>
      </c>
      <c r="H94" s="41">
        <f t="shared" si="7"/>
        <v>60000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283500</v>
      </c>
      <c r="D97" s="21">
        <f>SUM(D98:D113)</f>
        <v>283500</v>
      </c>
      <c r="E97" s="21">
        <f>SUM(E98:E113)</f>
        <v>283500</v>
      </c>
      <c r="G97" s="39" t="s">
        <v>58</v>
      </c>
      <c r="H97" s="41">
        <f t="shared" si="7"/>
        <v>283500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206000</v>
      </c>
      <c r="D98" s="2">
        <f>C98</f>
        <v>206000</v>
      </c>
      <c r="E98" s="2">
        <f>D98</f>
        <v>206000</v>
      </c>
      <c r="H98" s="41">
        <f t="shared" si="7"/>
        <v>206000</v>
      </c>
    </row>
    <row r="99" spans="1:10" ht="15" customHeight="1" outlineLevel="1">
      <c r="A99" s="3">
        <v>6002</v>
      </c>
      <c r="B99" s="1" t="s">
        <v>185</v>
      </c>
      <c r="C99" s="2">
        <v>70000</v>
      </c>
      <c r="D99" s="2">
        <f t="shared" ref="D99:E113" si="10">C99</f>
        <v>70000</v>
      </c>
      <c r="E99" s="2">
        <f t="shared" si="10"/>
        <v>70000</v>
      </c>
      <c r="H99" s="41">
        <f t="shared" si="7"/>
        <v>70000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196" t="s">
        <v>62</v>
      </c>
      <c r="B114" s="197"/>
      <c r="C114" s="26">
        <f>C115+C152+C177</f>
        <v>186600</v>
      </c>
      <c r="D114" s="167">
        <f>D115+D152+D177</f>
        <v>186600</v>
      </c>
      <c r="E114" s="167">
        <f>E115+E152+E177</f>
        <v>186600</v>
      </c>
      <c r="G114" s="39" t="s">
        <v>62</v>
      </c>
      <c r="H114" s="41">
        <f t="shared" si="7"/>
        <v>186600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159920</v>
      </c>
      <c r="D115" s="168">
        <f>D116+D135</f>
        <v>159920</v>
      </c>
      <c r="E115" s="168">
        <f>E116+E135</f>
        <v>159920</v>
      </c>
      <c r="G115" s="39" t="s">
        <v>61</v>
      </c>
      <c r="H115" s="41">
        <f t="shared" si="7"/>
        <v>159920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8600</v>
      </c>
      <c r="D116" s="21">
        <f>D117+D120+D123+D126+D129+D132</f>
        <v>8600</v>
      </c>
      <c r="E116" s="21">
        <f>E117+E120+E123+E126+E129+E132</f>
        <v>8600</v>
      </c>
      <c r="G116" s="39" t="s">
        <v>583</v>
      </c>
      <c r="H116" s="41">
        <f t="shared" si="7"/>
        <v>8600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8600</v>
      </c>
      <c r="D132" s="2">
        <f>D133+D134</f>
        <v>8600</v>
      </c>
      <c r="E132" s="2">
        <f>E133+E134</f>
        <v>8600</v>
      </c>
      <c r="H132" s="41">
        <f t="shared" si="11"/>
        <v>8600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>
        <v>8600</v>
      </c>
      <c r="D134" s="128">
        <f>C134</f>
        <v>8600</v>
      </c>
      <c r="E134" s="128">
        <f>D134</f>
        <v>8600</v>
      </c>
      <c r="H134" s="41">
        <f t="shared" si="11"/>
        <v>8600</v>
      </c>
    </row>
    <row r="135" spans="1:10">
      <c r="A135" s="191" t="s">
        <v>202</v>
      </c>
      <c r="B135" s="192"/>
      <c r="C135" s="21">
        <f>C136+C140+C143+C146+C149</f>
        <v>151320</v>
      </c>
      <c r="D135" s="21">
        <f>D136+D140+D143+D146+D149</f>
        <v>151320</v>
      </c>
      <c r="E135" s="21">
        <f>E136+E140+E143+E146+E149</f>
        <v>151320</v>
      </c>
      <c r="G135" s="39" t="s">
        <v>584</v>
      </c>
      <c r="H135" s="41">
        <f t="shared" si="11"/>
        <v>151320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47837.771999999997</v>
      </c>
      <c r="D136" s="2">
        <f>D137+D138+D139</f>
        <v>47837.771999999997</v>
      </c>
      <c r="E136" s="2">
        <f>E137+E138+E139</f>
        <v>47837.771999999997</v>
      </c>
      <c r="H136" s="41">
        <f t="shared" si="11"/>
        <v>47837.771999999997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12911.093999999999</v>
      </c>
      <c r="D138" s="128">
        <f t="shared" ref="D138:E139" si="12">C138</f>
        <v>12911.093999999999</v>
      </c>
      <c r="E138" s="128">
        <f t="shared" si="12"/>
        <v>12911.093999999999</v>
      </c>
      <c r="H138" s="41">
        <f t="shared" si="11"/>
        <v>12911.093999999999</v>
      </c>
    </row>
    <row r="139" spans="1:10" ht="15" customHeight="1" outlineLevel="2">
      <c r="A139" s="130"/>
      <c r="B139" s="129" t="s">
        <v>861</v>
      </c>
      <c r="C139" s="128">
        <v>34926.678</v>
      </c>
      <c r="D139" s="128">
        <f t="shared" si="12"/>
        <v>34926.678</v>
      </c>
      <c r="E139" s="128">
        <f t="shared" si="12"/>
        <v>34926.678</v>
      </c>
      <c r="H139" s="41">
        <f t="shared" si="11"/>
        <v>34926.678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103482.228</v>
      </c>
      <c r="D149" s="2">
        <f>D150+D151</f>
        <v>103482.228</v>
      </c>
      <c r="E149" s="2">
        <f>E150+E151</f>
        <v>103482.228</v>
      </c>
      <c r="H149" s="41">
        <f t="shared" si="11"/>
        <v>103482.228</v>
      </c>
    </row>
    <row r="150" spans="1:10" ht="15" customHeight="1" outlineLevel="2">
      <c r="A150" s="130"/>
      <c r="B150" s="129" t="s">
        <v>855</v>
      </c>
      <c r="C150" s="128">
        <v>103482.228</v>
      </c>
      <c r="D150" s="128">
        <f>C150</f>
        <v>103482.228</v>
      </c>
      <c r="E150" s="128">
        <f>D150</f>
        <v>103482.228</v>
      </c>
      <c r="H150" s="41">
        <f t="shared" si="11"/>
        <v>103482.228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26680</v>
      </c>
      <c r="D152" s="23">
        <f>D153+D163+D170</f>
        <v>26680</v>
      </c>
      <c r="E152" s="23">
        <f>E153+E163+E170</f>
        <v>26680</v>
      </c>
      <c r="G152" s="39" t="s">
        <v>66</v>
      </c>
      <c r="H152" s="41">
        <f t="shared" si="11"/>
        <v>26680</v>
      </c>
      <c r="I152" s="42"/>
      <c r="J152" s="40" t="b">
        <f>AND(H152=I152)</f>
        <v>0</v>
      </c>
    </row>
    <row r="153" spans="1:10">
      <c r="A153" s="191" t="s">
        <v>208</v>
      </c>
      <c r="B153" s="192"/>
      <c r="C153" s="21">
        <f>C154+C157+C160</f>
        <v>26680</v>
      </c>
      <c r="D153" s="21">
        <f>D154+D157+D160</f>
        <v>26680</v>
      </c>
      <c r="E153" s="21">
        <f>E154+E157+E160</f>
        <v>26680</v>
      </c>
      <c r="G153" s="39" t="s">
        <v>585</v>
      </c>
      <c r="H153" s="41">
        <f t="shared" si="11"/>
        <v>26680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26680</v>
      </c>
      <c r="D154" s="2">
        <f>D155+D156</f>
        <v>26680</v>
      </c>
      <c r="E154" s="2">
        <f>E155+E156</f>
        <v>26680</v>
      </c>
      <c r="H154" s="41">
        <f t="shared" si="11"/>
        <v>26680</v>
      </c>
    </row>
    <row r="155" spans="1:10" ht="15" customHeight="1" outlineLevel="2">
      <c r="A155" s="130"/>
      <c r="B155" s="129" t="s">
        <v>855</v>
      </c>
      <c r="C155" s="128">
        <v>8680</v>
      </c>
      <c r="D155" s="128">
        <f>C155</f>
        <v>8680</v>
      </c>
      <c r="E155" s="128">
        <f>D155</f>
        <v>8680</v>
      </c>
      <c r="H155" s="41">
        <f t="shared" si="11"/>
        <v>8680</v>
      </c>
    </row>
    <row r="156" spans="1:10" ht="15" customHeight="1" outlineLevel="2">
      <c r="A156" s="130"/>
      <c r="B156" s="129" t="s">
        <v>860</v>
      </c>
      <c r="C156" s="128">
        <v>18000</v>
      </c>
      <c r="D156" s="128">
        <f>C156</f>
        <v>18000</v>
      </c>
      <c r="E156" s="128">
        <f>D156</f>
        <v>18000</v>
      </c>
      <c r="H156" s="41">
        <f t="shared" si="11"/>
        <v>18000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90" t="s">
        <v>67</v>
      </c>
      <c r="B256" s="190"/>
      <c r="C256" s="190"/>
      <c r="D256" s="140" t="s">
        <v>853</v>
      </c>
      <c r="E256" s="140" t="s">
        <v>852</v>
      </c>
      <c r="G256" s="47" t="s">
        <v>589</v>
      </c>
      <c r="H256" s="48">
        <f>C257+C559</f>
        <v>736600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550000</v>
      </c>
      <c r="D257" s="169">
        <f>D258+D550</f>
        <v>470419</v>
      </c>
      <c r="E257" s="169">
        <f>E258+E550</f>
        <v>470419</v>
      </c>
      <c r="G257" s="39" t="s">
        <v>60</v>
      </c>
      <c r="H257" s="41">
        <f>C257</f>
        <v>550000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509619</v>
      </c>
      <c r="D258" s="170">
        <f>D259+D339+D483+D547</f>
        <v>430038</v>
      </c>
      <c r="E258" s="170">
        <f>E259+E339+E483+E547</f>
        <v>430038</v>
      </c>
      <c r="G258" s="39" t="s">
        <v>57</v>
      </c>
      <c r="H258" s="41">
        <f t="shared" ref="H258:H321" si="21">C258</f>
        <v>509619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424783</v>
      </c>
      <c r="D259" s="171">
        <f>D260+D263+D314</f>
        <v>345202</v>
      </c>
      <c r="E259" s="171">
        <f>E260+E263+E314</f>
        <v>345202</v>
      </c>
      <c r="G259" s="39" t="s">
        <v>590</v>
      </c>
      <c r="H259" s="41">
        <f t="shared" si="21"/>
        <v>424783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>
        <v>0</v>
      </c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0" t="s">
        <v>269</v>
      </c>
      <c r="B263" s="181"/>
      <c r="C263" s="32">
        <f>C264+C265+C289+C296+C298+C302+C305+C308+C313</f>
        <v>424783</v>
      </c>
      <c r="D263" s="172">
        <f>D264+D265+D289+D296+D298+D302+D305+D308+D313</f>
        <v>345202</v>
      </c>
      <c r="E263" s="172">
        <f>E264+E265+E289+E296+E298+E302+E305+E308+E313</f>
        <v>345202</v>
      </c>
      <c r="H263" s="41">
        <f t="shared" si="21"/>
        <v>424783</v>
      </c>
    </row>
    <row r="264" spans="1:10" outlineLevel="2">
      <c r="A264" s="6">
        <v>1101</v>
      </c>
      <c r="B264" s="4" t="s">
        <v>34</v>
      </c>
      <c r="C264" s="5">
        <v>149413</v>
      </c>
      <c r="D264" s="173">
        <f>C264</f>
        <v>149413</v>
      </c>
      <c r="E264" s="173">
        <f>D264</f>
        <v>149413</v>
      </c>
      <c r="H264" s="41">
        <f t="shared" si="21"/>
        <v>149413</v>
      </c>
    </row>
    <row r="265" spans="1:10" outlineLevel="2">
      <c r="A265" s="6">
        <v>1101</v>
      </c>
      <c r="B265" s="4" t="s">
        <v>35</v>
      </c>
      <c r="C265" s="5">
        <v>195789</v>
      </c>
      <c r="D265" s="173">
        <v>195789</v>
      </c>
      <c r="E265" s="173">
        <v>195789</v>
      </c>
      <c r="H265" s="41">
        <f t="shared" si="21"/>
        <v>195789</v>
      </c>
    </row>
    <row r="266" spans="1:10" outlineLevel="3">
      <c r="A266" s="29"/>
      <c r="B266" s="28" t="s">
        <v>218</v>
      </c>
      <c r="C266" s="30">
        <v>0</v>
      </c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>
        <v>0</v>
      </c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>
        <v>0</v>
      </c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0</v>
      </c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0</v>
      </c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1050</v>
      </c>
      <c r="D289" s="5">
        <f>SUM(D290:D295)</f>
        <v>0</v>
      </c>
      <c r="E289" s="5">
        <f>SUM(E290:E295)</f>
        <v>0</v>
      </c>
      <c r="H289" s="41">
        <f t="shared" si="21"/>
        <v>1050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250</v>
      </c>
      <c r="D296" s="5">
        <f>SUM(D297)</f>
        <v>0</v>
      </c>
      <c r="E296" s="5">
        <f>SUM(E297)</f>
        <v>0</v>
      </c>
      <c r="H296" s="41">
        <f t="shared" si="21"/>
        <v>250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10583</v>
      </c>
      <c r="D298" s="5">
        <f>SUM(D299:D301)</f>
        <v>0</v>
      </c>
      <c r="E298" s="5">
        <f>SUM(E299:E301)</f>
        <v>0</v>
      </c>
      <c r="H298" s="41">
        <f t="shared" si="21"/>
        <v>10583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2152</v>
      </c>
      <c r="D302" s="5">
        <f>SUM(D303:D304)</f>
        <v>0</v>
      </c>
      <c r="E302" s="5">
        <f>SUM(E303:E304)</f>
        <v>0</v>
      </c>
      <c r="H302" s="41">
        <f t="shared" si="21"/>
        <v>2152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2865</v>
      </c>
      <c r="D305" s="5">
        <f>SUM(D306:D307)</f>
        <v>0</v>
      </c>
      <c r="E305" s="5">
        <f>SUM(E306:E307)</f>
        <v>0</v>
      </c>
      <c r="H305" s="41">
        <f t="shared" si="21"/>
        <v>2865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62681</v>
      </c>
      <c r="D308" s="5">
        <f>SUM(D309:D312)</f>
        <v>0</v>
      </c>
      <c r="E308" s="5">
        <f>SUM(E309:E312)</f>
        <v>0</v>
      </c>
      <c r="H308" s="41">
        <f t="shared" si="21"/>
        <v>62681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74786</v>
      </c>
      <c r="D339" s="33">
        <f>D340+D444+D482</f>
        <v>74786</v>
      </c>
      <c r="E339" s="33">
        <f>E340+E444+E482</f>
        <v>74786</v>
      </c>
      <c r="G339" s="39" t="s">
        <v>591</v>
      </c>
      <c r="H339" s="41">
        <f t="shared" si="28"/>
        <v>74786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72188</v>
      </c>
      <c r="D340" s="32">
        <f>D341+D342+D343+D344+D347+D348+D353+D356+D357+D362+D367+BH290668+D371+D372+D373+D376+D377+D378+D382+D388+D391+D392+D395+D398+D399+D404+D407+D408+D409+D412+D415+D416+D419+D420+D421+D422+D429+D443</f>
        <v>72188</v>
      </c>
      <c r="E340" s="32">
        <f>E341+E342+E343+E344+E347+E348+E353+E356+E357+E362+E367+BI290668+E371+E372+E373+E376+E377+E378+E382+E388+E391+E392+E395+E398+E399+E404+E407+E408+E409+E412+E415+E416+E419+E420+E421+E422+E429+E443</f>
        <v>72188</v>
      </c>
      <c r="H340" s="41">
        <f t="shared" si="28"/>
        <v>72188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24000</v>
      </c>
      <c r="D343" s="5">
        <f t="shared" si="31"/>
        <v>24000</v>
      </c>
      <c r="E343" s="5">
        <f t="shared" si="31"/>
        <v>24000</v>
      </c>
      <c r="H343" s="41">
        <f t="shared" si="28"/>
        <v>24000</v>
      </c>
    </row>
    <row r="344" spans="1:10" outlineLevel="2">
      <c r="A344" s="6">
        <v>2201</v>
      </c>
      <c r="B344" s="4" t="s">
        <v>273</v>
      </c>
      <c r="C344" s="5">
        <f>SUM(C345:C346)</f>
        <v>3700</v>
      </c>
      <c r="D344" s="5">
        <f>SUM(D345:D346)</f>
        <v>3700</v>
      </c>
      <c r="E344" s="5">
        <f>SUM(E345:E346)</f>
        <v>3700</v>
      </c>
      <c r="H344" s="41">
        <f t="shared" si="28"/>
        <v>3700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outlineLevel="3">
      <c r="A346" s="29"/>
      <c r="B346" s="28" t="s">
        <v>275</v>
      </c>
      <c r="C346" s="30">
        <v>2200</v>
      </c>
      <c r="D346" s="30">
        <f t="shared" si="32"/>
        <v>2200</v>
      </c>
      <c r="E346" s="30">
        <f t="shared" si="32"/>
        <v>2200</v>
      </c>
      <c r="H346" s="41">
        <f t="shared" si="28"/>
        <v>2200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2000</v>
      </c>
      <c r="D357" s="5">
        <f>SUM(D358:D361)</f>
        <v>2000</v>
      </c>
      <c r="E357" s="5">
        <f>SUM(E358:E361)</f>
        <v>2000</v>
      </c>
      <c r="H357" s="41">
        <f t="shared" si="28"/>
        <v>2000</v>
      </c>
    </row>
    <row r="358" spans="1:8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  <c r="H358" s="41">
        <f t="shared" si="28"/>
        <v>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4838</v>
      </c>
      <c r="D362" s="5">
        <f>SUM(D363:D366)</f>
        <v>4838</v>
      </c>
      <c r="E362" s="5">
        <f>SUM(E363:E366)</f>
        <v>4838</v>
      </c>
      <c r="H362" s="41">
        <f t="shared" si="28"/>
        <v>4838</v>
      </c>
    </row>
    <row r="363" spans="1:8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  <c r="H363" s="41">
        <f t="shared" si="28"/>
        <v>500</v>
      </c>
    </row>
    <row r="364" spans="1:8" outlineLevel="3">
      <c r="A364" s="29"/>
      <c r="B364" s="28" t="s">
        <v>292</v>
      </c>
      <c r="C364" s="30">
        <v>3588</v>
      </c>
      <c r="D364" s="30">
        <f t="shared" ref="D364:E366" si="36">C364</f>
        <v>3588</v>
      </c>
      <c r="E364" s="30">
        <f t="shared" si="36"/>
        <v>3588</v>
      </c>
      <c r="H364" s="41">
        <f t="shared" si="28"/>
        <v>3588</v>
      </c>
    </row>
    <row r="365" spans="1:8" outlineLevel="3">
      <c r="A365" s="29"/>
      <c r="B365" s="28" t="s">
        <v>293</v>
      </c>
      <c r="C365" s="30">
        <v>750</v>
      </c>
      <c r="D365" s="30">
        <f t="shared" si="36"/>
        <v>750</v>
      </c>
      <c r="E365" s="30">
        <f t="shared" si="36"/>
        <v>750</v>
      </c>
      <c r="H365" s="41">
        <f t="shared" si="28"/>
        <v>750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</v>
      </c>
      <c r="D371" s="5">
        <f t="shared" si="37"/>
        <v>500</v>
      </c>
      <c r="E371" s="5">
        <f t="shared" si="37"/>
        <v>500</v>
      </c>
      <c r="H371" s="41">
        <f t="shared" si="28"/>
        <v>500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700</v>
      </c>
      <c r="D377" s="5">
        <f t="shared" si="38"/>
        <v>700</v>
      </c>
      <c r="E377" s="5">
        <f t="shared" si="38"/>
        <v>700</v>
      </c>
      <c r="H377" s="41">
        <f t="shared" si="28"/>
        <v>700</v>
      </c>
    </row>
    <row r="378" spans="1:8" outlineLevel="2">
      <c r="A378" s="6">
        <v>2201</v>
      </c>
      <c r="B378" s="4" t="s">
        <v>303</v>
      </c>
      <c r="C378" s="5">
        <f>SUM(C379:C381)</f>
        <v>500</v>
      </c>
      <c r="D378" s="5">
        <f>SUM(D379:D381)</f>
        <v>500</v>
      </c>
      <c r="E378" s="5">
        <f>SUM(E379:E381)</f>
        <v>500</v>
      </c>
      <c r="H378" s="41">
        <f t="shared" si="28"/>
        <v>500</v>
      </c>
    </row>
    <row r="379" spans="1:8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8"/>
        <v>2000</v>
      </c>
    </row>
    <row r="383" spans="1:8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  <c r="H383" s="41">
        <f t="shared" si="28"/>
        <v>300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6300</v>
      </c>
      <c r="D392" s="5">
        <f>SUM(D393:D394)</f>
        <v>6300</v>
      </c>
      <c r="E392" s="5">
        <f>SUM(E393:E394)</f>
        <v>6300</v>
      </c>
      <c r="H392" s="41">
        <f t="shared" si="41"/>
        <v>6300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6300</v>
      </c>
      <c r="D394" s="30">
        <f>C394</f>
        <v>6300</v>
      </c>
      <c r="E394" s="30">
        <f>D394</f>
        <v>6300</v>
      </c>
      <c r="H394" s="41">
        <f t="shared" si="41"/>
        <v>6300</v>
      </c>
    </row>
    <row r="395" spans="1:8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1"/>
        <v>100</v>
      </c>
    </row>
    <row r="396" spans="1:8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</v>
      </c>
      <c r="D415" s="5">
        <f t="shared" si="46"/>
        <v>300</v>
      </c>
      <c r="E415" s="5">
        <f t="shared" si="46"/>
        <v>300</v>
      </c>
      <c r="H415" s="41">
        <f t="shared" si="41"/>
        <v>300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2598</v>
      </c>
      <c r="D444" s="32">
        <f>D445+D454+D455+D459+D462+D463+D468+D474+D477+D480+D481+D450</f>
        <v>2598</v>
      </c>
      <c r="E444" s="32">
        <f>E445+E454+E455+E459+E462+E463+E468+E474+E477+E480+E481+E450</f>
        <v>2598</v>
      </c>
      <c r="H444" s="41">
        <f t="shared" si="41"/>
        <v>2598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2298</v>
      </c>
      <c r="D454" s="5">
        <f>C454</f>
        <v>2298</v>
      </c>
      <c r="E454" s="5">
        <f>D454</f>
        <v>2298</v>
      </c>
      <c r="H454" s="41">
        <f t="shared" si="51"/>
        <v>2298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</v>
      </c>
      <c r="D480" s="5">
        <f t="shared" si="57"/>
        <v>300</v>
      </c>
      <c r="E480" s="5">
        <f t="shared" si="57"/>
        <v>300</v>
      </c>
      <c r="H480" s="41">
        <f t="shared" si="51"/>
        <v>300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10050</v>
      </c>
      <c r="D483" s="35">
        <f>D484+D504+D509+D522+D528+D538</f>
        <v>10050</v>
      </c>
      <c r="E483" s="35">
        <f>E484+E504+E509+E522+E528+E538</f>
        <v>10050</v>
      </c>
      <c r="G483" s="39" t="s">
        <v>592</v>
      </c>
      <c r="H483" s="41">
        <f t="shared" si="51"/>
        <v>10050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5000</v>
      </c>
      <c r="D484" s="32">
        <f>D485+D486+D490+D491+D494+D497+D500+D501+D502+D503</f>
        <v>5000</v>
      </c>
      <c r="E484" s="32">
        <f>E485+E486+E490+E491+E494+E497+E500+E501+E502+E503</f>
        <v>5000</v>
      </c>
      <c r="H484" s="41">
        <f t="shared" si="51"/>
        <v>5000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9"/>
        <v>5000</v>
      </c>
      <c r="E500" s="5">
        <f t="shared" si="59"/>
        <v>5000</v>
      </c>
      <c r="H500" s="41">
        <f t="shared" si="51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2500</v>
      </c>
      <c r="D509" s="32">
        <f>D510+D511+D512+D513+D517+D518+D519+D520+D521</f>
        <v>2500</v>
      </c>
      <c r="E509" s="32">
        <f>E510+E511+E512+E513+E517+E518+E519+E520+E521</f>
        <v>2500</v>
      </c>
      <c r="F509" s="51"/>
      <c r="H509" s="41">
        <f t="shared" si="51"/>
        <v>2500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2500</v>
      </c>
      <c r="D520" s="5">
        <f t="shared" si="62"/>
        <v>2500</v>
      </c>
      <c r="E520" s="5">
        <f t="shared" si="62"/>
        <v>2500</v>
      </c>
      <c r="H520" s="41">
        <f t="shared" si="63"/>
        <v>2500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550</v>
      </c>
      <c r="D538" s="32">
        <f>SUM(D539:D544)</f>
        <v>550</v>
      </c>
      <c r="E538" s="32">
        <f>SUM(E539:E544)</f>
        <v>550</v>
      </c>
      <c r="H538" s="41">
        <f t="shared" si="63"/>
        <v>550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550</v>
      </c>
      <c r="D540" s="5">
        <f t="shared" ref="D540:E543" si="66">C540</f>
        <v>550</v>
      </c>
      <c r="E540" s="5">
        <f t="shared" si="66"/>
        <v>550</v>
      </c>
      <c r="H540" s="41">
        <f t="shared" si="63"/>
        <v>550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0" t="s">
        <v>450</v>
      </c>
      <c r="B548" s="181"/>
      <c r="C548" s="32">
        <v>0</v>
      </c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40381</v>
      </c>
      <c r="D550" s="36">
        <f>D551</f>
        <v>40381</v>
      </c>
      <c r="E550" s="36">
        <f>E551</f>
        <v>40381</v>
      </c>
      <c r="G550" s="39" t="s">
        <v>59</v>
      </c>
      <c r="H550" s="41">
        <f t="shared" si="63"/>
        <v>40381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40381</v>
      </c>
      <c r="D551" s="33">
        <f>D552+D556</f>
        <v>40381</v>
      </c>
      <c r="E551" s="33">
        <f>E552+E556</f>
        <v>40381</v>
      </c>
      <c r="G551" s="39" t="s">
        <v>594</v>
      </c>
      <c r="H551" s="41">
        <f t="shared" si="63"/>
        <v>40381</v>
      </c>
      <c r="I551" s="42"/>
      <c r="J551" s="40" t="b">
        <f>AND(H551=I551)</f>
        <v>0</v>
      </c>
    </row>
    <row r="552" spans="1:10" outlineLevel="1">
      <c r="A552" s="180" t="s">
        <v>457</v>
      </c>
      <c r="B552" s="181"/>
      <c r="C552" s="32">
        <f>SUM(C553:C555)</f>
        <v>40381</v>
      </c>
      <c r="D552" s="32">
        <f>SUM(D553:D555)</f>
        <v>40381</v>
      </c>
      <c r="E552" s="32">
        <f>SUM(E553:E555)</f>
        <v>40381</v>
      </c>
      <c r="H552" s="41">
        <f t="shared" si="63"/>
        <v>40381</v>
      </c>
    </row>
    <row r="553" spans="1:10" outlineLevel="2" collapsed="1">
      <c r="A553" s="6">
        <v>5500</v>
      </c>
      <c r="B553" s="4" t="s">
        <v>458</v>
      </c>
      <c r="C553" s="5">
        <v>40381</v>
      </c>
      <c r="D553" s="5">
        <f t="shared" ref="D553:E555" si="67">C553</f>
        <v>40381</v>
      </c>
      <c r="E553" s="5">
        <f t="shared" si="67"/>
        <v>40381</v>
      </c>
      <c r="H553" s="41">
        <f t="shared" si="63"/>
        <v>40381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186600</v>
      </c>
      <c r="D559" s="169">
        <f>D560+D716+D725</f>
        <v>186600</v>
      </c>
      <c r="E559" s="169">
        <f>E560+E716+E725</f>
        <v>186600</v>
      </c>
      <c r="G559" s="39" t="s">
        <v>62</v>
      </c>
      <c r="H559" s="41">
        <f t="shared" si="63"/>
        <v>186600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115274</v>
      </c>
      <c r="D560" s="170">
        <f>D561+D638+D642+D645</f>
        <v>115274</v>
      </c>
      <c r="E560" s="170">
        <f>E561+E638+E642+E645</f>
        <v>115274</v>
      </c>
      <c r="G560" s="39" t="s">
        <v>61</v>
      </c>
      <c r="H560" s="41">
        <f t="shared" si="63"/>
        <v>115274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115274</v>
      </c>
      <c r="D561" s="171">
        <f>D562+D567+D568+D569+D576+D577+D581+D584+D585+D586+D587+D592+D595+D599+D603+D610+D616+D628</f>
        <v>115274</v>
      </c>
      <c r="E561" s="171">
        <f>E562+E567+E568+E569+E576+E577+E581+E584+E585+E586+E587+E592+E595+E599+E603+E610+E616+E628</f>
        <v>115274</v>
      </c>
      <c r="G561" s="39" t="s">
        <v>595</v>
      </c>
      <c r="H561" s="41">
        <f t="shared" si="63"/>
        <v>115274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23222.912</v>
      </c>
      <c r="D562" s="32">
        <f>SUM(D563:D566)</f>
        <v>23222.912</v>
      </c>
      <c r="E562" s="32">
        <f>SUM(E563:E566)</f>
        <v>23222.912</v>
      </c>
      <c r="H562" s="41">
        <f t="shared" si="63"/>
        <v>23222.912</v>
      </c>
    </row>
    <row r="563" spans="1:10" outlineLevel="2">
      <c r="A563" s="7">
        <v>6600</v>
      </c>
      <c r="B563" s="4" t="s">
        <v>468</v>
      </c>
      <c r="C563" s="5">
        <v>5964</v>
      </c>
      <c r="D563" s="5">
        <f>C563</f>
        <v>5964</v>
      </c>
      <c r="E563" s="5">
        <f>D563</f>
        <v>5964</v>
      </c>
      <c r="H563" s="41">
        <f t="shared" si="63"/>
        <v>5964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17258.912</v>
      </c>
      <c r="D566" s="5">
        <f t="shared" si="68"/>
        <v>17258.912</v>
      </c>
      <c r="E566" s="5">
        <f t="shared" si="68"/>
        <v>17258.912</v>
      </c>
      <c r="H566" s="41">
        <f t="shared" si="63"/>
        <v>17258.912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0" t="s">
        <v>481</v>
      </c>
      <c r="B577" s="181"/>
      <c r="C577" s="32">
        <f>SUM(C578:C580)</f>
        <v>25600</v>
      </c>
      <c r="D577" s="32">
        <f>SUM(D578:D580)</f>
        <v>25600</v>
      </c>
      <c r="E577" s="32">
        <f>SUM(E578:E580)</f>
        <v>25600</v>
      </c>
      <c r="H577" s="41">
        <f t="shared" si="63"/>
        <v>25600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25600</v>
      </c>
      <c r="D580" s="5">
        <f t="shared" si="70"/>
        <v>25600</v>
      </c>
      <c r="E580" s="5">
        <f t="shared" si="70"/>
        <v>25600</v>
      </c>
      <c r="H580" s="41">
        <f t="shared" si="71"/>
        <v>25600</v>
      </c>
    </row>
    <row r="581" spans="1:8" outlineLevel="1">
      <c r="A581" s="180" t="s">
        <v>485</v>
      </c>
      <c r="B581" s="181"/>
      <c r="C581" s="32">
        <f>SUM(C582:C583)</f>
        <v>18851.088</v>
      </c>
      <c r="D581" s="32">
        <f>SUM(D582:D583)</f>
        <v>18851.088</v>
      </c>
      <c r="E581" s="32">
        <f>SUM(E582:E583)</f>
        <v>18851.088</v>
      </c>
      <c r="H581" s="41">
        <f t="shared" si="71"/>
        <v>18851.088</v>
      </c>
    </row>
    <row r="582" spans="1:8" outlineLevel="2">
      <c r="A582" s="7">
        <v>6606</v>
      </c>
      <c r="B582" s="4" t="s">
        <v>486</v>
      </c>
      <c r="C582" s="5">
        <f>15550+1569.968</f>
        <v>17119.968000000001</v>
      </c>
      <c r="D582" s="5">
        <f t="shared" ref="D582:E586" si="72">C582</f>
        <v>17119.968000000001</v>
      </c>
      <c r="E582" s="5">
        <f t="shared" si="72"/>
        <v>17119.968000000001</v>
      </c>
      <c r="H582" s="41">
        <f t="shared" si="71"/>
        <v>17119.968000000001</v>
      </c>
    </row>
    <row r="583" spans="1:8" outlineLevel="2">
      <c r="A583" s="7">
        <v>6606</v>
      </c>
      <c r="B583" s="4" t="s">
        <v>487</v>
      </c>
      <c r="C583" s="5">
        <v>1731.12</v>
      </c>
      <c r="D583" s="5">
        <f t="shared" si="72"/>
        <v>1731.12</v>
      </c>
      <c r="E583" s="5">
        <f t="shared" si="72"/>
        <v>1731.12</v>
      </c>
      <c r="H583" s="41">
        <f t="shared" si="71"/>
        <v>1731.12</v>
      </c>
    </row>
    <row r="584" spans="1:8" outlineLevel="1">
      <c r="A584" s="180" t="s">
        <v>488</v>
      </c>
      <c r="B584" s="181"/>
      <c r="C584" s="31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32600</v>
      </c>
      <c r="D585" s="32">
        <f t="shared" si="72"/>
        <v>32600</v>
      </c>
      <c r="E585" s="32">
        <f t="shared" si="72"/>
        <v>32600</v>
      </c>
      <c r="H585" s="41">
        <f t="shared" si="71"/>
        <v>32600</v>
      </c>
    </row>
    <row r="586" spans="1:8" outlineLevel="1" collapsed="1">
      <c r="A586" s="180" t="s">
        <v>490</v>
      </c>
      <c r="B586" s="181"/>
      <c r="C586" s="32">
        <v>5000</v>
      </c>
      <c r="D586" s="32">
        <f t="shared" si="72"/>
        <v>5000</v>
      </c>
      <c r="E586" s="32">
        <f t="shared" si="72"/>
        <v>5000</v>
      </c>
      <c r="H586" s="41">
        <f t="shared" si="71"/>
        <v>5000</v>
      </c>
    </row>
    <row r="587" spans="1:8" outlineLevel="1">
      <c r="A587" s="180" t="s">
        <v>491</v>
      </c>
      <c r="B587" s="18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0" t="s">
        <v>506</v>
      </c>
      <c r="B603" s="181"/>
      <c r="C603" s="32">
        <f>SUM(C604:C609)</f>
        <v>2000</v>
      </c>
      <c r="D603" s="32">
        <f>SUM(D604:D609)</f>
        <v>2000</v>
      </c>
      <c r="E603" s="32">
        <f>SUM(E604:E609)</f>
        <v>2000</v>
      </c>
      <c r="H603" s="41">
        <f t="shared" si="71"/>
        <v>2000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2000</v>
      </c>
      <c r="D608" s="5">
        <f t="shared" si="76"/>
        <v>2000</v>
      </c>
      <c r="E608" s="5">
        <f t="shared" si="76"/>
        <v>2000</v>
      </c>
      <c r="H608" s="41">
        <f t="shared" si="71"/>
        <v>2000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8000</v>
      </c>
      <c r="D610" s="32">
        <f>SUM(D611:D615)</f>
        <v>8000</v>
      </c>
      <c r="E610" s="32">
        <f>SUM(E611:E615)</f>
        <v>8000</v>
      </c>
      <c r="H610" s="41">
        <f t="shared" si="71"/>
        <v>8000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8000</v>
      </c>
      <c r="D613" s="5">
        <f t="shared" si="77"/>
        <v>8000</v>
      </c>
      <c r="E613" s="5">
        <f t="shared" si="77"/>
        <v>8000</v>
      </c>
      <c r="H613" s="41">
        <f t="shared" si="71"/>
        <v>8000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71326</v>
      </c>
      <c r="D716" s="36">
        <f>D717</f>
        <v>71326</v>
      </c>
      <c r="E716" s="36">
        <f>E717</f>
        <v>71326</v>
      </c>
      <c r="G716" s="39" t="s">
        <v>66</v>
      </c>
      <c r="H716" s="41">
        <f t="shared" si="92"/>
        <v>71326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71326</v>
      </c>
      <c r="D717" s="33">
        <f>D718+D722</f>
        <v>71326</v>
      </c>
      <c r="E717" s="33">
        <f>E718+E722</f>
        <v>71326</v>
      </c>
      <c r="G717" s="39" t="s">
        <v>599</v>
      </c>
      <c r="H717" s="41">
        <f t="shared" si="92"/>
        <v>71326</v>
      </c>
      <c r="I717" s="42"/>
      <c r="J717" s="40" t="b">
        <f>AND(H717=I717)</f>
        <v>0</v>
      </c>
    </row>
    <row r="718" spans="1:10" outlineLevel="1" collapsed="1">
      <c r="A718" s="174" t="s">
        <v>851</v>
      </c>
      <c r="B718" s="175"/>
      <c r="C718" s="31">
        <f>SUM(C719:C721)</f>
        <v>71326</v>
      </c>
      <c r="D718" s="31">
        <f>SUM(D719:D721)</f>
        <v>71326</v>
      </c>
      <c r="E718" s="31">
        <f>SUM(E719:E721)</f>
        <v>71326</v>
      </c>
      <c r="H718" s="41">
        <f t="shared" si="92"/>
        <v>71326</v>
      </c>
    </row>
    <row r="719" spans="1:10" ht="15" customHeight="1" outlineLevel="2">
      <c r="A719" s="6">
        <v>10950</v>
      </c>
      <c r="B719" s="4" t="s">
        <v>572</v>
      </c>
      <c r="C719" s="5">
        <v>71326</v>
      </c>
      <c r="D719" s="5">
        <f>C719</f>
        <v>71326</v>
      </c>
      <c r="E719" s="5">
        <f>D719</f>
        <v>71326</v>
      </c>
      <c r="H719" s="41">
        <f t="shared" si="92"/>
        <v>71326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1:J4 J550:J551 J560:J561 J339 J547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642 J716:J717 J645 J725:J726" xr:uid="{00000000-0002-0000-0300-000006000000}">
      <formula1>C639+C793</formula1>
    </dataValidation>
    <dataValidation type="custom" allowBlank="1" showInputMessage="1" showErrorMessage="1" sqref="J97 J38 J61 J67:J6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553" workbookViewId="0">
      <selection activeCell="D559" sqref="D559"/>
    </sheetView>
  </sheetViews>
  <sheetFormatPr defaultColWidth="9.1796875" defaultRowHeight="14.5" outlineLevelRow="3"/>
  <cols>
    <col min="1" max="1" width="7" bestFit="1" customWidth="1"/>
    <col min="2" max="2" width="46.26953125" customWidth="1"/>
    <col min="3" max="3" width="16" customWidth="1"/>
    <col min="4" max="4" width="19.7265625" customWidth="1"/>
    <col min="5" max="5" width="17.45312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0" t="s">
        <v>30</v>
      </c>
      <c r="B1" s="190"/>
      <c r="C1" s="190"/>
      <c r="D1" s="141" t="s">
        <v>853</v>
      </c>
      <c r="E1" s="141" t="s">
        <v>852</v>
      </c>
      <c r="G1" s="43" t="s">
        <v>31</v>
      </c>
      <c r="H1" s="44">
        <f>C2+C114</f>
        <v>650000</v>
      </c>
      <c r="I1" s="45"/>
      <c r="J1" s="46" t="b">
        <f>AND(H1=I1)</f>
        <v>0</v>
      </c>
    </row>
    <row r="2" spans="1:14">
      <c r="A2" s="198" t="s">
        <v>60</v>
      </c>
      <c r="B2" s="198"/>
      <c r="C2" s="26">
        <f>C3+C67</f>
        <v>550000</v>
      </c>
      <c r="D2" s="26">
        <f>D3+D67</f>
        <v>550000</v>
      </c>
      <c r="E2" s="26">
        <f>E3+E67</f>
        <v>550000</v>
      </c>
      <c r="G2" s="39" t="s">
        <v>60</v>
      </c>
      <c r="H2" s="41">
        <f>C2</f>
        <v>550000</v>
      </c>
      <c r="I2" s="42"/>
      <c r="J2" s="40" t="b">
        <f>AND(H2=I2)</f>
        <v>0</v>
      </c>
    </row>
    <row r="3" spans="1:14">
      <c r="A3" s="195" t="s">
        <v>578</v>
      </c>
      <c r="B3" s="195"/>
      <c r="C3" s="23">
        <f>C4+C11+C38+C61</f>
        <v>162300</v>
      </c>
      <c r="D3" s="23">
        <f>D4+D11+D38+D61</f>
        <v>162300</v>
      </c>
      <c r="E3" s="23">
        <f>E4+E11+E38+E61</f>
        <v>162300</v>
      </c>
      <c r="G3" s="39" t="s">
        <v>57</v>
      </c>
      <c r="H3" s="41">
        <f t="shared" ref="H3:H66" si="0">C3</f>
        <v>162300</v>
      </c>
      <c r="I3" s="42"/>
      <c r="J3" s="40" t="b">
        <f>AND(H3=I3)</f>
        <v>0</v>
      </c>
    </row>
    <row r="4" spans="1:14" ht="15" customHeight="1">
      <c r="A4" s="191" t="s">
        <v>124</v>
      </c>
      <c r="B4" s="192"/>
      <c r="C4" s="21">
        <f>SUM(C5:C10)</f>
        <v>71200</v>
      </c>
      <c r="D4" s="21">
        <f>SUM(D5:D10)</f>
        <v>71200</v>
      </c>
      <c r="E4" s="21">
        <f>SUM(E5:E10)</f>
        <v>71200</v>
      </c>
      <c r="F4" s="17"/>
      <c r="G4" s="39" t="s">
        <v>53</v>
      </c>
      <c r="H4" s="41">
        <f t="shared" si="0"/>
        <v>71200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28000</v>
      </c>
      <c r="D5" s="2">
        <f>C5</f>
        <v>28000</v>
      </c>
      <c r="E5" s="2">
        <f>D5</f>
        <v>28000</v>
      </c>
      <c r="F5" s="17"/>
      <c r="G5" s="17"/>
      <c r="H5" s="41">
        <f t="shared" si="0"/>
        <v>28000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91" t="s">
        <v>125</v>
      </c>
      <c r="B11" s="192"/>
      <c r="C11" s="21">
        <f>SUM(C12:C37)</f>
        <v>37500</v>
      </c>
      <c r="D11" s="21">
        <f>SUM(D12:D37)</f>
        <v>37500</v>
      </c>
      <c r="E11" s="21">
        <f>SUM(E12:E37)</f>
        <v>37500</v>
      </c>
      <c r="F11" s="17"/>
      <c r="G11" s="39" t="s">
        <v>54</v>
      </c>
      <c r="H11" s="41">
        <f t="shared" si="0"/>
        <v>37500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30000</v>
      </c>
      <c r="D12" s="2">
        <f>C12</f>
        <v>30000</v>
      </c>
      <c r="E12" s="2">
        <f>D12</f>
        <v>30000</v>
      </c>
      <c r="H12" s="41">
        <f t="shared" si="0"/>
        <v>30000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5000</v>
      </c>
      <c r="D21" s="2">
        <f t="shared" si="2"/>
        <v>5000</v>
      </c>
      <c r="E21" s="2">
        <f t="shared" si="2"/>
        <v>5000</v>
      </c>
      <c r="H21" s="41">
        <f t="shared" si="0"/>
        <v>5000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91" t="s">
        <v>145</v>
      </c>
      <c r="B38" s="192"/>
      <c r="C38" s="21">
        <f>SUM(C39:C60)</f>
        <v>53600</v>
      </c>
      <c r="D38" s="21">
        <f>SUM(D39:D60)</f>
        <v>53600</v>
      </c>
      <c r="E38" s="21">
        <f>SUM(E39:E60)</f>
        <v>53600</v>
      </c>
      <c r="G38" s="39" t="s">
        <v>55</v>
      </c>
      <c r="H38" s="41">
        <f t="shared" si="0"/>
        <v>53600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6500</v>
      </c>
      <c r="D39" s="2">
        <f>C39</f>
        <v>6500</v>
      </c>
      <c r="E39" s="2">
        <f>D39</f>
        <v>6500</v>
      </c>
      <c r="H39" s="41">
        <f t="shared" si="0"/>
        <v>6500</v>
      </c>
    </row>
    <row r="40" spans="1:10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1">
        <f t="shared" si="0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6000</v>
      </c>
      <c r="D52" s="2">
        <f t="shared" si="4"/>
        <v>6000</v>
      </c>
      <c r="E52" s="2">
        <f t="shared" si="4"/>
        <v>6000</v>
      </c>
      <c r="H52" s="41">
        <f t="shared" si="0"/>
        <v>6000</v>
      </c>
    </row>
    <row r="53" spans="1:10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5000</v>
      </c>
      <c r="D55" s="2">
        <f t="shared" si="4"/>
        <v>5000</v>
      </c>
      <c r="E55" s="2">
        <f t="shared" si="4"/>
        <v>5000</v>
      </c>
      <c r="H55" s="41">
        <f t="shared" si="0"/>
        <v>5000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outlineLevel="1">
      <c r="A57" s="20">
        <v>3304</v>
      </c>
      <c r="B57" s="20" t="s">
        <v>155</v>
      </c>
      <c r="C57" s="2">
        <v>200</v>
      </c>
      <c r="D57" s="2">
        <f t="shared" si="5"/>
        <v>200</v>
      </c>
      <c r="E57" s="2">
        <f t="shared" si="5"/>
        <v>200</v>
      </c>
      <c r="H57" s="41">
        <f t="shared" si="0"/>
        <v>200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5" t="s">
        <v>579</v>
      </c>
      <c r="B67" s="195"/>
      <c r="C67" s="25">
        <f>C97+C68</f>
        <v>387700</v>
      </c>
      <c r="D67" s="25">
        <f>D97+D68</f>
        <v>387700</v>
      </c>
      <c r="E67" s="25">
        <f>E97+E68</f>
        <v>387700</v>
      </c>
      <c r="G67" s="39" t="s">
        <v>59</v>
      </c>
      <c r="H67" s="41">
        <f t="shared" ref="H67:H130" si="7">C67</f>
        <v>387700</v>
      </c>
      <c r="I67" s="42"/>
      <c r="J67" s="40" t="b">
        <f>AND(H67=I67)</f>
        <v>0</v>
      </c>
    </row>
    <row r="68" spans="1:10">
      <c r="A68" s="191" t="s">
        <v>163</v>
      </c>
      <c r="B68" s="192"/>
      <c r="C68" s="21">
        <f>SUM(C69:C96)</f>
        <v>89500</v>
      </c>
      <c r="D68" s="21">
        <f>SUM(D69:D96)</f>
        <v>89500</v>
      </c>
      <c r="E68" s="21">
        <f>SUM(E69:E96)</f>
        <v>89500</v>
      </c>
      <c r="G68" s="39" t="s">
        <v>56</v>
      </c>
      <c r="H68" s="41">
        <f t="shared" si="7"/>
        <v>89500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1">
        <f t="shared" si="7"/>
        <v>500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35000</v>
      </c>
      <c r="D94" s="2">
        <f t="shared" si="9"/>
        <v>35000</v>
      </c>
      <c r="E94" s="2">
        <f t="shared" si="9"/>
        <v>35000</v>
      </c>
      <c r="H94" s="41">
        <f t="shared" si="7"/>
        <v>35000</v>
      </c>
    </row>
    <row r="95" spans="1:8" ht="13.5" customHeight="1" outlineLevel="1">
      <c r="A95" s="3">
        <v>5302</v>
      </c>
      <c r="B95" s="2" t="s">
        <v>24</v>
      </c>
      <c r="C95" s="2">
        <v>20000</v>
      </c>
      <c r="D95" s="2">
        <f t="shared" si="9"/>
        <v>20000</v>
      </c>
      <c r="E95" s="2">
        <f t="shared" si="9"/>
        <v>20000</v>
      </c>
      <c r="H95" s="41">
        <f t="shared" si="7"/>
        <v>20000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298200</v>
      </c>
      <c r="D97" s="21">
        <f>SUM(D98:D113)</f>
        <v>298200</v>
      </c>
      <c r="E97" s="21">
        <f>SUM(E98:E113)</f>
        <v>298200</v>
      </c>
      <c r="G97" s="39" t="s">
        <v>58</v>
      </c>
      <c r="H97" s="41">
        <f t="shared" si="7"/>
        <v>298200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256000</v>
      </c>
      <c r="D98" s="2">
        <f>C98</f>
        <v>256000</v>
      </c>
      <c r="E98" s="2">
        <f>D98</f>
        <v>256000</v>
      </c>
      <c r="H98" s="41">
        <f t="shared" si="7"/>
        <v>256000</v>
      </c>
    </row>
    <row r="99" spans="1:10" ht="15" customHeight="1" outlineLevel="1">
      <c r="A99" s="3">
        <v>6002</v>
      </c>
      <c r="B99" s="1" t="s">
        <v>185</v>
      </c>
      <c r="C99" s="2">
        <v>40000</v>
      </c>
      <c r="D99" s="2">
        <f t="shared" ref="D99:E113" si="10">C99</f>
        <v>40000</v>
      </c>
      <c r="E99" s="2">
        <f t="shared" si="10"/>
        <v>40000</v>
      </c>
      <c r="H99" s="41">
        <f t="shared" si="7"/>
        <v>40000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700</v>
      </c>
      <c r="D113" s="2">
        <f t="shared" si="10"/>
        <v>700</v>
      </c>
      <c r="E113" s="2">
        <f t="shared" si="10"/>
        <v>700</v>
      </c>
      <c r="H113" s="41">
        <f t="shared" si="7"/>
        <v>700</v>
      </c>
    </row>
    <row r="114" spans="1:10">
      <c r="A114" s="196" t="s">
        <v>62</v>
      </c>
      <c r="B114" s="197"/>
      <c r="C114" s="26">
        <f>C115+C152+C177</f>
        <v>100000</v>
      </c>
      <c r="D114" s="26">
        <v>552000</v>
      </c>
      <c r="E114" s="26">
        <v>552000</v>
      </c>
      <c r="G114" s="39" t="s">
        <v>62</v>
      </c>
      <c r="H114" s="41">
        <f t="shared" si="7"/>
        <v>100000</v>
      </c>
      <c r="I114" s="42"/>
      <c r="J114" s="40" t="b">
        <f>AND(H114=I114)</f>
        <v>0</v>
      </c>
    </row>
    <row r="115" spans="1:10">
      <c r="A115" s="193" t="s">
        <v>580</v>
      </c>
      <c r="B115" s="194"/>
      <c r="C115" s="23">
        <f>C116+C135</f>
        <v>100000</v>
      </c>
      <c r="D115" s="23">
        <f>D116+D135</f>
        <v>100000</v>
      </c>
      <c r="E115" s="23">
        <f>E116+E135</f>
        <v>100000</v>
      </c>
      <c r="G115" s="39" t="s">
        <v>61</v>
      </c>
      <c r="H115" s="41">
        <f t="shared" si="7"/>
        <v>100000</v>
      </c>
      <c r="I115" s="42"/>
      <c r="J115" s="40" t="b">
        <f>AND(H115=I115)</f>
        <v>0</v>
      </c>
    </row>
    <row r="116" spans="1:10" ht="15" customHeight="1">
      <c r="A116" s="191" t="s">
        <v>195</v>
      </c>
      <c r="B116" s="19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1" t="s">
        <v>202</v>
      </c>
      <c r="B135" s="192"/>
      <c r="C135" s="21">
        <f>C136+C140+C143+C146+C149</f>
        <v>100000</v>
      </c>
      <c r="D135" s="21">
        <f>D136+D140+D143+D146+D149</f>
        <v>100000</v>
      </c>
      <c r="E135" s="21">
        <f>E136+E140+E143+E146+E149</f>
        <v>100000</v>
      </c>
      <c r="G135" s="39" t="s">
        <v>584</v>
      </c>
      <c r="H135" s="41">
        <f t="shared" si="11"/>
        <v>100000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27746.417000000001</v>
      </c>
      <c r="D136" s="2">
        <f>D137+D138+D139</f>
        <v>27746.417000000001</v>
      </c>
      <c r="E136" s="2">
        <f>E137+E138+E139</f>
        <v>27746.417000000001</v>
      </c>
      <c r="H136" s="41">
        <f t="shared" si="11"/>
        <v>27746.417000000001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9917.3829999999998</v>
      </c>
      <c r="D138" s="128">
        <f t="shared" ref="D138:E139" si="12">C138</f>
        <v>9917.3829999999998</v>
      </c>
      <c r="E138" s="128">
        <f t="shared" si="12"/>
        <v>9917.3829999999998</v>
      </c>
      <c r="H138" s="41">
        <f t="shared" si="11"/>
        <v>9917.3829999999998</v>
      </c>
    </row>
    <row r="139" spans="1:10" ht="15" customHeight="1" outlineLevel="2">
      <c r="A139" s="130"/>
      <c r="B139" s="129" t="s">
        <v>861</v>
      </c>
      <c r="C139" s="128">
        <v>17829.034</v>
      </c>
      <c r="D139" s="128">
        <f t="shared" si="12"/>
        <v>17829.034</v>
      </c>
      <c r="E139" s="128">
        <f t="shared" si="12"/>
        <v>17829.034</v>
      </c>
      <c r="H139" s="41">
        <f t="shared" si="11"/>
        <v>17829.034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72253.582999999999</v>
      </c>
      <c r="D149" s="2">
        <f>D150+D151</f>
        <v>72253.582999999999</v>
      </c>
      <c r="E149" s="2">
        <f>E150+E151</f>
        <v>72253.582999999999</v>
      </c>
      <c r="H149" s="41">
        <f t="shared" si="11"/>
        <v>72253.582999999999</v>
      </c>
    </row>
    <row r="150" spans="1:10" ht="15" customHeight="1" outlineLevel="2">
      <c r="A150" s="130"/>
      <c r="B150" s="129" t="s">
        <v>855</v>
      </c>
      <c r="C150" s="128">
        <v>72253.582999999999</v>
      </c>
      <c r="D150" s="128">
        <f>C150</f>
        <v>72253.582999999999</v>
      </c>
      <c r="E150" s="128">
        <f>D150</f>
        <v>72253.582999999999</v>
      </c>
      <c r="H150" s="41">
        <f t="shared" si="11"/>
        <v>72253.582999999999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3" t="s">
        <v>581</v>
      </c>
      <c r="B152" s="19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1" t="s">
        <v>208</v>
      </c>
      <c r="B153" s="19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8" t="s">
        <v>843</v>
      </c>
      <c r="B197" s="18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90" t="s">
        <v>67</v>
      </c>
      <c r="B256" s="190"/>
      <c r="C256" s="190"/>
      <c r="D256" s="141" t="s">
        <v>853</v>
      </c>
      <c r="E256" s="141" t="s">
        <v>852</v>
      </c>
      <c r="G256" s="47" t="s">
        <v>589</v>
      </c>
      <c r="H256" s="48">
        <f>C257+C559</f>
        <v>650000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550000</v>
      </c>
      <c r="D257" s="37">
        <f>D258+D550</f>
        <v>550000</v>
      </c>
      <c r="E257" s="37">
        <f>E258+E550</f>
        <v>550000</v>
      </c>
      <c r="G257" s="39" t="s">
        <v>60</v>
      </c>
      <c r="H257" s="41">
        <f>C257</f>
        <v>550000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550000</v>
      </c>
      <c r="D258" s="36">
        <f>D259+D339+D483+D547</f>
        <v>550000</v>
      </c>
      <c r="E258" s="36">
        <f>E259+E339+E483+E547</f>
        <v>550000</v>
      </c>
      <c r="G258" s="39" t="s">
        <v>57</v>
      </c>
      <c r="H258" s="41">
        <f t="shared" ref="H258:H321" si="21">C258</f>
        <v>550000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440000</v>
      </c>
      <c r="D259" s="33">
        <f>D260+D263+D314</f>
        <v>440000</v>
      </c>
      <c r="E259" s="33">
        <f>E260+E263+E314</f>
        <v>440000</v>
      </c>
      <c r="G259" s="39" t="s">
        <v>590</v>
      </c>
      <c r="H259" s="41">
        <f t="shared" si="21"/>
        <v>440000</v>
      </c>
      <c r="I259" s="42"/>
      <c r="J259" s="40" t="b">
        <f>AND(H259=I259)</f>
        <v>0</v>
      </c>
    </row>
    <row r="260" spans="1:10" outlineLevel="1">
      <c r="A260" s="180" t="s">
        <v>268</v>
      </c>
      <c r="B260" s="18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0" t="s">
        <v>269</v>
      </c>
      <c r="B263" s="181"/>
      <c r="C263" s="32">
        <f>C264+C265+C289+C296+C298+C302+C305+C308+C313</f>
        <v>439040</v>
      </c>
      <c r="D263" s="32">
        <f>D264+D265+D289+D296+D298+D302+D305+D308+D313</f>
        <v>439040</v>
      </c>
      <c r="E263" s="32">
        <f>E264+E265+E289+E296+E298+E302+E305+E308+E313</f>
        <v>439040</v>
      </c>
      <c r="H263" s="41">
        <f t="shared" si="21"/>
        <v>439040</v>
      </c>
    </row>
    <row r="264" spans="1:10" outlineLevel="2">
      <c r="A264" s="6">
        <v>1101</v>
      </c>
      <c r="B264" s="4" t="s">
        <v>34</v>
      </c>
      <c r="C264" s="5">
        <v>140361</v>
      </c>
      <c r="D264" s="5">
        <f>C264</f>
        <v>140361</v>
      </c>
      <c r="E264" s="5">
        <f>D264</f>
        <v>140361</v>
      </c>
      <c r="H264" s="41">
        <f t="shared" si="21"/>
        <v>140361</v>
      </c>
    </row>
    <row r="265" spans="1:10" outlineLevel="2">
      <c r="A265" s="6">
        <v>1101</v>
      </c>
      <c r="B265" s="4" t="s">
        <v>35</v>
      </c>
      <c r="C265" s="5">
        <f>SUM(C266:C288)</f>
        <v>216211</v>
      </c>
      <c r="D265" s="5">
        <f>SUM(D266:D288)</f>
        <v>216211</v>
      </c>
      <c r="E265" s="5">
        <f>SUM(E266:E288)</f>
        <v>216211</v>
      </c>
      <c r="H265" s="41">
        <f t="shared" si="21"/>
        <v>216211</v>
      </c>
    </row>
    <row r="266" spans="1:10" outlineLevel="3">
      <c r="A266" s="29"/>
      <c r="B266" s="28" t="s">
        <v>218</v>
      </c>
      <c r="C266" s="30">
        <v>7736</v>
      </c>
      <c r="D266" s="30">
        <f>C266</f>
        <v>7736</v>
      </c>
      <c r="E266" s="30">
        <f>D266</f>
        <v>7736</v>
      </c>
      <c r="H266" s="41">
        <f t="shared" si="21"/>
        <v>7736</v>
      </c>
    </row>
    <row r="267" spans="1:10" outlineLevel="3">
      <c r="A267" s="29"/>
      <c r="B267" s="28" t="s">
        <v>219</v>
      </c>
      <c r="C267" s="30">
        <v>144650</v>
      </c>
      <c r="D267" s="30">
        <f t="shared" ref="D267:E282" si="22">C267</f>
        <v>144650</v>
      </c>
      <c r="E267" s="30">
        <f t="shared" si="22"/>
        <v>144650</v>
      </c>
      <c r="H267" s="41">
        <f t="shared" si="21"/>
        <v>144650</v>
      </c>
    </row>
    <row r="268" spans="1:10" outlineLevel="3">
      <c r="A268" s="29"/>
      <c r="B268" s="28" t="s">
        <v>220</v>
      </c>
      <c r="C268" s="30">
        <v>41640</v>
      </c>
      <c r="D268" s="30">
        <f t="shared" si="22"/>
        <v>41640</v>
      </c>
      <c r="E268" s="30">
        <f t="shared" si="22"/>
        <v>41640</v>
      </c>
      <c r="H268" s="41">
        <f t="shared" si="21"/>
        <v>41640</v>
      </c>
    </row>
    <row r="269" spans="1:10" outlineLevel="3">
      <c r="A269" s="29"/>
      <c r="B269" s="28" t="s">
        <v>221</v>
      </c>
      <c r="C269" s="30">
        <v>100</v>
      </c>
      <c r="D269" s="30">
        <f t="shared" si="22"/>
        <v>100</v>
      </c>
      <c r="E269" s="30">
        <f t="shared" si="22"/>
        <v>100</v>
      </c>
      <c r="H269" s="41">
        <f t="shared" si="21"/>
        <v>100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2600</v>
      </c>
      <c r="D271" s="30">
        <f t="shared" si="22"/>
        <v>2600</v>
      </c>
      <c r="E271" s="30">
        <f t="shared" si="22"/>
        <v>2600</v>
      </c>
      <c r="H271" s="41">
        <f t="shared" si="21"/>
        <v>2600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18045</v>
      </c>
      <c r="D286" s="30">
        <f t="shared" si="23"/>
        <v>18045</v>
      </c>
      <c r="E286" s="30">
        <f t="shared" si="23"/>
        <v>18045</v>
      </c>
      <c r="H286" s="41">
        <f t="shared" si="21"/>
        <v>18045</v>
      </c>
    </row>
    <row r="287" spans="1:8" outlineLevel="3">
      <c r="A287" s="29"/>
      <c r="B287" s="28" t="s">
        <v>239</v>
      </c>
      <c r="C287" s="30">
        <v>1440</v>
      </c>
      <c r="D287" s="30">
        <f t="shared" si="23"/>
        <v>1440</v>
      </c>
      <c r="E287" s="30">
        <f t="shared" si="23"/>
        <v>1440</v>
      </c>
      <c r="H287" s="41">
        <f t="shared" si="21"/>
        <v>1440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2302</v>
      </c>
      <c r="D289" s="5">
        <f>SUM(D290:D295)</f>
        <v>2302</v>
      </c>
      <c r="E289" s="5">
        <f>SUM(E290:E295)</f>
        <v>2302</v>
      </c>
      <c r="H289" s="41">
        <f t="shared" si="21"/>
        <v>2302</v>
      </c>
    </row>
    <row r="290" spans="1:8" outlineLevel="3">
      <c r="A290" s="29"/>
      <c r="B290" s="28" t="s">
        <v>241</v>
      </c>
      <c r="C290" s="30">
        <v>1500</v>
      </c>
      <c r="D290" s="30">
        <f>C290</f>
        <v>1500</v>
      </c>
      <c r="E290" s="30">
        <f>D290</f>
        <v>1500</v>
      </c>
      <c r="H290" s="41">
        <f t="shared" si="21"/>
        <v>1500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304</v>
      </c>
      <c r="D292" s="30">
        <f t="shared" si="24"/>
        <v>304</v>
      </c>
      <c r="E292" s="30">
        <f t="shared" si="24"/>
        <v>304</v>
      </c>
      <c r="H292" s="41">
        <f t="shared" si="21"/>
        <v>304</v>
      </c>
    </row>
    <row r="293" spans="1:8" outlineLevel="3">
      <c r="A293" s="29"/>
      <c r="B293" s="28" t="s">
        <v>244</v>
      </c>
      <c r="C293" s="30">
        <v>168</v>
      </c>
      <c r="D293" s="30">
        <f t="shared" si="24"/>
        <v>168</v>
      </c>
      <c r="E293" s="30">
        <f t="shared" si="24"/>
        <v>168</v>
      </c>
      <c r="H293" s="41">
        <f t="shared" si="21"/>
        <v>168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330</v>
      </c>
      <c r="D295" s="30">
        <f t="shared" si="24"/>
        <v>330</v>
      </c>
      <c r="E295" s="30">
        <f t="shared" si="24"/>
        <v>330</v>
      </c>
      <c r="H295" s="41">
        <f t="shared" si="21"/>
        <v>330</v>
      </c>
    </row>
    <row r="296" spans="1:8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10338</v>
      </c>
      <c r="D298" s="5">
        <f>SUM(D299:D301)</f>
        <v>10338</v>
      </c>
      <c r="E298" s="5">
        <f>SUM(E299:E301)</f>
        <v>10338</v>
      </c>
      <c r="H298" s="41">
        <f t="shared" si="21"/>
        <v>10338</v>
      </c>
    </row>
    <row r="299" spans="1:8" outlineLevel="3">
      <c r="A299" s="29"/>
      <c r="B299" s="28" t="s">
        <v>248</v>
      </c>
      <c r="C299" s="30">
        <v>3839</v>
      </c>
      <c r="D299" s="30">
        <f>C299</f>
        <v>3839</v>
      </c>
      <c r="E299" s="30">
        <f>D299</f>
        <v>3839</v>
      </c>
      <c r="H299" s="41">
        <f t="shared" si="21"/>
        <v>3839</v>
      </c>
    </row>
    <row r="300" spans="1:8" outlineLevel="3">
      <c r="A300" s="29"/>
      <c r="B300" s="28" t="s">
        <v>249</v>
      </c>
      <c r="C300" s="30">
        <v>6499</v>
      </c>
      <c r="D300" s="30">
        <f t="shared" ref="D300:E301" si="25">C300</f>
        <v>6499</v>
      </c>
      <c r="E300" s="30">
        <f t="shared" si="25"/>
        <v>6499</v>
      </c>
      <c r="H300" s="41">
        <f t="shared" si="21"/>
        <v>6499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2106</v>
      </c>
      <c r="D302" s="5">
        <f>SUM(D303:D304)</f>
        <v>2106</v>
      </c>
      <c r="E302" s="5">
        <f>SUM(E303:E304)</f>
        <v>2106</v>
      </c>
      <c r="H302" s="41">
        <f t="shared" si="21"/>
        <v>2106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2106</v>
      </c>
      <c r="D304" s="30">
        <f>C304</f>
        <v>2106</v>
      </c>
      <c r="E304" s="30">
        <f>D304</f>
        <v>2106</v>
      </c>
      <c r="H304" s="41">
        <f t="shared" si="21"/>
        <v>2106</v>
      </c>
    </row>
    <row r="305" spans="1:8" outlineLevel="2">
      <c r="A305" s="6">
        <v>1101</v>
      </c>
      <c r="B305" s="4" t="s">
        <v>38</v>
      </c>
      <c r="C305" s="5">
        <f>SUM(C306:C307)</f>
        <v>2758</v>
      </c>
      <c r="D305" s="5">
        <f>SUM(D306:D307)</f>
        <v>2758</v>
      </c>
      <c r="E305" s="5">
        <f>SUM(E306:E307)</f>
        <v>2758</v>
      </c>
      <c r="H305" s="41">
        <f t="shared" si="21"/>
        <v>2758</v>
      </c>
    </row>
    <row r="306" spans="1:8" outlineLevel="3">
      <c r="A306" s="29"/>
      <c r="B306" s="28" t="s">
        <v>254</v>
      </c>
      <c r="C306" s="30">
        <v>1949</v>
      </c>
      <c r="D306" s="30">
        <f>C306</f>
        <v>1949</v>
      </c>
      <c r="E306" s="30">
        <f>D306</f>
        <v>1949</v>
      </c>
      <c r="H306" s="41">
        <f t="shared" si="21"/>
        <v>1949</v>
      </c>
    </row>
    <row r="307" spans="1:8" outlineLevel="3">
      <c r="A307" s="29"/>
      <c r="B307" s="28" t="s">
        <v>255</v>
      </c>
      <c r="C307" s="30">
        <v>809</v>
      </c>
      <c r="D307" s="30">
        <f>C307</f>
        <v>809</v>
      </c>
      <c r="E307" s="30">
        <f>D307</f>
        <v>809</v>
      </c>
      <c r="H307" s="41">
        <f t="shared" si="21"/>
        <v>809</v>
      </c>
    </row>
    <row r="308" spans="1:8" outlineLevel="2">
      <c r="A308" s="6">
        <v>1101</v>
      </c>
      <c r="B308" s="4" t="s">
        <v>39</v>
      </c>
      <c r="C308" s="5">
        <f>SUM(C309:C312)</f>
        <v>64664</v>
      </c>
      <c r="D308" s="5">
        <f>SUM(D309:D312)</f>
        <v>64664</v>
      </c>
      <c r="E308" s="5">
        <f>SUM(E309:E312)</f>
        <v>64664</v>
      </c>
      <c r="H308" s="41">
        <f t="shared" si="21"/>
        <v>64664</v>
      </c>
    </row>
    <row r="309" spans="1:8" outlineLevel="3">
      <c r="A309" s="29"/>
      <c r="B309" s="28" t="s">
        <v>256</v>
      </c>
      <c r="C309" s="30">
        <v>46189</v>
      </c>
      <c r="D309" s="30">
        <f>C309</f>
        <v>46189</v>
      </c>
      <c r="E309" s="30">
        <f>D309</f>
        <v>46189</v>
      </c>
      <c r="H309" s="41">
        <f t="shared" si="21"/>
        <v>46189</v>
      </c>
    </row>
    <row r="310" spans="1:8" outlineLevel="3">
      <c r="A310" s="29"/>
      <c r="B310" s="28" t="s">
        <v>257</v>
      </c>
      <c r="C310" s="30">
        <v>14780</v>
      </c>
      <c r="D310" s="30">
        <f t="shared" ref="D310:E312" si="26">C310</f>
        <v>14780</v>
      </c>
      <c r="E310" s="30">
        <f t="shared" si="26"/>
        <v>14780</v>
      </c>
      <c r="H310" s="41">
        <f t="shared" si="21"/>
        <v>14780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3695</v>
      </c>
      <c r="D312" s="30">
        <f t="shared" si="26"/>
        <v>3695</v>
      </c>
      <c r="E312" s="30">
        <f t="shared" si="26"/>
        <v>3695</v>
      </c>
      <c r="H312" s="41">
        <f t="shared" si="21"/>
        <v>3695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6" t="s">
        <v>270</v>
      </c>
      <c r="B339" s="177"/>
      <c r="C339" s="33">
        <f>C340+C444+C482</f>
        <v>99560</v>
      </c>
      <c r="D339" s="33">
        <f>D340+D444+D482</f>
        <v>99560</v>
      </c>
      <c r="E339" s="33">
        <f>E340+E444+E482</f>
        <v>99560</v>
      </c>
      <c r="G339" s="39" t="s">
        <v>591</v>
      </c>
      <c r="H339" s="41">
        <f t="shared" si="28"/>
        <v>99560</v>
      </c>
      <c r="I339" s="42"/>
      <c r="J339" s="40" t="b">
        <f>AND(H339=I339)</f>
        <v>0</v>
      </c>
    </row>
    <row r="340" spans="1:10" outlineLevel="1">
      <c r="A340" s="180" t="s">
        <v>271</v>
      </c>
      <c r="B340" s="181"/>
      <c r="C340" s="32">
        <f>C341+C342+C343+C344+C347+C348+C353+C356+C357+C362+C367+C368+C371+C372+C373+C376+C377+C378+C382+C388+C391+C392+C395+C398+C399+C404+C407+C408+C409+C412+C415+C416+C419+C420+C421+C422+C429+C443</f>
        <v>96660</v>
      </c>
      <c r="D340" s="32">
        <f>D341+D342+D343+D344+D347+D348+D353+D356+D357+D362+D367+BH290668+D371+D372+D373+D376+D377+D378+D382+D388+D391+D392+D395+D398+D399+D404+D407+D408+D409+D412+D415+D416+D419+D420+D421+D422+D429+D443</f>
        <v>96660</v>
      </c>
      <c r="E340" s="32">
        <f>E341+E342+E343+E344+E347+E348+E353+E356+E357+E362+E367+BI290668+E371+E372+E373+E376+E377+E378+E382+E388+E391+E392+E395+E398+E399+E404+E407+E408+E409+E412+E415+E416+E419+E420+E421+E422+E429+E443</f>
        <v>96660</v>
      </c>
      <c r="H340" s="41">
        <f t="shared" si="28"/>
        <v>96660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25000</v>
      </c>
      <c r="D343" s="5">
        <f t="shared" si="31"/>
        <v>25000</v>
      </c>
      <c r="E343" s="5">
        <f t="shared" si="31"/>
        <v>25000</v>
      </c>
      <c r="H343" s="41">
        <f t="shared" si="28"/>
        <v>25000</v>
      </c>
    </row>
    <row r="344" spans="1:10" outlineLevel="2">
      <c r="A344" s="6">
        <v>2201</v>
      </c>
      <c r="B344" s="4" t="s">
        <v>273</v>
      </c>
      <c r="C344" s="5">
        <f>SUM(C345:C346)</f>
        <v>3200</v>
      </c>
      <c r="D344" s="5">
        <f>SUM(D345:D346)</f>
        <v>3200</v>
      </c>
      <c r="E344" s="5">
        <f>SUM(E345:E346)</f>
        <v>3200</v>
      </c>
      <c r="H344" s="41">
        <f t="shared" si="28"/>
        <v>3200</v>
      </c>
    </row>
    <row r="345" spans="1:10" outlineLevel="3">
      <c r="A345" s="29"/>
      <c r="B345" s="28" t="s">
        <v>274</v>
      </c>
      <c r="C345" s="30">
        <v>1000</v>
      </c>
      <c r="D345" s="30">
        <f t="shared" ref="D345:E347" si="32">C345</f>
        <v>1000</v>
      </c>
      <c r="E345" s="30">
        <f t="shared" si="32"/>
        <v>1000</v>
      </c>
      <c r="H345" s="41">
        <f t="shared" si="28"/>
        <v>1000</v>
      </c>
    </row>
    <row r="346" spans="1:10" outlineLevel="3">
      <c r="A346" s="29"/>
      <c r="B346" s="28" t="s">
        <v>275</v>
      </c>
      <c r="C346" s="30">
        <v>2200</v>
      </c>
      <c r="D346" s="30">
        <f t="shared" si="32"/>
        <v>2200</v>
      </c>
      <c r="E346" s="30">
        <f t="shared" si="32"/>
        <v>2200</v>
      </c>
      <c r="H346" s="41">
        <f t="shared" si="28"/>
        <v>2200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8"/>
        <v>2500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3800</v>
      </c>
      <c r="D362" s="5">
        <f>SUM(D363:D366)</f>
        <v>3800</v>
      </c>
      <c r="E362" s="5">
        <f>SUM(E363:E366)</f>
        <v>3800</v>
      </c>
      <c r="H362" s="41">
        <f t="shared" si="28"/>
        <v>3800</v>
      </c>
    </row>
    <row r="363" spans="1:8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  <c r="H363" s="41">
        <f t="shared" si="28"/>
        <v>500</v>
      </c>
    </row>
    <row r="364" spans="1:8" outlineLevel="3">
      <c r="A364" s="29"/>
      <c r="B364" s="28" t="s">
        <v>292</v>
      </c>
      <c r="C364" s="30">
        <v>3000</v>
      </c>
      <c r="D364" s="30">
        <f t="shared" ref="D364:E366" si="36">C364</f>
        <v>3000</v>
      </c>
      <c r="E364" s="30">
        <f t="shared" si="36"/>
        <v>3000</v>
      </c>
      <c r="H364" s="41">
        <f t="shared" si="28"/>
        <v>3000</v>
      </c>
    </row>
    <row r="365" spans="1:8" outlineLevel="3">
      <c r="A365" s="29"/>
      <c r="B365" s="28" t="s">
        <v>293</v>
      </c>
      <c r="C365" s="30">
        <v>300</v>
      </c>
      <c r="D365" s="30">
        <f t="shared" si="36"/>
        <v>300</v>
      </c>
      <c r="E365" s="30">
        <f t="shared" si="36"/>
        <v>300</v>
      </c>
      <c r="H365" s="41">
        <f t="shared" si="28"/>
        <v>300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</v>
      </c>
      <c r="D367" s="5">
        <f>C367</f>
        <v>100</v>
      </c>
      <c r="E367" s="5">
        <f>D367</f>
        <v>100</v>
      </c>
      <c r="H367" s="41">
        <f t="shared" si="28"/>
        <v>100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2800</v>
      </c>
      <c r="D382" s="5">
        <f>SUM(D383:D387)</f>
        <v>2800</v>
      </c>
      <c r="E382" s="5">
        <f>SUM(E383:E387)</f>
        <v>2800</v>
      </c>
      <c r="H382" s="41">
        <f t="shared" si="28"/>
        <v>2800</v>
      </c>
    </row>
    <row r="383" spans="1:8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1"/>
        <v>6000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1"/>
        <v>6000</v>
      </c>
    </row>
    <row r="395" spans="1:8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1"/>
        <v>100</v>
      </c>
    </row>
    <row r="396" spans="1:8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600</v>
      </c>
      <c r="D415" s="5">
        <f t="shared" si="46"/>
        <v>600</v>
      </c>
      <c r="E415" s="5">
        <f t="shared" si="46"/>
        <v>600</v>
      </c>
      <c r="H415" s="41">
        <f t="shared" si="41"/>
        <v>600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1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600</v>
      </c>
      <c r="D427" s="30">
        <f t="shared" si="48"/>
        <v>600</v>
      </c>
      <c r="E427" s="30">
        <f t="shared" si="48"/>
        <v>600</v>
      </c>
      <c r="H427" s="41">
        <f t="shared" si="41"/>
        <v>600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17460</v>
      </c>
      <c r="D429" s="5">
        <f>SUM(D430:D442)</f>
        <v>17460</v>
      </c>
      <c r="E429" s="5">
        <f>SUM(E430:E442)</f>
        <v>17460</v>
      </c>
      <c r="H429" s="41">
        <f t="shared" si="41"/>
        <v>17460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8360</v>
      </c>
      <c r="D431" s="30">
        <f t="shared" ref="D431:E442" si="49">C431</f>
        <v>8360</v>
      </c>
      <c r="E431" s="30">
        <f t="shared" si="49"/>
        <v>8360</v>
      </c>
      <c r="H431" s="41">
        <f t="shared" si="41"/>
        <v>8360</v>
      </c>
    </row>
    <row r="432" spans="1:8" outlineLevel="3">
      <c r="A432" s="29"/>
      <c r="B432" s="28" t="s">
        <v>345</v>
      </c>
      <c r="C432" s="30">
        <v>4300</v>
      </c>
      <c r="D432" s="30">
        <f t="shared" si="49"/>
        <v>4300</v>
      </c>
      <c r="E432" s="30">
        <f t="shared" si="49"/>
        <v>4300</v>
      </c>
      <c r="H432" s="41">
        <f t="shared" si="41"/>
        <v>4300</v>
      </c>
    </row>
    <row r="433" spans="1:8" outlineLevel="3">
      <c r="A433" s="29"/>
      <c r="B433" s="28" t="s">
        <v>346</v>
      </c>
      <c r="C433" s="30">
        <v>964</v>
      </c>
      <c r="D433" s="30">
        <f t="shared" si="49"/>
        <v>964</v>
      </c>
      <c r="E433" s="30">
        <f t="shared" si="49"/>
        <v>964</v>
      </c>
      <c r="H433" s="41">
        <f t="shared" si="41"/>
        <v>964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1636</v>
      </c>
      <c r="D436" s="30">
        <f t="shared" si="49"/>
        <v>1636</v>
      </c>
      <c r="E436" s="30">
        <f t="shared" si="49"/>
        <v>1636</v>
      </c>
      <c r="H436" s="41">
        <f t="shared" si="41"/>
        <v>1636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1700</v>
      </c>
      <c r="D441" s="30">
        <f t="shared" si="49"/>
        <v>1700</v>
      </c>
      <c r="E441" s="30">
        <f t="shared" si="49"/>
        <v>1700</v>
      </c>
      <c r="H441" s="41">
        <f t="shared" si="41"/>
        <v>1700</v>
      </c>
    </row>
    <row r="442" spans="1:8" outlineLevel="3">
      <c r="A442" s="29"/>
      <c r="B442" s="28" t="s">
        <v>355</v>
      </c>
      <c r="C442" s="30">
        <v>500</v>
      </c>
      <c r="D442" s="30">
        <f t="shared" si="49"/>
        <v>500</v>
      </c>
      <c r="E442" s="30">
        <f t="shared" si="49"/>
        <v>500</v>
      </c>
      <c r="H442" s="41">
        <f t="shared" si="41"/>
        <v>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0" t="s">
        <v>357</v>
      </c>
      <c r="B444" s="181"/>
      <c r="C444" s="32">
        <f>C445+C454+C455+C459+C462+C463+C468+C474+C477+C480+C481+C450</f>
        <v>2900</v>
      </c>
      <c r="D444" s="32">
        <f>D445+D454+D455+D459+D462+D463+D468+D474+D477+D480+D481+D450</f>
        <v>2900</v>
      </c>
      <c r="E444" s="32">
        <f>E445+E454+E455+E459+E462+E463+E468+E474+E477+E480+E481+E450</f>
        <v>2900</v>
      </c>
      <c r="H444" s="41">
        <f t="shared" si="41"/>
        <v>2900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</v>
      </c>
      <c r="D445" s="5">
        <f>SUM(D446:D449)</f>
        <v>100</v>
      </c>
      <c r="E445" s="5">
        <f>SUM(E446:E449)</f>
        <v>100</v>
      </c>
      <c r="H445" s="41">
        <f t="shared" si="41"/>
        <v>100</v>
      </c>
    </row>
    <row r="446" spans="1:8" ht="15" customHeight="1" outlineLevel="3">
      <c r="A446" s="28"/>
      <c r="B446" s="28" t="s">
        <v>359</v>
      </c>
      <c r="C446" s="30">
        <v>100</v>
      </c>
      <c r="D446" s="30">
        <f>C446</f>
        <v>100</v>
      </c>
      <c r="E446" s="30">
        <f>D446</f>
        <v>100</v>
      </c>
      <c r="H446" s="41">
        <f t="shared" si="41"/>
        <v>100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600</v>
      </c>
      <c r="D459" s="5">
        <f>SUM(D460:D461)</f>
        <v>600</v>
      </c>
      <c r="E459" s="5">
        <f>SUM(E460:E461)</f>
        <v>600</v>
      </c>
      <c r="H459" s="41">
        <f t="shared" si="51"/>
        <v>600</v>
      </c>
    </row>
    <row r="460" spans="1:8" ht="15" customHeight="1" outlineLevel="3">
      <c r="A460" s="28"/>
      <c r="B460" s="28" t="s">
        <v>369</v>
      </c>
      <c r="C460" s="30">
        <v>600</v>
      </c>
      <c r="D460" s="30">
        <f t="shared" ref="D460:E462" si="54">C460</f>
        <v>600</v>
      </c>
      <c r="E460" s="30">
        <f t="shared" si="54"/>
        <v>600</v>
      </c>
      <c r="H460" s="41">
        <f t="shared" si="51"/>
        <v>600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  <c r="H474" s="41">
        <f t="shared" si="51"/>
        <v>300</v>
      </c>
    </row>
    <row r="475" spans="1:8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  <c r="H475" s="41">
        <f t="shared" si="51"/>
        <v>300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</v>
      </c>
      <c r="D480" s="5">
        <f t="shared" si="57"/>
        <v>400</v>
      </c>
      <c r="E480" s="5">
        <f t="shared" si="57"/>
        <v>400</v>
      </c>
      <c r="H480" s="41">
        <f t="shared" si="51"/>
        <v>400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  <c r="J481" s="51"/>
    </row>
    <row r="482" spans="1:10" outlineLevel="1">
      <c r="A482" s="180" t="s">
        <v>388</v>
      </c>
      <c r="B482" s="18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6" t="s">
        <v>389</v>
      </c>
      <c r="B483" s="187"/>
      <c r="C483" s="35">
        <f>C484+C504+C509+C522+C528+C538</f>
        <v>10250</v>
      </c>
      <c r="D483" s="35">
        <f>D484+D504+D509+D522+D528+D538</f>
        <v>10250</v>
      </c>
      <c r="E483" s="35">
        <f>E484+E504+E509+E522+E528+E538</f>
        <v>10250</v>
      </c>
      <c r="G483" s="39" t="s">
        <v>592</v>
      </c>
      <c r="H483" s="41">
        <f t="shared" si="51"/>
        <v>10250</v>
      </c>
      <c r="I483" s="42"/>
      <c r="J483" s="40" t="b">
        <f>AND(H483=I483)</f>
        <v>0</v>
      </c>
    </row>
    <row r="484" spans="1:10" outlineLevel="1">
      <c r="A484" s="180" t="s">
        <v>390</v>
      </c>
      <c r="B484" s="181"/>
      <c r="C484" s="32">
        <f>C485+C486+C490+C491+C494+C497+C500+C501+C502+C503</f>
        <v>5200</v>
      </c>
      <c r="D484" s="32">
        <f>D485+D486+D490+D491+D494+D497+D500+D501+D502+D503</f>
        <v>5200</v>
      </c>
      <c r="E484" s="32">
        <f>E485+E486+E490+E491+E494+E497+E500+E501+E502+E503</f>
        <v>5200</v>
      </c>
      <c r="H484" s="41">
        <f t="shared" si="51"/>
        <v>5200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  <c r="H494" s="41">
        <f t="shared" si="51"/>
        <v>100</v>
      </c>
    </row>
    <row r="495" spans="1:10" ht="15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1"/>
        <v>100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  <c r="H497" s="41">
        <f t="shared" si="51"/>
        <v>100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9"/>
        <v>5000</v>
      </c>
      <c r="E500" s="5">
        <f t="shared" si="59"/>
        <v>5000</v>
      </c>
      <c r="H500" s="41">
        <f t="shared" si="51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0" t="s">
        <v>410</v>
      </c>
      <c r="B504" s="181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0" t="s">
        <v>414</v>
      </c>
      <c r="B509" s="181"/>
      <c r="C509" s="32">
        <f>C510+C511+C512+C513+C517+C518+C519+C520+C521</f>
        <v>2500</v>
      </c>
      <c r="D509" s="32">
        <f>D510+D511+D512+D513+D517+D518+D519+D520+D521</f>
        <v>2500</v>
      </c>
      <c r="E509" s="32">
        <f>E510+E511+E512+E513+E517+E518+E519+E520+E521</f>
        <v>2500</v>
      </c>
      <c r="F509" s="51"/>
      <c r="H509" s="41">
        <f t="shared" si="51"/>
        <v>2500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2500</v>
      </c>
      <c r="D520" s="5">
        <f t="shared" si="62"/>
        <v>2500</v>
      </c>
      <c r="E520" s="5">
        <f t="shared" si="62"/>
        <v>2500</v>
      </c>
      <c r="H520" s="41">
        <f t="shared" si="63"/>
        <v>2500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0" t="s">
        <v>441</v>
      </c>
      <c r="B538" s="181"/>
      <c r="C538" s="32">
        <f>SUM(C539:C544)</f>
        <v>550</v>
      </c>
      <c r="D538" s="32">
        <f>SUM(D539:D544)</f>
        <v>550</v>
      </c>
      <c r="E538" s="32">
        <f>SUM(E539:E544)</f>
        <v>550</v>
      </c>
      <c r="H538" s="41">
        <f t="shared" si="63"/>
        <v>550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550</v>
      </c>
      <c r="D540" s="5">
        <f t="shared" ref="D540:E543" si="66">C540</f>
        <v>550</v>
      </c>
      <c r="E540" s="5">
        <f t="shared" si="66"/>
        <v>550</v>
      </c>
      <c r="H540" s="41">
        <f t="shared" si="63"/>
        <v>550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4" t="s">
        <v>449</v>
      </c>
      <c r="B547" s="185"/>
      <c r="C547" s="35">
        <f>C548+C549</f>
        <v>190</v>
      </c>
      <c r="D547" s="35">
        <f>D548+D549</f>
        <v>190</v>
      </c>
      <c r="E547" s="35">
        <f>E548+E549</f>
        <v>190</v>
      </c>
      <c r="G547" s="39" t="s">
        <v>593</v>
      </c>
      <c r="H547" s="41">
        <f t="shared" si="63"/>
        <v>190</v>
      </c>
      <c r="I547" s="42"/>
      <c r="J547" s="40" t="b">
        <f>AND(H547=I547)</f>
        <v>0</v>
      </c>
    </row>
    <row r="548" spans="1:10" outlineLevel="1">
      <c r="A548" s="180" t="s">
        <v>450</v>
      </c>
      <c r="B548" s="181"/>
      <c r="C548" s="32">
        <v>190</v>
      </c>
      <c r="D548" s="32">
        <f>C548</f>
        <v>190</v>
      </c>
      <c r="E548" s="32">
        <f>D548</f>
        <v>190</v>
      </c>
      <c r="H548" s="41">
        <f t="shared" si="63"/>
        <v>190</v>
      </c>
    </row>
    <row r="549" spans="1:10" outlineLevel="1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6" t="s">
        <v>456</v>
      </c>
      <c r="B551" s="17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80" t="s">
        <v>457</v>
      </c>
      <c r="B552" s="18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2" t="s">
        <v>62</v>
      </c>
      <c r="B559" s="183"/>
      <c r="C559" s="37">
        <f>C560+C716+C725</f>
        <v>100000</v>
      </c>
      <c r="D559" s="37">
        <v>552000</v>
      </c>
      <c r="E559" s="37">
        <v>552000</v>
      </c>
      <c r="G559" s="39" t="s">
        <v>62</v>
      </c>
      <c r="H559" s="41">
        <f t="shared" si="63"/>
        <v>100000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71381</v>
      </c>
      <c r="D560" s="36">
        <f>D561+D638+D642+D645</f>
        <v>71381</v>
      </c>
      <c r="E560" s="36">
        <f>E561+E638+E642+E645</f>
        <v>71381</v>
      </c>
      <c r="G560" s="39" t="s">
        <v>61</v>
      </c>
      <c r="H560" s="41">
        <f t="shared" si="63"/>
        <v>71381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71381</v>
      </c>
      <c r="D561" s="38">
        <f>D562+D567+D568+D569+D576+D577+D581+D584+D585+D586+D587+D592+D595+D599+D603+D610+D616+D628</f>
        <v>71381</v>
      </c>
      <c r="E561" s="38">
        <f>E562+E567+E568+E569+E576+E577+E581+E584+E585+E586+E587+E592+E595+E599+E603+E610+E616+E628</f>
        <v>71381</v>
      </c>
      <c r="G561" s="39" t="s">
        <v>595</v>
      </c>
      <c r="H561" s="41">
        <f t="shared" si="63"/>
        <v>71381</v>
      </c>
      <c r="I561" s="42"/>
      <c r="J561" s="40" t="b">
        <f>AND(H561=I561)</f>
        <v>0</v>
      </c>
    </row>
    <row r="562" spans="1:10" outlineLevel="1">
      <c r="A562" s="180" t="s">
        <v>466</v>
      </c>
      <c r="B562" s="181"/>
      <c r="C562" s="32">
        <f>SUM(C563:C566)</f>
        <v>16278.912</v>
      </c>
      <c r="D562" s="32">
        <f>SUM(D563:D566)</f>
        <v>16278.912</v>
      </c>
      <c r="E562" s="32">
        <f>SUM(E563:E566)</f>
        <v>16278.912</v>
      </c>
      <c r="H562" s="41">
        <f t="shared" si="63"/>
        <v>16278.912</v>
      </c>
    </row>
    <row r="563" spans="1:10" outlineLevel="2">
      <c r="A563" s="7">
        <v>6600</v>
      </c>
      <c r="B563" s="4" t="s">
        <v>468</v>
      </c>
      <c r="C563" s="5">
        <v>5964</v>
      </c>
      <c r="D563" s="5">
        <f>C563</f>
        <v>5964</v>
      </c>
      <c r="E563" s="5">
        <f>D563</f>
        <v>5964</v>
      </c>
      <c r="H563" s="41">
        <f t="shared" si="63"/>
        <v>5964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10314.912</v>
      </c>
      <c r="D566" s="5">
        <f t="shared" si="68"/>
        <v>10314.912</v>
      </c>
      <c r="E566" s="5">
        <f t="shared" si="68"/>
        <v>10314.912</v>
      </c>
      <c r="H566" s="41">
        <f t="shared" si="63"/>
        <v>10314.912</v>
      </c>
    </row>
    <row r="567" spans="1:10" outlineLevel="1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0" t="s">
        <v>473</v>
      </c>
      <c r="B569" s="18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0" t="s">
        <v>481</v>
      </c>
      <c r="B577" s="18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0" t="s">
        <v>485</v>
      </c>
      <c r="B581" s="181"/>
      <c r="C581" s="32">
        <f>SUM(C582:C583)</f>
        <v>17502.088</v>
      </c>
      <c r="D581" s="32">
        <f>SUM(D582:D583)</f>
        <v>17502.088</v>
      </c>
      <c r="E581" s="32">
        <f>SUM(E582:E583)</f>
        <v>17502.088</v>
      </c>
      <c r="H581" s="41">
        <f t="shared" si="71"/>
        <v>17502.088</v>
      </c>
    </row>
    <row r="582" spans="1:8" outlineLevel="2">
      <c r="A582" s="7">
        <v>6606</v>
      </c>
      <c r="B582" s="4" t="s">
        <v>486</v>
      </c>
      <c r="C582" s="5">
        <v>15550</v>
      </c>
      <c r="D582" s="5">
        <f t="shared" ref="D582:E586" si="72">C582</f>
        <v>15550</v>
      </c>
      <c r="E582" s="5">
        <f t="shared" si="72"/>
        <v>15550</v>
      </c>
      <c r="H582" s="41">
        <f t="shared" si="71"/>
        <v>15550</v>
      </c>
    </row>
    <row r="583" spans="1:8" outlineLevel="2">
      <c r="A583" s="7">
        <v>6606</v>
      </c>
      <c r="B583" s="4" t="s">
        <v>487</v>
      </c>
      <c r="C583" s="5">
        <v>1952.088</v>
      </c>
      <c r="D583" s="5">
        <f t="shared" si="72"/>
        <v>1952.088</v>
      </c>
      <c r="E583" s="5">
        <f t="shared" si="72"/>
        <v>1952.088</v>
      </c>
      <c r="H583" s="41">
        <f t="shared" si="71"/>
        <v>1952.088</v>
      </c>
    </row>
    <row r="584" spans="1:8" outlineLevel="1">
      <c r="A584" s="180" t="s">
        <v>488</v>
      </c>
      <c r="B584" s="18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0" t="s">
        <v>489</v>
      </c>
      <c r="B585" s="181"/>
      <c r="C585" s="32">
        <v>32600</v>
      </c>
      <c r="D585" s="32">
        <f t="shared" si="72"/>
        <v>32600</v>
      </c>
      <c r="E585" s="32">
        <f t="shared" si="72"/>
        <v>32600</v>
      </c>
      <c r="H585" s="41">
        <f t="shared" si="71"/>
        <v>32600</v>
      </c>
    </row>
    <row r="586" spans="1:8" outlineLevel="1" collapsed="1">
      <c r="A586" s="180" t="s">
        <v>490</v>
      </c>
      <c r="B586" s="181"/>
      <c r="C586" s="32">
        <v>5000</v>
      </c>
      <c r="D586" s="32">
        <f t="shared" si="72"/>
        <v>5000</v>
      </c>
      <c r="E586" s="32">
        <f t="shared" si="72"/>
        <v>5000</v>
      </c>
      <c r="H586" s="41">
        <f t="shared" si="71"/>
        <v>5000</v>
      </c>
    </row>
    <row r="587" spans="1:8" outlineLevel="1">
      <c r="A587" s="180" t="s">
        <v>491</v>
      </c>
      <c r="B587" s="18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0" t="s">
        <v>503</v>
      </c>
      <c r="B599" s="18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0" t="s">
        <v>513</v>
      </c>
      <c r="B610" s="18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0" t="s">
        <v>531</v>
      </c>
      <c r="B628" s="18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0" t="s">
        <v>542</v>
      </c>
      <c r="B639" s="18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0" t="s">
        <v>543</v>
      </c>
      <c r="B640" s="18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0" t="s">
        <v>544</v>
      </c>
      <c r="B641" s="18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0" t="s">
        <v>556</v>
      </c>
      <c r="B668" s="18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0" t="s">
        <v>557</v>
      </c>
      <c r="B669" s="18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0" t="s">
        <v>558</v>
      </c>
      <c r="B670" s="18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0" t="s">
        <v>567</v>
      </c>
      <c r="B713" s="18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0" t="s">
        <v>568</v>
      </c>
      <c r="B714" s="18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0" t="s">
        <v>569</v>
      </c>
      <c r="B715" s="18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28619</v>
      </c>
      <c r="D716" s="36">
        <f>D717</f>
        <v>28619</v>
      </c>
      <c r="E716" s="36">
        <f>E717</f>
        <v>28619</v>
      </c>
      <c r="G716" s="39" t="s">
        <v>66</v>
      </c>
      <c r="H716" s="41">
        <f t="shared" si="92"/>
        <v>28619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28619</v>
      </c>
      <c r="D717" s="33">
        <f>D718+D722</f>
        <v>28619</v>
      </c>
      <c r="E717" s="33">
        <f>E718+E722</f>
        <v>28619</v>
      </c>
      <c r="G717" s="39" t="s">
        <v>599</v>
      </c>
      <c r="H717" s="41">
        <f t="shared" si="92"/>
        <v>28619</v>
      </c>
      <c r="I717" s="42"/>
      <c r="J717" s="40" t="b">
        <f>AND(H717=I717)</f>
        <v>0</v>
      </c>
    </row>
    <row r="718" spans="1:10" outlineLevel="1" collapsed="1">
      <c r="A718" s="174" t="s">
        <v>851</v>
      </c>
      <c r="B718" s="175"/>
      <c r="C718" s="31">
        <f>SUM(C719:C721)</f>
        <v>28619</v>
      </c>
      <c r="D718" s="31">
        <f>SUM(D719:D721)</f>
        <v>28619</v>
      </c>
      <c r="E718" s="31">
        <f>SUM(E719:E721)</f>
        <v>28619</v>
      </c>
      <c r="H718" s="41">
        <f t="shared" si="92"/>
        <v>28619</v>
      </c>
    </row>
    <row r="719" spans="1:10" ht="15" customHeight="1" outlineLevel="2">
      <c r="A719" s="6">
        <v>10950</v>
      </c>
      <c r="B719" s="4" t="s">
        <v>572</v>
      </c>
      <c r="C719" s="5">
        <v>28619</v>
      </c>
      <c r="D719" s="5">
        <f>C719</f>
        <v>28619</v>
      </c>
      <c r="E719" s="5">
        <f>D719</f>
        <v>28619</v>
      </c>
      <c r="H719" s="41">
        <f t="shared" si="92"/>
        <v>28619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4" t="s">
        <v>848</v>
      </c>
      <c r="B730" s="17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78"/>
  <sheetViews>
    <sheetView rightToLeft="1" tabSelected="1" topLeftCell="A251" workbookViewId="0">
      <selection activeCell="D254" sqref="D254"/>
    </sheetView>
  </sheetViews>
  <sheetFormatPr defaultColWidth="9.1796875" defaultRowHeight="14.5"/>
  <cols>
    <col min="1" max="1" width="30.7265625" customWidth="1"/>
    <col min="2" max="2" width="90.453125" customWidth="1"/>
    <col min="3" max="3" width="18.1796875" customWidth="1"/>
    <col min="4" max="4" width="19.26953125" customWidth="1"/>
    <col min="5" max="5" width="19.453125" customWidth="1"/>
  </cols>
  <sheetData>
    <row r="1" spans="1:11" ht="18.5">
      <c r="A1" s="190" t="s">
        <v>30</v>
      </c>
      <c r="B1" s="190"/>
      <c r="C1" s="190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98" t="s">
        <v>60</v>
      </c>
      <c r="B2" s="198"/>
      <c r="C2" s="26">
        <f>C3+C67</f>
        <v>576000</v>
      </c>
      <c r="D2" s="26">
        <f>D3+D67</f>
        <v>576000</v>
      </c>
      <c r="E2" s="26">
        <f>E3+E67</f>
        <v>576000</v>
      </c>
      <c r="G2" s="39" t="s">
        <v>60</v>
      </c>
      <c r="H2" s="41"/>
      <c r="I2" s="42"/>
      <c r="J2" s="40" t="b">
        <f>AND(H2=I2)</f>
        <v>1</v>
      </c>
    </row>
    <row r="3" spans="1:11">
      <c r="A3" s="195" t="s">
        <v>578</v>
      </c>
      <c r="B3" s="195"/>
      <c r="C3" s="23">
        <f>C4+C11+C38+C61</f>
        <v>227500</v>
      </c>
      <c r="D3" s="23">
        <f>D4+D11+D38+D61</f>
        <v>227500</v>
      </c>
      <c r="E3" s="23">
        <f>E4+E11+E38+E61</f>
        <v>227500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91" t="s">
        <v>124</v>
      </c>
      <c r="B4" s="192"/>
      <c r="C4" s="21">
        <f>SUM(C5:C10)</f>
        <v>73500</v>
      </c>
      <c r="D4" s="21">
        <f>SUM(D5:D10)</f>
        <v>73500</v>
      </c>
      <c r="E4" s="21">
        <f>SUM(E5:E10)</f>
        <v>73500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45000</v>
      </c>
      <c r="D7" s="2">
        <f t="shared" si="0"/>
        <v>45000</v>
      </c>
      <c r="E7" s="2">
        <f t="shared" si="0"/>
        <v>45000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</row>
    <row r="11" spans="1:11" ht="21" customHeight="1">
      <c r="A11" s="191" t="s">
        <v>125</v>
      </c>
      <c r="B11" s="192"/>
      <c r="C11" s="21">
        <f>SUM(C12:C37)</f>
        <v>76500</v>
      </c>
      <c r="D11" s="21">
        <f>SUM(D12:D37)</f>
        <v>76500</v>
      </c>
      <c r="E11" s="21">
        <f>SUM(E12:E37)</f>
        <v>76500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65500</v>
      </c>
      <c r="D12" s="2">
        <f>C12</f>
        <v>65500</v>
      </c>
      <c r="E12" s="2">
        <f>D12</f>
        <v>65500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>
        <v>5000</v>
      </c>
      <c r="D21" s="2">
        <f t="shared" si="1"/>
        <v>5000</v>
      </c>
      <c r="E21" s="2">
        <f t="shared" si="1"/>
        <v>5000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>
        <v>1000</v>
      </c>
      <c r="D26" s="2">
        <f t="shared" si="1"/>
        <v>1000</v>
      </c>
      <c r="E26" s="2">
        <f t="shared" si="1"/>
        <v>1000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500</v>
      </c>
      <c r="D32" s="2">
        <f t="shared" si="2"/>
        <v>500</v>
      </c>
      <c r="E32" s="2">
        <f t="shared" si="2"/>
        <v>500</v>
      </c>
    </row>
    <row r="33" spans="1:10">
      <c r="A33" s="3">
        <v>2403</v>
      </c>
      <c r="B33" s="1" t="s">
        <v>144</v>
      </c>
      <c r="C33" s="2">
        <v>500</v>
      </c>
      <c r="D33" s="2">
        <f t="shared" si="2"/>
        <v>500</v>
      </c>
      <c r="E33" s="2">
        <f t="shared" si="2"/>
        <v>500</v>
      </c>
    </row>
    <row r="34" spans="1:10">
      <c r="A34" s="3">
        <v>2404</v>
      </c>
      <c r="B34" s="1" t="s">
        <v>7</v>
      </c>
      <c r="C34" s="2">
        <v>1000</v>
      </c>
      <c r="D34" s="2">
        <f t="shared" si="2"/>
        <v>1000</v>
      </c>
      <c r="E34" s="2">
        <f t="shared" si="2"/>
        <v>1000</v>
      </c>
    </row>
    <row r="35" spans="1:10">
      <c r="A35" s="3">
        <v>2405</v>
      </c>
      <c r="B35" s="1" t="s">
        <v>8</v>
      </c>
      <c r="C35" s="2">
        <v>2000</v>
      </c>
      <c r="D35" s="2">
        <f t="shared" si="2"/>
        <v>2000</v>
      </c>
      <c r="E35" s="2">
        <f t="shared" si="2"/>
        <v>2000</v>
      </c>
    </row>
    <row r="36" spans="1:10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>
      <c r="A37" s="3">
        <v>2499</v>
      </c>
      <c r="B37" s="1" t="s">
        <v>10</v>
      </c>
      <c r="C37" s="15">
        <v>500</v>
      </c>
      <c r="D37" s="2">
        <f t="shared" si="2"/>
        <v>500</v>
      </c>
      <c r="E37" s="2">
        <f t="shared" si="2"/>
        <v>500</v>
      </c>
    </row>
    <row r="38" spans="1:10">
      <c r="A38" s="191" t="s">
        <v>145</v>
      </c>
      <c r="B38" s="192"/>
      <c r="C38" s="21">
        <f>SUM(C39:C60)</f>
        <v>77500</v>
      </c>
      <c r="D38" s="21">
        <f>SUM(D39:D60)</f>
        <v>77500</v>
      </c>
      <c r="E38" s="21">
        <f>SUM(E39:E60)</f>
        <v>77500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</row>
    <row r="40" spans="1:10">
      <c r="A40" s="20">
        <v>3102</v>
      </c>
      <c r="B40" s="20" t="s">
        <v>12</v>
      </c>
      <c r="C40" s="2">
        <v>6000</v>
      </c>
      <c r="D40" s="2">
        <f t="shared" ref="D40:E55" si="3">C40</f>
        <v>6000</v>
      </c>
      <c r="E40" s="2">
        <f t="shared" si="3"/>
        <v>6000</v>
      </c>
    </row>
    <row r="41" spans="1:10">
      <c r="A41" s="20">
        <v>3103</v>
      </c>
      <c r="B41" s="20" t="s">
        <v>13</v>
      </c>
      <c r="C41" s="2">
        <v>20000</v>
      </c>
      <c r="D41" s="2">
        <f t="shared" si="3"/>
        <v>20000</v>
      </c>
      <c r="E41" s="2">
        <f t="shared" si="3"/>
        <v>20000</v>
      </c>
    </row>
    <row r="42" spans="1:10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>
      <c r="A46" s="20">
        <v>3204</v>
      </c>
      <c r="B46" s="20" t="s">
        <v>147</v>
      </c>
      <c r="C46" s="2">
        <v>500</v>
      </c>
      <c r="D46" s="2">
        <f t="shared" si="3"/>
        <v>500</v>
      </c>
      <c r="E46" s="2">
        <f t="shared" si="3"/>
        <v>500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1500</v>
      </c>
      <c r="D48" s="2">
        <f t="shared" si="3"/>
        <v>1500</v>
      </c>
      <c r="E48" s="2">
        <f t="shared" si="3"/>
        <v>1500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600</v>
      </c>
      <c r="D52" s="2">
        <f t="shared" si="3"/>
        <v>600</v>
      </c>
      <c r="E52" s="2">
        <f t="shared" si="3"/>
        <v>600</v>
      </c>
    </row>
    <row r="53" spans="1:10">
      <c r="A53" s="20">
        <v>3301</v>
      </c>
      <c r="B53" s="20" t="s">
        <v>18</v>
      </c>
      <c r="C53" s="2">
        <v>7000</v>
      </c>
      <c r="D53" s="2">
        <f t="shared" si="3"/>
        <v>7000</v>
      </c>
      <c r="E53" s="2">
        <f t="shared" si="3"/>
        <v>7000</v>
      </c>
    </row>
    <row r="54" spans="1:10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>
      <c r="A55" s="20">
        <v>3303</v>
      </c>
      <c r="B55" s="20" t="s">
        <v>153</v>
      </c>
      <c r="C55" s="2">
        <v>29000</v>
      </c>
      <c r="D55" s="2">
        <f t="shared" si="3"/>
        <v>29000</v>
      </c>
      <c r="E55" s="2">
        <f t="shared" si="3"/>
        <v>29000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>
        <v>200</v>
      </c>
      <c r="D57" s="2">
        <f t="shared" si="4"/>
        <v>200</v>
      </c>
      <c r="E57" s="2">
        <f t="shared" si="4"/>
        <v>200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91" t="s">
        <v>158</v>
      </c>
      <c r="B61" s="19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5" t="s">
        <v>579</v>
      </c>
      <c r="B67" s="195"/>
      <c r="C67" s="25">
        <f>C97+C68</f>
        <v>348500</v>
      </c>
      <c r="D67" s="25">
        <f>D97+D68</f>
        <v>348500</v>
      </c>
      <c r="E67" s="25">
        <f>E97+E68</f>
        <v>348500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1" t="s">
        <v>163</v>
      </c>
      <c r="B68" s="192"/>
      <c r="C68" s="21">
        <f>SUM(C69:C96)</f>
        <v>49500</v>
      </c>
      <c r="D68" s="21">
        <f>SUM(D69:D96)</f>
        <v>49500</v>
      </c>
      <c r="E68" s="21">
        <f>SUM(E69:E96)</f>
        <v>49500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>
        <v>500</v>
      </c>
      <c r="D78" s="2">
        <f t="shared" si="6"/>
        <v>500</v>
      </c>
      <c r="E78" s="2">
        <f t="shared" si="6"/>
        <v>500</v>
      </c>
    </row>
    <row r="79" spans="1:10">
      <c r="A79" s="3">
        <v>5201</v>
      </c>
      <c r="B79" s="2" t="s">
        <v>20</v>
      </c>
      <c r="C79" s="18">
        <v>17000</v>
      </c>
      <c r="D79" s="2">
        <f t="shared" si="6"/>
        <v>17000</v>
      </c>
      <c r="E79" s="2">
        <f t="shared" si="6"/>
        <v>17000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>
        <v>20000</v>
      </c>
      <c r="D94" s="2">
        <f t="shared" si="7"/>
        <v>20000</v>
      </c>
      <c r="E94" s="2">
        <f t="shared" si="7"/>
        <v>20000</v>
      </c>
    </row>
    <row r="95" spans="1:1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11">
      <c r="A96" s="3">
        <v>5399</v>
      </c>
      <c r="B96" s="2" t="s">
        <v>183</v>
      </c>
      <c r="C96" s="2">
        <v>10000</v>
      </c>
      <c r="D96" s="2">
        <f t="shared" si="7"/>
        <v>10000</v>
      </c>
      <c r="E96" s="2">
        <f t="shared" si="7"/>
        <v>10000</v>
      </c>
    </row>
    <row r="97" spans="1:10">
      <c r="A97" s="19" t="s">
        <v>184</v>
      </c>
      <c r="B97" s="24"/>
      <c r="C97" s="21">
        <f>SUM(C98:C113)</f>
        <v>299000</v>
      </c>
      <c r="D97" s="21">
        <f>SUM(D98:D113)</f>
        <v>299000</v>
      </c>
      <c r="E97" s="21">
        <f>SUM(E98:E113)</f>
        <v>299000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270000</v>
      </c>
      <c r="D98" s="2">
        <f>C98</f>
        <v>270000</v>
      </c>
      <c r="E98" s="2">
        <f>D98</f>
        <v>270000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>
        <v>25000</v>
      </c>
      <c r="D100" s="2">
        <f t="shared" si="8"/>
        <v>25000</v>
      </c>
      <c r="E100" s="2">
        <f t="shared" si="8"/>
        <v>25000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2000</v>
      </c>
      <c r="D113" s="2">
        <f t="shared" si="8"/>
        <v>2000</v>
      </c>
      <c r="E113" s="2">
        <f t="shared" si="8"/>
        <v>2000</v>
      </c>
    </row>
    <row r="114" spans="1:10">
      <c r="A114" s="196" t="s">
        <v>62</v>
      </c>
      <c r="B114" s="197"/>
      <c r="C114" s="26">
        <f>C115+C152+C177</f>
        <v>310000</v>
      </c>
      <c r="D114" s="26">
        <f>D115+D152+D177</f>
        <v>310000</v>
      </c>
      <c r="E114" s="26">
        <f>E115+E152+E177</f>
        <v>310000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3" t="s">
        <v>580</v>
      </c>
      <c r="B115" s="194"/>
      <c r="C115" s="23">
        <f>C116+C135</f>
        <v>310000</v>
      </c>
      <c r="D115" s="23">
        <f>D116+D135</f>
        <v>310000</v>
      </c>
      <c r="E115" s="23">
        <f>E116+E135</f>
        <v>310000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91" t="s">
        <v>195</v>
      </c>
      <c r="B116" s="19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91" t="s">
        <v>202</v>
      </c>
      <c r="B135" s="192"/>
      <c r="C135" s="21">
        <f>C136+C140+C143+C146+C149</f>
        <v>310000</v>
      </c>
      <c r="D135" s="21">
        <f>D136+D140+D143+D146+D149</f>
        <v>310000</v>
      </c>
      <c r="E135" s="21">
        <f>E136+E140+E143+E146+E149</f>
        <v>310000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11762.503000000001</v>
      </c>
      <c r="D136" s="2">
        <f>D137+D138+D139</f>
        <v>11762.503000000001</v>
      </c>
      <c r="E136" s="2">
        <f>E137+E138+E139</f>
        <v>11762.503000000001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1354.1890000000001</v>
      </c>
      <c r="D138" s="128">
        <f t="shared" ref="D138:E139" si="9">C138</f>
        <v>1354.1890000000001</v>
      </c>
      <c r="E138" s="128">
        <f t="shared" si="9"/>
        <v>1354.1890000000001</v>
      </c>
    </row>
    <row r="139" spans="1:10">
      <c r="A139" s="130"/>
      <c r="B139" s="129" t="s">
        <v>861</v>
      </c>
      <c r="C139" s="128">
        <v>10408.314</v>
      </c>
      <c r="D139" s="128">
        <f t="shared" si="9"/>
        <v>10408.314</v>
      </c>
      <c r="E139" s="128">
        <f t="shared" si="9"/>
        <v>10408.314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298237.49699999997</v>
      </c>
      <c r="D149" s="2">
        <f>D150+D151</f>
        <v>298237.49699999997</v>
      </c>
      <c r="E149" s="2">
        <f>E150+E151</f>
        <v>298237.49699999997</v>
      </c>
    </row>
    <row r="150" spans="1:10">
      <c r="A150" s="130"/>
      <c r="B150" s="129" t="s">
        <v>855</v>
      </c>
      <c r="C150" s="128">
        <v>298237.49699999997</v>
      </c>
      <c r="D150" s="128">
        <f>C150</f>
        <v>298237.49699999997</v>
      </c>
      <c r="E150" s="128">
        <f>D150</f>
        <v>298237.49699999997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93" t="s">
        <v>581</v>
      </c>
      <c r="B152" s="19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1" t="s">
        <v>208</v>
      </c>
      <c r="B153" s="19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91" t="s">
        <v>212</v>
      </c>
      <c r="B163" s="19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91" t="s">
        <v>214</v>
      </c>
      <c r="B170" s="19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93" t="s">
        <v>582</v>
      </c>
      <c r="B177" s="19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1" t="s">
        <v>217</v>
      </c>
      <c r="B178" s="19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8" t="s">
        <v>849</v>
      </c>
      <c r="B179" s="189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88" t="s">
        <v>848</v>
      </c>
      <c r="B184" s="189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88" t="s">
        <v>846</v>
      </c>
      <c r="B188" s="18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88" t="s">
        <v>843</v>
      </c>
      <c r="B197" s="18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88" t="s">
        <v>842</v>
      </c>
      <c r="B200" s="189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88" t="s">
        <v>841</v>
      </c>
      <c r="B203" s="18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88" t="s">
        <v>836</v>
      </c>
      <c r="B215" s="189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88" t="s">
        <v>834</v>
      </c>
      <c r="B222" s="189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88" t="s">
        <v>830</v>
      </c>
      <c r="B228" s="189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88" t="s">
        <v>828</v>
      </c>
      <c r="B235" s="189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88" t="s">
        <v>826</v>
      </c>
      <c r="B238" s="189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88" t="s">
        <v>823</v>
      </c>
      <c r="B243" s="189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88" t="s">
        <v>817</v>
      </c>
      <c r="B250" s="189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61">
        <f>C2+C114</f>
        <v>886000</v>
      </c>
    </row>
    <row r="255" spans="1:10">
      <c r="C255" s="262">
        <f>C257+C559</f>
        <v>890000</v>
      </c>
    </row>
    <row r="256" spans="1:10" ht="18.5">
      <c r="A256" s="190" t="s">
        <v>67</v>
      </c>
      <c r="B256" s="190"/>
      <c r="C256" s="190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C258+C550</f>
        <v>580000</v>
      </c>
      <c r="D257" s="37">
        <f>D258+D550</f>
        <v>580000</v>
      </c>
      <c r="E257" s="37">
        <f>E258+E550</f>
        <v>580000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8" t="s">
        <v>266</v>
      </c>
      <c r="B258" s="179"/>
      <c r="C258" s="36">
        <f>C259+C339+C483+C547</f>
        <v>563000</v>
      </c>
      <c r="D258" s="36">
        <f>D259+D339+D483+D547</f>
        <v>563000</v>
      </c>
      <c r="E258" s="36">
        <f>E259+E339+E483+E547</f>
        <v>563000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450000</v>
      </c>
      <c r="D259" s="33">
        <f>D260+D263+D314</f>
        <v>450000</v>
      </c>
      <c r="E259" s="33">
        <f>E260+E263+E314</f>
        <v>450000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80" t="s">
        <v>268</v>
      </c>
      <c r="B260" s="181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80" t="s">
        <v>269</v>
      </c>
      <c r="B263" s="181"/>
      <c r="C263" s="32">
        <f>C264+C265+C289+C296+C298+C302+C305+C308+C313</f>
        <v>449040</v>
      </c>
      <c r="D263" s="32">
        <f>D264+D265+D289+D296+D298+D302+D305+D308+D313</f>
        <v>449040</v>
      </c>
      <c r="E263" s="32">
        <f>E264+E265+E289+E296+E298+E302+E305+E308+E313</f>
        <v>449040</v>
      </c>
    </row>
    <row r="264" spans="1:10">
      <c r="A264" s="6">
        <v>1101</v>
      </c>
      <c r="B264" s="4" t="s">
        <v>34</v>
      </c>
      <c r="C264" s="5">
        <v>125902</v>
      </c>
      <c r="D264" s="5">
        <f>C264</f>
        <v>125902</v>
      </c>
      <c r="E264" s="5">
        <f>D264</f>
        <v>125902</v>
      </c>
    </row>
    <row r="265" spans="1:10">
      <c r="A265" s="6">
        <v>1101</v>
      </c>
      <c r="B265" s="4" t="s">
        <v>35</v>
      </c>
      <c r="C265" s="5">
        <f>SUM(C266:C288)</f>
        <v>240212</v>
      </c>
      <c r="D265" s="5">
        <f>SUM(D266:D288)</f>
        <v>240212</v>
      </c>
      <c r="E265" s="5">
        <f>SUM(E266:E288)</f>
        <v>240212</v>
      </c>
    </row>
    <row r="266" spans="1:10">
      <c r="A266" s="29"/>
      <c r="B266" s="28" t="s">
        <v>218</v>
      </c>
      <c r="C266" s="30">
        <v>6801</v>
      </c>
      <c r="D266" s="30">
        <f>C266</f>
        <v>6801</v>
      </c>
      <c r="E266" s="30">
        <f>D266</f>
        <v>6801</v>
      </c>
    </row>
    <row r="267" spans="1:10">
      <c r="A267" s="29"/>
      <c r="B267" s="28" t="s">
        <v>219</v>
      </c>
      <c r="C267" s="30">
        <v>151614</v>
      </c>
      <c r="D267" s="30">
        <f t="shared" ref="D267:E282" si="18">C267</f>
        <v>151614</v>
      </c>
      <c r="E267" s="30">
        <f t="shared" si="18"/>
        <v>151614</v>
      </c>
    </row>
    <row r="268" spans="1:10">
      <c r="A268" s="29"/>
      <c r="B268" s="28" t="s">
        <v>220</v>
      </c>
      <c r="C268" s="30">
        <v>36960</v>
      </c>
      <c r="D268" s="30">
        <f t="shared" si="18"/>
        <v>36960</v>
      </c>
      <c r="E268" s="30">
        <f t="shared" si="18"/>
        <v>36960</v>
      </c>
    </row>
    <row r="269" spans="1:10">
      <c r="A269" s="29"/>
      <c r="B269" s="28" t="s">
        <v>221</v>
      </c>
      <c r="C269" s="30">
        <v>120</v>
      </c>
      <c r="D269" s="30">
        <f t="shared" si="18"/>
        <v>120</v>
      </c>
      <c r="E269" s="30">
        <f t="shared" si="18"/>
        <v>120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>
        <v>18281</v>
      </c>
      <c r="D271" s="30">
        <f t="shared" si="18"/>
        <v>18281</v>
      </c>
      <c r="E271" s="30">
        <f t="shared" si="18"/>
        <v>18281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16956</v>
      </c>
      <c r="D286" s="30">
        <f t="shared" si="19"/>
        <v>16956</v>
      </c>
      <c r="E286" s="30">
        <f t="shared" si="19"/>
        <v>16956</v>
      </c>
    </row>
    <row r="287" spans="1:5">
      <c r="A287" s="29"/>
      <c r="B287" s="28" t="s">
        <v>239</v>
      </c>
      <c r="C287" s="30">
        <v>1080</v>
      </c>
      <c r="D287" s="30">
        <f t="shared" si="19"/>
        <v>1080</v>
      </c>
      <c r="E287" s="30">
        <f t="shared" si="19"/>
        <v>1080</v>
      </c>
    </row>
    <row r="288" spans="1:5">
      <c r="A288" s="29"/>
      <c r="B288" s="28" t="s">
        <v>240</v>
      </c>
      <c r="C288" s="30">
        <v>8400</v>
      </c>
      <c r="D288" s="30">
        <f t="shared" si="19"/>
        <v>8400</v>
      </c>
      <c r="E288" s="30">
        <f t="shared" si="19"/>
        <v>8400</v>
      </c>
    </row>
    <row r="289" spans="1:5">
      <c r="A289" s="6">
        <v>1101</v>
      </c>
      <c r="B289" s="4" t="s">
        <v>36</v>
      </c>
      <c r="C289" s="5">
        <f>SUM(C290:C295)</f>
        <v>2302</v>
      </c>
      <c r="D289" s="5">
        <f>SUM(D290:D295)</f>
        <v>2302</v>
      </c>
      <c r="E289" s="5">
        <f>SUM(E290:E295)</f>
        <v>2302</v>
      </c>
    </row>
    <row r="290" spans="1:5">
      <c r="A290" s="29"/>
      <c r="B290" s="28" t="s">
        <v>241</v>
      </c>
      <c r="C290" s="30">
        <v>1500</v>
      </c>
      <c r="D290" s="30">
        <f>C290</f>
        <v>1500</v>
      </c>
      <c r="E290" s="30">
        <f>D290</f>
        <v>1500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>
        <v>304</v>
      </c>
      <c r="D292" s="30">
        <f t="shared" si="20"/>
        <v>304</v>
      </c>
      <c r="E292" s="30">
        <f t="shared" si="20"/>
        <v>304</v>
      </c>
    </row>
    <row r="293" spans="1:5">
      <c r="A293" s="29"/>
      <c r="B293" s="28" t="s">
        <v>244</v>
      </c>
      <c r="C293" s="30">
        <v>168</v>
      </c>
      <c r="D293" s="30">
        <f t="shared" si="20"/>
        <v>168</v>
      </c>
      <c r="E293" s="30">
        <f t="shared" si="20"/>
        <v>168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330</v>
      </c>
      <c r="D295" s="30">
        <f t="shared" si="20"/>
        <v>330</v>
      </c>
      <c r="E295" s="30">
        <f t="shared" si="20"/>
        <v>330</v>
      </c>
    </row>
    <row r="296" spans="1:5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</row>
    <row r="297" spans="1:5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</row>
    <row r="298" spans="1:5">
      <c r="A298" s="6">
        <v>1101</v>
      </c>
      <c r="B298" s="4" t="s">
        <v>37</v>
      </c>
      <c r="C298" s="5">
        <f>SUM(C299:C301)</f>
        <v>10102</v>
      </c>
      <c r="D298" s="5">
        <f>SUM(D299:D301)</f>
        <v>10102</v>
      </c>
      <c r="E298" s="5">
        <f>SUM(E299:E301)</f>
        <v>10102</v>
      </c>
    </row>
    <row r="299" spans="1:5">
      <c r="A299" s="29"/>
      <c r="B299" s="28" t="s">
        <v>248</v>
      </c>
      <c r="C299" s="30">
        <v>2750</v>
      </c>
      <c r="D299" s="30">
        <f>C299</f>
        <v>2750</v>
      </c>
      <c r="E299" s="30">
        <f>D299</f>
        <v>2750</v>
      </c>
    </row>
    <row r="300" spans="1:5">
      <c r="A300" s="29"/>
      <c r="B300" s="28" t="s">
        <v>249</v>
      </c>
      <c r="C300" s="30">
        <v>7352</v>
      </c>
      <c r="D300" s="30">
        <f t="shared" ref="D300:E301" si="21">C300</f>
        <v>7352</v>
      </c>
      <c r="E300" s="30">
        <f t="shared" si="21"/>
        <v>7352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2109</v>
      </c>
      <c r="D302" s="5">
        <f>SUM(D303:D304)</f>
        <v>2109</v>
      </c>
      <c r="E302" s="5">
        <f>SUM(E303:E304)</f>
        <v>2109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2109</v>
      </c>
      <c r="D304" s="30">
        <f>C304</f>
        <v>2109</v>
      </c>
      <c r="E304" s="30">
        <f>D304</f>
        <v>2109</v>
      </c>
    </row>
    <row r="305" spans="1:5">
      <c r="A305" s="6">
        <v>1101</v>
      </c>
      <c r="B305" s="4" t="s">
        <v>38</v>
      </c>
      <c r="C305" s="5">
        <f>SUM(C306:C307)</f>
        <v>3290</v>
      </c>
      <c r="D305" s="5">
        <f>SUM(D306:D307)</f>
        <v>3290</v>
      </c>
      <c r="E305" s="5">
        <f>SUM(E306:E307)</f>
        <v>3290</v>
      </c>
    </row>
    <row r="306" spans="1:5">
      <c r="A306" s="29"/>
      <c r="B306" s="28" t="s">
        <v>254</v>
      </c>
      <c r="C306" s="30">
        <v>2350</v>
      </c>
      <c r="D306" s="30">
        <f>C306</f>
        <v>2350</v>
      </c>
      <c r="E306" s="30">
        <f>D306</f>
        <v>2350</v>
      </c>
    </row>
    <row r="307" spans="1:5">
      <c r="A307" s="29"/>
      <c r="B307" s="28" t="s">
        <v>255</v>
      </c>
      <c r="C307" s="30">
        <v>940</v>
      </c>
      <c r="D307" s="30">
        <f>C307</f>
        <v>940</v>
      </c>
      <c r="E307" s="30">
        <f>D307</f>
        <v>940</v>
      </c>
    </row>
    <row r="308" spans="1:5">
      <c r="A308" s="6">
        <v>1101</v>
      </c>
      <c r="B308" s="4" t="s">
        <v>39</v>
      </c>
      <c r="C308" s="5">
        <f>SUM(C309:C312)</f>
        <v>64823</v>
      </c>
      <c r="D308" s="5">
        <f>SUM(D309:D312)</f>
        <v>64823</v>
      </c>
      <c r="E308" s="5">
        <f>SUM(E309:E312)</f>
        <v>64823</v>
      </c>
    </row>
    <row r="309" spans="1:5">
      <c r="A309" s="29"/>
      <c r="B309" s="28" t="s">
        <v>256</v>
      </c>
      <c r="C309" s="30">
        <v>46302</v>
      </c>
      <c r="D309" s="30">
        <f>C309</f>
        <v>46302</v>
      </c>
      <c r="E309" s="30">
        <f>D309</f>
        <v>46302</v>
      </c>
    </row>
    <row r="310" spans="1:5">
      <c r="A310" s="29"/>
      <c r="B310" s="28" t="s">
        <v>257</v>
      </c>
      <c r="C310" s="30">
        <v>14817</v>
      </c>
      <c r="D310" s="30">
        <f t="shared" ref="D310:E312" si="22">C310</f>
        <v>14817</v>
      </c>
      <c r="E310" s="30">
        <f t="shared" si="22"/>
        <v>14817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3704</v>
      </c>
      <c r="D312" s="30">
        <f t="shared" si="22"/>
        <v>3704</v>
      </c>
      <c r="E312" s="30">
        <f t="shared" si="22"/>
        <v>3704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80" t="s">
        <v>601</v>
      </c>
      <c r="B314" s="18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103000</v>
      </c>
      <c r="D339" s="33">
        <f>D340+D444+D482</f>
        <v>103000</v>
      </c>
      <c r="E339" s="33">
        <f>E340+E444+E482</f>
        <v>103000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80" t="s">
        <v>271</v>
      </c>
      <c r="B340" s="181"/>
      <c r="C340" s="32">
        <f>C341+C342+C343+C344+C347+C348+C353+C356+C357+C362+C367+BG290668+C371+C372+C373+C376+C377+C378+C382+C388+C391+C392+C395+C398+C399+C404+C407+C408+C409+C412+C415+C416+C419+C420+C421+C422+C429+C443</f>
        <v>100900</v>
      </c>
      <c r="D340" s="32">
        <f>D341+D342+D343+D344+D347+D348+D353+D356+D357+D362+D367+BH290668+D371+D372+D373+D376+D377+D378+D382+D388+D391+D392+D395+D398+D399+D404+D407+D408+D409+D412+D415+D416+D419+D420+D421+D422+D429+D443</f>
        <v>100900</v>
      </c>
      <c r="E340" s="32">
        <f>E341+E342+E343+E344+E347+E348+E353+E356+E357+E362+E367+BI290668+E371+E372+E373+E376+E377+E378+E382+E388+E391+E392+E395+E398+E399+E404+E407+E408+E409+E412+E415+E416+E419+E420+E421+E422+E429+E443</f>
        <v>100900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5000</v>
      </c>
      <c r="D342" s="5">
        <f t="shared" ref="D342:E343" si="26">C342</f>
        <v>5000</v>
      </c>
      <c r="E342" s="5">
        <f t="shared" si="26"/>
        <v>5000</v>
      </c>
    </row>
    <row r="343" spans="1:10">
      <c r="A343" s="6">
        <v>2201</v>
      </c>
      <c r="B343" s="4" t="s">
        <v>41</v>
      </c>
      <c r="C343" s="5">
        <v>30000</v>
      </c>
      <c r="D343" s="5">
        <f t="shared" si="26"/>
        <v>30000</v>
      </c>
      <c r="E343" s="5">
        <f t="shared" si="26"/>
        <v>30000</v>
      </c>
    </row>
    <row r="344" spans="1:10">
      <c r="A344" s="6">
        <v>2201</v>
      </c>
      <c r="B344" s="4" t="s">
        <v>273</v>
      </c>
      <c r="C344" s="5">
        <f>SUM(C345:C346)</f>
        <v>3200</v>
      </c>
      <c r="D344" s="5">
        <f>SUM(D345:D346)</f>
        <v>3200</v>
      </c>
      <c r="E344" s="5">
        <f>SUM(E345:E346)</f>
        <v>3200</v>
      </c>
    </row>
    <row r="345" spans="1:10">
      <c r="A345" s="29"/>
      <c r="B345" s="28" t="s">
        <v>274</v>
      </c>
      <c r="C345" s="30">
        <v>1000</v>
      </c>
      <c r="D345" s="30">
        <f t="shared" ref="D345:E347" si="27">C345</f>
        <v>1000</v>
      </c>
      <c r="E345" s="30">
        <f t="shared" si="27"/>
        <v>1000</v>
      </c>
    </row>
    <row r="346" spans="1:10">
      <c r="A346" s="29"/>
      <c r="B346" s="28" t="s">
        <v>275</v>
      </c>
      <c r="C346" s="30">
        <v>2200</v>
      </c>
      <c r="D346" s="30">
        <f t="shared" si="27"/>
        <v>2200</v>
      </c>
      <c r="E346" s="30">
        <f t="shared" si="27"/>
        <v>2200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23000</v>
      </c>
      <c r="D348" s="5">
        <f>SUM(D349:D352)</f>
        <v>23000</v>
      </c>
      <c r="E348" s="5">
        <f>SUM(E349:E352)</f>
        <v>23000</v>
      </c>
    </row>
    <row r="349" spans="1:10">
      <c r="A349" s="29"/>
      <c r="B349" s="28" t="s">
        <v>278</v>
      </c>
      <c r="C349" s="30">
        <v>23000</v>
      </c>
      <c r="D349" s="30">
        <f>C349</f>
        <v>23000</v>
      </c>
      <c r="E349" s="30">
        <f>D349</f>
        <v>23000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</row>
    <row r="358" spans="1:5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3900</v>
      </c>
      <c r="D362" s="5">
        <f>SUM(D363:D366)</f>
        <v>3900</v>
      </c>
      <c r="E362" s="5">
        <f>SUM(E363:E366)</f>
        <v>3900</v>
      </c>
    </row>
    <row r="363" spans="1:5">
      <c r="A363" s="29"/>
      <c r="B363" s="28" t="s">
        <v>291</v>
      </c>
      <c r="C363" s="30">
        <v>600</v>
      </c>
      <c r="D363" s="30">
        <f>C363</f>
        <v>600</v>
      </c>
      <c r="E363" s="30">
        <f>D363</f>
        <v>600</v>
      </c>
    </row>
    <row r="364" spans="1:5">
      <c r="A364" s="29"/>
      <c r="B364" s="28" t="s">
        <v>292</v>
      </c>
      <c r="C364" s="30">
        <v>3000</v>
      </c>
      <c r="D364" s="30">
        <f t="shared" ref="D364:E366" si="31">C364</f>
        <v>3000</v>
      </c>
      <c r="E364" s="30">
        <f t="shared" si="31"/>
        <v>3000</v>
      </c>
    </row>
    <row r="365" spans="1:5">
      <c r="A365" s="29"/>
      <c r="B365" s="28" t="s">
        <v>293</v>
      </c>
      <c r="C365" s="30">
        <v>300</v>
      </c>
      <c r="D365" s="30">
        <f t="shared" si="31"/>
        <v>300</v>
      </c>
      <c r="E365" s="30">
        <f t="shared" si="31"/>
        <v>300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</v>
      </c>
      <c r="D367" s="5">
        <f>C367</f>
        <v>100</v>
      </c>
      <c r="E367" s="5">
        <f>D367</f>
        <v>100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>
      <c r="A372" s="6">
        <v>2201</v>
      </c>
      <c r="B372" s="4" t="s">
        <v>45</v>
      </c>
      <c r="C372" s="5">
        <v>3000</v>
      </c>
      <c r="D372" s="5">
        <f t="shared" si="32"/>
        <v>3000</v>
      </c>
      <c r="E372" s="5">
        <f t="shared" si="32"/>
        <v>3000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</row>
    <row r="379" spans="1:5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</row>
    <row r="383" spans="1:5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</row>
    <row r="384" spans="1:5">
      <c r="A384" s="29"/>
      <c r="B384" s="28" t="s">
        <v>305</v>
      </c>
      <c r="C384" s="30">
        <v>500</v>
      </c>
      <c r="D384" s="30">
        <f t="shared" ref="D384:E387" si="35">C384</f>
        <v>500</v>
      </c>
      <c r="E384" s="30">
        <f t="shared" si="35"/>
        <v>500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1700</v>
      </c>
      <c r="D386" s="30">
        <f t="shared" si="35"/>
        <v>1700</v>
      </c>
      <c r="E386" s="30">
        <f t="shared" si="35"/>
        <v>1700</v>
      </c>
    </row>
    <row r="387" spans="1:5">
      <c r="A387" s="29"/>
      <c r="B387" s="28" t="s">
        <v>308</v>
      </c>
      <c r="C387" s="30">
        <v>3200</v>
      </c>
      <c r="D387" s="30">
        <f t="shared" si="35"/>
        <v>3200</v>
      </c>
      <c r="E387" s="30">
        <f t="shared" si="35"/>
        <v>3200</v>
      </c>
    </row>
    <row r="388" spans="1:5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900</v>
      </c>
      <c r="D404" s="5">
        <f>SUM(D405:D406)</f>
        <v>900</v>
      </c>
      <c r="E404" s="5">
        <f>SUM(E405:E406)</f>
        <v>900</v>
      </c>
    </row>
    <row r="405" spans="1:5">
      <c r="A405" s="29"/>
      <c r="B405" s="28" t="s">
        <v>323</v>
      </c>
      <c r="C405" s="30">
        <v>600</v>
      </c>
      <c r="D405" s="30">
        <f t="shared" ref="D405:E408" si="39">C405</f>
        <v>600</v>
      </c>
      <c r="E405" s="30">
        <f t="shared" si="39"/>
        <v>600</v>
      </c>
    </row>
    <row r="406" spans="1:5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</row>
    <row r="410" spans="1:5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6200</v>
      </c>
      <c r="D412" s="5">
        <f>SUM(D413:D414)</f>
        <v>6200</v>
      </c>
      <c r="E412" s="5">
        <f>SUM(E413:E414)</f>
        <v>6200</v>
      </c>
    </row>
    <row r="413" spans="1:5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>
      <c r="A414" s="29"/>
      <c r="B414" s="28" t="s">
        <v>329</v>
      </c>
      <c r="C414" s="30">
        <v>5200</v>
      </c>
      <c r="D414" s="30">
        <f t="shared" si="40"/>
        <v>5200</v>
      </c>
      <c r="E414" s="30">
        <f t="shared" si="40"/>
        <v>5200</v>
      </c>
    </row>
    <row r="415" spans="1:5">
      <c r="A415" s="6">
        <v>2201</v>
      </c>
      <c r="B415" s="4" t="s">
        <v>118</v>
      </c>
      <c r="C415" s="5">
        <v>600</v>
      </c>
      <c r="D415" s="5">
        <f t="shared" si="40"/>
        <v>600</v>
      </c>
      <c r="E415" s="5">
        <f t="shared" si="40"/>
        <v>600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5900</v>
      </c>
      <c r="D429" s="5">
        <f>SUM(D430:D442)</f>
        <v>5900</v>
      </c>
      <c r="E429" s="5">
        <f>SUM(E430:E442)</f>
        <v>5900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3000</v>
      </c>
      <c r="D431" s="30">
        <f t="shared" ref="D431:E442" si="43">C431</f>
        <v>3000</v>
      </c>
      <c r="E431" s="30">
        <f t="shared" si="43"/>
        <v>3000</v>
      </c>
    </row>
    <row r="432" spans="1:5">
      <c r="A432" s="29"/>
      <c r="B432" s="28" t="s">
        <v>345</v>
      </c>
      <c r="C432" s="30">
        <v>2000</v>
      </c>
      <c r="D432" s="30">
        <f t="shared" si="43"/>
        <v>2000</v>
      </c>
      <c r="E432" s="30">
        <f t="shared" si="43"/>
        <v>2000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900</v>
      </c>
      <c r="D441" s="30">
        <f t="shared" si="43"/>
        <v>900</v>
      </c>
      <c r="E441" s="30">
        <f t="shared" si="43"/>
        <v>900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80" t="s">
        <v>357</v>
      </c>
      <c r="B444" s="181"/>
      <c r="C444" s="32">
        <f>C445+C454+C455+C459+C462+C463+C468+C474+C477+C480+C481+C450</f>
        <v>2100</v>
      </c>
      <c r="D444" s="32">
        <f>D445+D454+D455+D459+D462+D463+D468+D474+D477+D480+D481+D450</f>
        <v>2100</v>
      </c>
      <c r="E444" s="32">
        <f>E445+E454+E455+E459+E462+E463+E468+E474+E477+E480+E481+E450</f>
        <v>2100</v>
      </c>
    </row>
    <row r="445" spans="1:5">
      <c r="A445" s="6">
        <v>2202</v>
      </c>
      <c r="B445" s="4" t="s">
        <v>358</v>
      </c>
      <c r="C445" s="5">
        <f>SUM(C446:C449)</f>
        <v>100</v>
      </c>
      <c r="D445" s="5">
        <f>SUM(D446:D449)</f>
        <v>100</v>
      </c>
      <c r="E445" s="5">
        <f>SUM(E446:E449)</f>
        <v>100</v>
      </c>
    </row>
    <row r="446" spans="1:5">
      <c r="A446" s="28"/>
      <c r="B446" s="28" t="s">
        <v>359</v>
      </c>
      <c r="C446" s="30">
        <v>100</v>
      </c>
      <c r="D446" s="30">
        <f>C446</f>
        <v>100</v>
      </c>
      <c r="E446" s="30">
        <f>D446</f>
        <v>100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</row>
    <row r="455" spans="1:5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80" t="s">
        <v>388</v>
      </c>
      <c r="B482" s="181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9880</v>
      </c>
      <c r="D483" s="35">
        <f>D484+D504+D509+D522+D528+D538</f>
        <v>9880</v>
      </c>
      <c r="E483" s="35">
        <f>E484+E504+E509+E522+E528+E538</f>
        <v>9880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80" t="s">
        <v>390</v>
      </c>
      <c r="B484" s="181"/>
      <c r="C484" s="32">
        <f>C485+C486+C490+C491+C494+C497+C500+C501+C502+C503</f>
        <v>4800</v>
      </c>
      <c r="D484" s="32">
        <f>D485+D486+D490+D491+D494+D497+D500+D501+D502+D503</f>
        <v>4800</v>
      </c>
      <c r="E484" s="32">
        <f>E485+E486+E490+E491+E494+E497+E500+E501+E502+E503</f>
        <v>4800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</row>
    <row r="498" spans="1:6">
      <c r="A498" s="28"/>
      <c r="B498" s="28" t="s">
        <v>404</v>
      </c>
      <c r="C498" s="30">
        <v>100</v>
      </c>
      <c r="D498" s="30">
        <f t="shared" ref="D498:E503" si="52">C498</f>
        <v>100</v>
      </c>
      <c r="E498" s="30">
        <f t="shared" si="52"/>
        <v>100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4500</v>
      </c>
      <c r="D500" s="5">
        <f t="shared" si="52"/>
        <v>4500</v>
      </c>
      <c r="E500" s="5">
        <f t="shared" si="52"/>
        <v>4500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80" t="s">
        <v>410</v>
      </c>
      <c r="B504" s="181"/>
      <c r="C504" s="32">
        <f>SUM(C505:C508)</f>
        <v>2000</v>
      </c>
      <c r="D504" s="32">
        <f>SUM(D505:D508)</f>
        <v>2000</v>
      </c>
      <c r="E504" s="32">
        <f>SUM(E505:E508)</f>
        <v>2000</v>
      </c>
    </row>
    <row r="505" spans="1:6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80" t="s">
        <v>414</v>
      </c>
      <c r="B509" s="181"/>
      <c r="C509" s="32">
        <f>C510+C511+C512+C513+C517+C518+C519+C520+C521</f>
        <v>2500</v>
      </c>
      <c r="D509" s="32">
        <f>D510+D511+D512+D513+D517+D518+D519+D520+D521</f>
        <v>2500</v>
      </c>
      <c r="E509" s="32">
        <f>E510+E511+E512+E513+E517+E518+E519+E520+E521</f>
        <v>2500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2500</v>
      </c>
      <c r="D520" s="5">
        <f t="shared" si="55"/>
        <v>2500</v>
      </c>
      <c r="E520" s="5">
        <f t="shared" si="55"/>
        <v>2500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80" t="s">
        <v>426</v>
      </c>
      <c r="B522" s="18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80" t="s">
        <v>432</v>
      </c>
      <c r="B528" s="18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80" t="s">
        <v>441</v>
      </c>
      <c r="B538" s="181"/>
      <c r="C538" s="32">
        <f>SUM(C539:C544)</f>
        <v>580</v>
      </c>
      <c r="D538" s="32">
        <f>SUM(D539:D544)</f>
        <v>580</v>
      </c>
      <c r="E538" s="32">
        <f>SUM(E539:E544)</f>
        <v>580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580</v>
      </c>
      <c r="D540" s="5">
        <f t="shared" ref="D540:E543" si="58">C540</f>
        <v>580</v>
      </c>
      <c r="E540" s="5">
        <f t="shared" si="58"/>
        <v>580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120</v>
      </c>
      <c r="D547" s="35">
        <f>D548+D549</f>
        <v>120</v>
      </c>
      <c r="E547" s="35">
        <f>E548+E549</f>
        <v>120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80" t="s">
        <v>450</v>
      </c>
      <c r="B548" s="181"/>
      <c r="C548" s="32">
        <v>120</v>
      </c>
      <c r="D548" s="32">
        <f>C548</f>
        <v>120</v>
      </c>
      <c r="E548" s="32">
        <f>D548</f>
        <v>120</v>
      </c>
    </row>
    <row r="549" spans="1:10">
      <c r="A549" s="180" t="s">
        <v>451</v>
      </c>
      <c r="B549" s="181"/>
      <c r="C549" s="32">
        <v>0</v>
      </c>
      <c r="D549" s="32">
        <f>C549</f>
        <v>0</v>
      </c>
      <c r="E549" s="32">
        <f>D549</f>
        <v>0</v>
      </c>
    </row>
    <row r="550" spans="1:10">
      <c r="A550" s="178" t="s">
        <v>455</v>
      </c>
      <c r="B550" s="179"/>
      <c r="C550" s="36">
        <f>C551</f>
        <v>17000</v>
      </c>
      <c r="D550" s="36">
        <f>D551</f>
        <v>17000</v>
      </c>
      <c r="E550" s="36">
        <f>E551</f>
        <v>17000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6" t="s">
        <v>456</v>
      </c>
      <c r="B551" s="177"/>
      <c r="C551" s="33">
        <f>C552+C556</f>
        <v>17000</v>
      </c>
      <c r="D551" s="33">
        <f>D552+D556</f>
        <v>17000</v>
      </c>
      <c r="E551" s="33">
        <f>E552+E556</f>
        <v>17000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80" t="s">
        <v>457</v>
      </c>
      <c r="B552" s="181"/>
      <c r="C552" s="32">
        <f>SUM(C553:C555)</f>
        <v>17000</v>
      </c>
      <c r="D552" s="32">
        <f>SUM(D553:D555)</f>
        <v>17000</v>
      </c>
      <c r="E552" s="32">
        <f>SUM(E553:E555)</f>
        <v>17000</v>
      </c>
    </row>
    <row r="553" spans="1:10">
      <c r="A553" s="6">
        <v>5500</v>
      </c>
      <c r="B553" s="4" t="s">
        <v>458</v>
      </c>
      <c r="C553" s="5">
        <v>17000</v>
      </c>
      <c r="D553" s="5">
        <f t="shared" ref="D553:E555" si="59">C553</f>
        <v>17000</v>
      </c>
      <c r="E553" s="5">
        <f t="shared" si="59"/>
        <v>17000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80" t="s">
        <v>461</v>
      </c>
      <c r="B556" s="18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2" t="s">
        <v>62</v>
      </c>
      <c r="B559" s="183"/>
      <c r="C559" s="37">
        <f>C560+C716+C725</f>
        <v>310000</v>
      </c>
      <c r="D559" s="37">
        <f>D560+D716+D725</f>
        <v>310000</v>
      </c>
      <c r="E559" s="37">
        <f>E560+E716+E725</f>
        <v>310000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8" t="s">
        <v>464</v>
      </c>
      <c r="B560" s="179"/>
      <c r="C560" s="36">
        <f>C561+C638+C642+C645</f>
        <v>272720.48</v>
      </c>
      <c r="D560" s="36">
        <f>D561+D638+D642+D645</f>
        <v>272720.48</v>
      </c>
      <c r="E560" s="36">
        <f>E561+E638+E642+E645</f>
        <v>272720.48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272720.48</v>
      </c>
      <c r="D561" s="38">
        <f>D562+D567+D568+D569+D576+D577+D581+D584+D585+D586+D587+D592+D595+D599+D603+D610+D616+D628</f>
        <v>272720.48</v>
      </c>
      <c r="E561" s="38">
        <f>E562+E567+E568+E569+E576+E577+E581+E584+E585+E586+E587+E592+E595+E599+E603+E610+E616+E628</f>
        <v>272720.48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80" t="s">
        <v>466</v>
      </c>
      <c r="B562" s="181"/>
      <c r="C562" s="32">
        <f>SUM(C563:C566)</f>
        <v>26388.031999999999</v>
      </c>
      <c r="D562" s="32">
        <f>SUM(D563:D566)</f>
        <v>26388.031999999999</v>
      </c>
      <c r="E562" s="32">
        <f>SUM(E563:E566)</f>
        <v>26388.031999999999</v>
      </c>
    </row>
    <row r="563" spans="1:10">
      <c r="A563" s="7">
        <v>6600</v>
      </c>
      <c r="B563" s="4" t="s">
        <v>468</v>
      </c>
      <c r="C563" s="5">
        <v>5964</v>
      </c>
      <c r="D563" s="5">
        <f>C563</f>
        <v>5964</v>
      </c>
      <c r="E563" s="5">
        <f>D563</f>
        <v>5964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20424.031999999999</v>
      </c>
      <c r="D566" s="5">
        <f t="shared" si="60"/>
        <v>20424.031999999999</v>
      </c>
      <c r="E566" s="5">
        <f t="shared" si="60"/>
        <v>20424.031999999999</v>
      </c>
    </row>
    <row r="567" spans="1:10">
      <c r="A567" s="180" t="s">
        <v>467</v>
      </c>
      <c r="B567" s="181"/>
      <c r="C567" s="31">
        <v>0</v>
      </c>
      <c r="D567" s="31">
        <f>C567</f>
        <v>0</v>
      </c>
      <c r="E567" s="31">
        <f>D567</f>
        <v>0</v>
      </c>
    </row>
    <row r="568" spans="1:10">
      <c r="A568" s="180" t="s">
        <v>472</v>
      </c>
      <c r="B568" s="181"/>
      <c r="C568" s="32">
        <v>0</v>
      </c>
      <c r="D568" s="32">
        <f>C568</f>
        <v>0</v>
      </c>
      <c r="E568" s="32">
        <f>D568</f>
        <v>0</v>
      </c>
    </row>
    <row r="569" spans="1:10">
      <c r="A569" s="180" t="s">
        <v>473</v>
      </c>
      <c r="B569" s="181"/>
      <c r="C569" s="32">
        <f>SUM(C570:C575)</f>
        <v>29000</v>
      </c>
      <c r="D569" s="32">
        <f>SUM(D570:D575)</f>
        <v>29000</v>
      </c>
      <c r="E569" s="32">
        <f>SUM(E570:E575)</f>
        <v>29000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29000</v>
      </c>
      <c r="D575" s="5">
        <f t="shared" si="61"/>
        <v>29000</v>
      </c>
      <c r="E575" s="5">
        <f t="shared" si="61"/>
        <v>29000</v>
      </c>
    </row>
    <row r="576" spans="1:10">
      <c r="A576" s="180" t="s">
        <v>480</v>
      </c>
      <c r="B576" s="181"/>
      <c r="C576" s="32">
        <v>0</v>
      </c>
      <c r="D576" s="32">
        <f>C576</f>
        <v>0</v>
      </c>
      <c r="E576" s="32">
        <f>D576</f>
        <v>0</v>
      </c>
    </row>
    <row r="577" spans="1:5">
      <c r="A577" s="180" t="s">
        <v>481</v>
      </c>
      <c r="B577" s="181"/>
      <c r="C577" s="32">
        <f>SUM(C578:C580)</f>
        <v>3400</v>
      </c>
      <c r="D577" s="32">
        <f>SUM(D578:D580)</f>
        <v>3400</v>
      </c>
      <c r="E577" s="32">
        <f>SUM(E578:E580)</f>
        <v>3400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3400</v>
      </c>
      <c r="D580" s="5">
        <f t="shared" si="62"/>
        <v>3400</v>
      </c>
      <c r="E580" s="5">
        <f t="shared" si="62"/>
        <v>3400</v>
      </c>
    </row>
    <row r="581" spans="1:5">
      <c r="A581" s="180" t="s">
        <v>485</v>
      </c>
      <c r="B581" s="181"/>
      <c r="C581" s="32">
        <f>SUM(C582:C583)</f>
        <v>7000</v>
      </c>
      <c r="D581" s="32">
        <f>SUM(D582:D583)</f>
        <v>7000</v>
      </c>
      <c r="E581" s="32">
        <f>SUM(E582:E583)</f>
        <v>7000</v>
      </c>
    </row>
    <row r="582" spans="1:5">
      <c r="A582" s="7">
        <v>6606</v>
      </c>
      <c r="B582" s="4" t="s">
        <v>486</v>
      </c>
      <c r="C582" s="5">
        <v>7000</v>
      </c>
      <c r="D582" s="5">
        <f t="shared" ref="D582:E586" si="63">C582</f>
        <v>7000</v>
      </c>
      <c r="E582" s="5">
        <f t="shared" si="63"/>
        <v>7000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80" t="s">
        <v>488</v>
      </c>
      <c r="B584" s="181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80" t="s">
        <v>489</v>
      </c>
      <c r="B585" s="181"/>
      <c r="C585" s="32">
        <v>32600</v>
      </c>
      <c r="D585" s="32">
        <f t="shared" si="63"/>
        <v>32600</v>
      </c>
      <c r="E585" s="32">
        <f t="shared" si="63"/>
        <v>32600</v>
      </c>
    </row>
    <row r="586" spans="1:5">
      <c r="A586" s="180" t="s">
        <v>490</v>
      </c>
      <c r="B586" s="181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80" t="s">
        <v>491</v>
      </c>
      <c r="B587" s="18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80" t="s">
        <v>498</v>
      </c>
      <c r="B592" s="18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80" t="s">
        <v>502</v>
      </c>
      <c r="B595" s="18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80" t="s">
        <v>503</v>
      </c>
      <c r="B599" s="181"/>
      <c r="C599" s="32">
        <f>SUM(C600:C602)</f>
        <v>31438.748</v>
      </c>
      <c r="D599" s="32">
        <f>SUM(D600:D602)</f>
        <v>31438.748</v>
      </c>
      <c r="E599" s="32">
        <f>SUM(E600:E602)</f>
        <v>31438.748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31438.748</v>
      </c>
      <c r="D601" s="5">
        <f t="shared" si="66"/>
        <v>31438.748</v>
      </c>
      <c r="E601" s="5">
        <f t="shared" si="66"/>
        <v>31438.748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80" t="s">
        <v>506</v>
      </c>
      <c r="B603" s="18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80" t="s">
        <v>513</v>
      </c>
      <c r="B610" s="181"/>
      <c r="C610" s="32">
        <f>SUM(C611:C615)</f>
        <v>67893.7</v>
      </c>
      <c r="D610" s="32">
        <f>SUM(D611:D615)</f>
        <v>67893.7</v>
      </c>
      <c r="E610" s="32">
        <f>SUM(E611:E615)</f>
        <v>67893.7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67893.7</v>
      </c>
      <c r="D613" s="5">
        <f t="shared" si="68"/>
        <v>67893.7</v>
      </c>
      <c r="E613" s="5">
        <f t="shared" si="68"/>
        <v>67893.7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80" t="s">
        <v>519</v>
      </c>
      <c r="B616" s="18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80" t="s">
        <v>531</v>
      </c>
      <c r="B628" s="181"/>
      <c r="C628" s="32">
        <f>SUM(C629:C637)</f>
        <v>75000</v>
      </c>
      <c r="D628" s="32">
        <f>SUM(D629:D637)</f>
        <v>75000</v>
      </c>
      <c r="E628" s="32">
        <f>SUM(E629:E637)</f>
        <v>75000</v>
      </c>
    </row>
    <row r="629" spans="1:10">
      <c r="A629" s="7">
        <v>6617</v>
      </c>
      <c r="B629" s="4" t="s">
        <v>532</v>
      </c>
      <c r="C629" s="5">
        <v>75000</v>
      </c>
      <c r="D629" s="5">
        <f>C629</f>
        <v>75000</v>
      </c>
      <c r="E629" s="5">
        <f>D629</f>
        <v>75000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80" t="s">
        <v>542</v>
      </c>
      <c r="B639" s="18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80" t="s">
        <v>543</v>
      </c>
      <c r="B640" s="181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80" t="s">
        <v>544</v>
      </c>
      <c r="B641" s="18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80" t="s">
        <v>546</v>
      </c>
      <c r="B643" s="181"/>
      <c r="C643" s="32">
        <v>0</v>
      </c>
      <c r="D643" s="32">
        <f>C643</f>
        <v>0</v>
      </c>
      <c r="E643" s="32">
        <f>D643</f>
        <v>0</v>
      </c>
    </row>
    <row r="644" spans="1:10">
      <c r="A644" s="180" t="s">
        <v>547</v>
      </c>
      <c r="B644" s="181"/>
      <c r="C644" s="32">
        <v>0</v>
      </c>
      <c r="D644" s="32">
        <f>C644</f>
        <v>0</v>
      </c>
      <c r="E644" s="32">
        <f>D644</f>
        <v>0</v>
      </c>
    </row>
    <row r="645" spans="1:10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80" t="s">
        <v>549</v>
      </c>
      <c r="B646" s="18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80" t="s">
        <v>550</v>
      </c>
      <c r="B651" s="181"/>
      <c r="C651" s="31">
        <v>0</v>
      </c>
      <c r="D651" s="31">
        <f>C651</f>
        <v>0</v>
      </c>
      <c r="E651" s="31">
        <f>D651</f>
        <v>0</v>
      </c>
    </row>
    <row r="652" spans="1:10">
      <c r="A652" s="180" t="s">
        <v>551</v>
      </c>
      <c r="B652" s="181"/>
      <c r="C652" s="32">
        <v>0</v>
      </c>
      <c r="D652" s="32">
        <f>C652</f>
        <v>0</v>
      </c>
      <c r="E652" s="32">
        <f>D652</f>
        <v>0</v>
      </c>
    </row>
    <row r="653" spans="1:10">
      <c r="A653" s="180" t="s">
        <v>552</v>
      </c>
      <c r="B653" s="18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80" t="s">
        <v>553</v>
      </c>
      <c r="B660" s="181"/>
      <c r="C660" s="32">
        <v>0</v>
      </c>
      <c r="D660" s="32">
        <f>C660</f>
        <v>0</v>
      </c>
      <c r="E660" s="32">
        <f>D660</f>
        <v>0</v>
      </c>
    </row>
    <row r="661" spans="1:5">
      <c r="A661" s="180" t="s">
        <v>554</v>
      </c>
      <c r="B661" s="18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80" t="s">
        <v>555</v>
      </c>
      <c r="B665" s="18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80" t="s">
        <v>556</v>
      </c>
      <c r="B668" s="181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80" t="s">
        <v>557</v>
      </c>
      <c r="B669" s="181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80" t="s">
        <v>558</v>
      </c>
      <c r="B670" s="181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80" t="s">
        <v>559</v>
      </c>
      <c r="B671" s="18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80" t="s">
        <v>560</v>
      </c>
      <c r="B676" s="18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80" t="s">
        <v>561</v>
      </c>
      <c r="B679" s="18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80" t="s">
        <v>562</v>
      </c>
      <c r="B683" s="18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80" t="s">
        <v>563</v>
      </c>
      <c r="B687" s="18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80" t="s">
        <v>564</v>
      </c>
      <c r="B694" s="18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80" t="s">
        <v>565</v>
      </c>
      <c r="B700" s="18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80" t="s">
        <v>566</v>
      </c>
      <c r="B712" s="181"/>
      <c r="C712" s="31">
        <v>0</v>
      </c>
      <c r="D712" s="31">
        <f>C712</f>
        <v>0</v>
      </c>
      <c r="E712" s="31">
        <f>D712</f>
        <v>0</v>
      </c>
    </row>
    <row r="713" spans="1:10">
      <c r="A713" s="180" t="s">
        <v>567</v>
      </c>
      <c r="B713" s="18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80" t="s">
        <v>568</v>
      </c>
      <c r="B714" s="181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80" t="s">
        <v>569</v>
      </c>
      <c r="B715" s="18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8" t="s">
        <v>570</v>
      </c>
      <c r="B716" s="179"/>
      <c r="C716" s="36">
        <f>C717</f>
        <v>37279.519999999997</v>
      </c>
      <c r="D716" s="36">
        <f>D717</f>
        <v>37279.519999999997</v>
      </c>
      <c r="E716" s="36">
        <f>E717</f>
        <v>37279.519999999997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37279.519999999997</v>
      </c>
      <c r="D717" s="33">
        <f>D718+D722</f>
        <v>37279.519999999997</v>
      </c>
      <c r="E717" s="33">
        <f>E718+E722</f>
        <v>37279.519999999997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4" t="s">
        <v>851</v>
      </c>
      <c r="B718" s="175"/>
      <c r="C718" s="31">
        <f>SUM(C719:C721)</f>
        <v>37279.519999999997</v>
      </c>
      <c r="D718" s="31">
        <f>SUM(D719:D721)</f>
        <v>37279.519999999997</v>
      </c>
      <c r="E718" s="31">
        <f>SUM(E719:E721)</f>
        <v>37279.519999999997</v>
      </c>
    </row>
    <row r="719" spans="1:10">
      <c r="A719" s="6">
        <v>10950</v>
      </c>
      <c r="B719" s="4" t="s">
        <v>572</v>
      </c>
      <c r="C719" s="5">
        <v>37279.519999999997</v>
      </c>
      <c r="D719" s="5">
        <f>C719</f>
        <v>37279.519999999997</v>
      </c>
      <c r="E719" s="5">
        <f>D719</f>
        <v>37279.519999999997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4" t="s">
        <v>850</v>
      </c>
      <c r="B722" s="17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4" t="s">
        <v>849</v>
      </c>
      <c r="B727" s="17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74" t="s">
        <v>848</v>
      </c>
      <c r="B730" s="17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4" t="s">
        <v>846</v>
      </c>
      <c r="B733" s="17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74" t="s">
        <v>843</v>
      </c>
      <c r="B739" s="17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74" t="s">
        <v>842</v>
      </c>
      <c r="B741" s="175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74" t="s">
        <v>841</v>
      </c>
      <c r="B743" s="17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74" t="s">
        <v>836</v>
      </c>
      <c r="B750" s="17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74" t="s">
        <v>834</v>
      </c>
      <c r="B755" s="17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74" t="s">
        <v>830</v>
      </c>
      <c r="B760" s="175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4" t="s">
        <v>828</v>
      </c>
      <c r="B765" s="17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74" t="s">
        <v>826</v>
      </c>
      <c r="B767" s="17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4" t="s">
        <v>823</v>
      </c>
      <c r="B771" s="17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74" t="s">
        <v>817</v>
      </c>
      <c r="B777" s="175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4"/>
  <sheetViews>
    <sheetView rightToLeft="1" topLeftCell="D55" workbookViewId="0">
      <selection activeCell="J75" sqref="J75"/>
    </sheetView>
  </sheetViews>
  <sheetFormatPr defaultColWidth="9.1796875" defaultRowHeight="14.5"/>
  <cols>
    <col min="1" max="1" width="72" customWidth="1"/>
    <col min="2" max="2" width="31.1796875" customWidth="1"/>
    <col min="3" max="3" width="54.8164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99" t="s">
        <v>995</v>
      </c>
      <c r="B1" s="199" t="s">
        <v>996</v>
      </c>
      <c r="C1" s="199" t="s">
        <v>997</v>
      </c>
      <c r="D1" s="202" t="s">
        <v>613</v>
      </c>
      <c r="E1" s="203"/>
      <c r="F1" s="203"/>
      <c r="G1" s="203"/>
      <c r="H1" s="203"/>
      <c r="I1" s="204"/>
    </row>
    <row r="2" spans="1:9">
      <c r="A2" s="200"/>
      <c r="B2" s="200"/>
      <c r="C2" s="200"/>
      <c r="D2" s="199" t="s">
        <v>625</v>
      </c>
      <c r="E2" s="199" t="s">
        <v>626</v>
      </c>
      <c r="F2" s="205" t="s">
        <v>998</v>
      </c>
      <c r="G2" s="205" t="s">
        <v>999</v>
      </c>
      <c r="H2" s="207" t="s">
        <v>1000</v>
      </c>
      <c r="I2" s="208"/>
    </row>
    <row r="3" spans="1:9">
      <c r="A3" s="201"/>
      <c r="B3" s="201"/>
      <c r="C3" s="201"/>
      <c r="D3" s="201"/>
      <c r="E3" s="201"/>
      <c r="F3" s="206"/>
      <c r="G3" s="206"/>
      <c r="H3" s="151" t="s">
        <v>1001</v>
      </c>
      <c r="I3" s="152" t="s">
        <v>1002</v>
      </c>
    </row>
    <row r="4" spans="1:9">
      <c r="A4" s="153" t="s">
        <v>1003</v>
      </c>
      <c r="B4" s="153"/>
      <c r="C4" s="153">
        <f t="shared" ref="C4:I4" si="0">C5+C10+C13+C16+C19+C22+C25</f>
        <v>0</v>
      </c>
      <c r="D4" s="153">
        <f t="shared" si="0"/>
        <v>0</v>
      </c>
      <c r="E4" s="153">
        <f t="shared" si="0"/>
        <v>0</v>
      </c>
      <c r="F4" s="153">
        <f t="shared" si="0"/>
        <v>0</v>
      </c>
      <c r="G4" s="153">
        <f t="shared" si="0"/>
        <v>0</v>
      </c>
      <c r="H4" s="153">
        <f t="shared" si="0"/>
        <v>0</v>
      </c>
      <c r="I4" s="153">
        <f t="shared" si="0"/>
        <v>0</v>
      </c>
    </row>
    <row r="5" spans="1:9">
      <c r="A5" s="154" t="s">
        <v>1004</v>
      </c>
      <c r="B5" s="155"/>
      <c r="C5" s="155">
        <f t="shared" ref="C5:I5" si="1">SUM(C6:C9)</f>
        <v>0</v>
      </c>
      <c r="D5" s="155">
        <f t="shared" si="1"/>
        <v>0</v>
      </c>
      <c r="E5" s="155">
        <f t="shared" si="1"/>
        <v>0</v>
      </c>
      <c r="F5" s="155">
        <f t="shared" si="1"/>
        <v>0</v>
      </c>
      <c r="G5" s="155">
        <f t="shared" si="1"/>
        <v>0</v>
      </c>
      <c r="H5" s="155">
        <f t="shared" si="1"/>
        <v>0</v>
      </c>
      <c r="I5" s="155">
        <f t="shared" si="1"/>
        <v>0</v>
      </c>
    </row>
    <row r="6" spans="1:9">
      <c r="A6" s="10" t="s">
        <v>1005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1006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1007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54" t="s">
        <v>1008</v>
      </c>
      <c r="B10" s="154"/>
      <c r="C10" s="154">
        <f t="shared" ref="C10:I10" si="2">SUM(C11:C12)</f>
        <v>0</v>
      </c>
      <c r="D10" s="154">
        <f t="shared" si="2"/>
        <v>0</v>
      </c>
      <c r="E10" s="154">
        <f t="shared" si="2"/>
        <v>0</v>
      </c>
      <c r="F10" s="154">
        <f t="shared" si="2"/>
        <v>0</v>
      </c>
      <c r="G10" s="154">
        <f t="shared" si="2"/>
        <v>0</v>
      </c>
      <c r="H10" s="154">
        <f t="shared" si="2"/>
        <v>0</v>
      </c>
      <c r="I10" s="154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54" t="s">
        <v>1009</v>
      </c>
      <c r="B13" s="154"/>
      <c r="C13" s="154">
        <f t="shared" ref="C13:I13" si="3">SUM(C14:C15)</f>
        <v>0</v>
      </c>
      <c r="D13" s="154">
        <f t="shared" si="3"/>
        <v>0</v>
      </c>
      <c r="E13" s="154">
        <f t="shared" si="3"/>
        <v>0</v>
      </c>
      <c r="F13" s="154">
        <f t="shared" si="3"/>
        <v>0</v>
      </c>
      <c r="G13" s="154">
        <f t="shared" si="3"/>
        <v>0</v>
      </c>
      <c r="H13" s="154">
        <f t="shared" si="3"/>
        <v>0</v>
      </c>
      <c r="I13" s="154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54" t="s">
        <v>1010</v>
      </c>
      <c r="B16" s="154"/>
      <c r="C16" s="154">
        <f t="shared" ref="C16:I16" si="4">SUM(C17:C18)</f>
        <v>0</v>
      </c>
      <c r="D16" s="154">
        <f t="shared" si="4"/>
        <v>0</v>
      </c>
      <c r="E16" s="154">
        <f t="shared" si="4"/>
        <v>0</v>
      </c>
      <c r="F16" s="154">
        <f t="shared" si="4"/>
        <v>0</v>
      </c>
      <c r="G16" s="154">
        <f t="shared" si="4"/>
        <v>0</v>
      </c>
      <c r="H16" s="154">
        <f t="shared" si="4"/>
        <v>0</v>
      </c>
      <c r="I16" s="154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54" t="s">
        <v>1011</v>
      </c>
      <c r="B19" s="154"/>
      <c r="C19" s="154">
        <f t="shared" ref="C19:I19" si="5">SUM(C20:C21)</f>
        <v>0</v>
      </c>
      <c r="D19" s="154">
        <f t="shared" si="5"/>
        <v>0</v>
      </c>
      <c r="E19" s="154">
        <f t="shared" si="5"/>
        <v>0</v>
      </c>
      <c r="F19" s="154">
        <f t="shared" si="5"/>
        <v>0</v>
      </c>
      <c r="G19" s="154">
        <f t="shared" si="5"/>
        <v>0</v>
      </c>
      <c r="H19" s="154">
        <f t="shared" si="5"/>
        <v>0</v>
      </c>
      <c r="I19" s="154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54" t="s">
        <v>1012</v>
      </c>
      <c r="B22" s="154"/>
      <c r="C22" s="154">
        <f t="shared" ref="C22:I22" si="6">SUM(C23:C24)</f>
        <v>0</v>
      </c>
      <c r="D22" s="154">
        <f t="shared" si="6"/>
        <v>0</v>
      </c>
      <c r="E22" s="154">
        <f t="shared" si="6"/>
        <v>0</v>
      </c>
      <c r="F22" s="154">
        <f t="shared" si="6"/>
        <v>0</v>
      </c>
      <c r="G22" s="154">
        <f t="shared" si="6"/>
        <v>0</v>
      </c>
      <c r="H22" s="154">
        <f t="shared" si="6"/>
        <v>0</v>
      </c>
      <c r="I22" s="154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54" t="s">
        <v>1013</v>
      </c>
      <c r="B25" s="154"/>
      <c r="C25" s="154">
        <f t="shared" ref="C25:I25" si="7">C26+C29</f>
        <v>0</v>
      </c>
      <c r="D25" s="154">
        <f t="shared" si="7"/>
        <v>0</v>
      </c>
      <c r="E25" s="154">
        <f t="shared" si="7"/>
        <v>0</v>
      </c>
      <c r="F25" s="154">
        <f t="shared" si="7"/>
        <v>0</v>
      </c>
      <c r="G25" s="154">
        <f t="shared" si="7"/>
        <v>0</v>
      </c>
      <c r="H25" s="154">
        <f t="shared" si="7"/>
        <v>0</v>
      </c>
      <c r="I25" s="154">
        <f t="shared" si="7"/>
        <v>0</v>
      </c>
    </row>
    <row r="26" spans="1:9">
      <c r="A26" s="156" t="s">
        <v>1014</v>
      </c>
      <c r="B26" s="156"/>
      <c r="C26" s="156">
        <f t="shared" ref="C26:I26" si="8">SUM(C27:C28)</f>
        <v>0</v>
      </c>
      <c r="D26" s="156">
        <f t="shared" si="8"/>
        <v>0</v>
      </c>
      <c r="E26" s="156">
        <f t="shared" si="8"/>
        <v>0</v>
      </c>
      <c r="F26" s="156">
        <f t="shared" si="8"/>
        <v>0</v>
      </c>
      <c r="G26" s="156">
        <f t="shared" si="8"/>
        <v>0</v>
      </c>
      <c r="H26" s="156">
        <f t="shared" si="8"/>
        <v>0</v>
      </c>
      <c r="I26" s="156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56" t="s">
        <v>1015</v>
      </c>
      <c r="B29" s="156"/>
      <c r="C29" s="156">
        <f t="shared" ref="C29:I29" si="9">SUM(C30:C31)</f>
        <v>0</v>
      </c>
      <c r="D29" s="156">
        <f t="shared" si="9"/>
        <v>0</v>
      </c>
      <c r="E29" s="156">
        <f t="shared" si="9"/>
        <v>0</v>
      </c>
      <c r="F29" s="156">
        <f t="shared" si="9"/>
        <v>0</v>
      </c>
      <c r="G29" s="156">
        <f t="shared" si="9"/>
        <v>0</v>
      </c>
      <c r="H29" s="156">
        <f t="shared" si="9"/>
        <v>0</v>
      </c>
      <c r="I29" s="156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57" t="s">
        <v>1016</v>
      </c>
      <c r="B32" s="157"/>
      <c r="C32" s="157">
        <f t="shared" ref="C32:I32" si="10">C33+C48+C51+C54+C57+C60+C63+C70+C73</f>
        <v>0</v>
      </c>
      <c r="D32" s="157">
        <f t="shared" si="10"/>
        <v>0</v>
      </c>
      <c r="E32" s="157">
        <f t="shared" si="10"/>
        <v>0</v>
      </c>
      <c r="F32" s="157">
        <f t="shared" si="10"/>
        <v>0</v>
      </c>
      <c r="G32" s="157">
        <f t="shared" si="10"/>
        <v>0</v>
      </c>
      <c r="H32" s="157">
        <f t="shared" si="10"/>
        <v>0</v>
      </c>
      <c r="I32" s="157">
        <f t="shared" si="10"/>
        <v>0</v>
      </c>
    </row>
    <row r="33" spans="1:9">
      <c r="A33" s="154" t="s">
        <v>1004</v>
      </c>
      <c r="B33" s="154"/>
      <c r="C33" s="154">
        <f t="shared" ref="C33:I33" si="11">SUM(C34:C47)</f>
        <v>0</v>
      </c>
      <c r="D33" s="154">
        <f t="shared" si="11"/>
        <v>0</v>
      </c>
      <c r="E33" s="154">
        <f t="shared" si="11"/>
        <v>0</v>
      </c>
      <c r="F33" s="154">
        <f t="shared" si="11"/>
        <v>0</v>
      </c>
      <c r="G33" s="154">
        <f t="shared" si="11"/>
        <v>0</v>
      </c>
      <c r="H33" s="154">
        <f t="shared" si="11"/>
        <v>0</v>
      </c>
      <c r="I33" s="154">
        <f t="shared" si="11"/>
        <v>0</v>
      </c>
    </row>
    <row r="34" spans="1:9">
      <c r="A34" s="10" t="s">
        <v>1005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1017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1018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1019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1020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1021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1022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1023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868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1024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1025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1026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58" t="s">
        <v>1027</v>
      </c>
      <c r="B46" s="158"/>
      <c r="C46" s="158"/>
      <c r="D46" s="158"/>
      <c r="E46" s="158"/>
      <c r="F46" s="158"/>
      <c r="G46" s="158"/>
      <c r="H46" s="158"/>
      <c r="I46" s="158"/>
    </row>
    <row r="47" spans="1:9">
      <c r="A47" s="10" t="s">
        <v>1028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54" t="s">
        <v>1008</v>
      </c>
      <c r="B48" s="154"/>
      <c r="C48" s="154">
        <f t="shared" ref="C48:I48" si="12">SUM(C49:C50)</f>
        <v>0</v>
      </c>
      <c r="D48" s="154">
        <f t="shared" si="12"/>
        <v>0</v>
      </c>
      <c r="E48" s="154">
        <f t="shared" si="12"/>
        <v>0</v>
      </c>
      <c r="F48" s="154">
        <f t="shared" si="12"/>
        <v>0</v>
      </c>
      <c r="G48" s="154">
        <f t="shared" si="12"/>
        <v>0</v>
      </c>
      <c r="H48" s="154">
        <f t="shared" si="12"/>
        <v>0</v>
      </c>
      <c r="I48" s="154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54" t="s">
        <v>1009</v>
      </c>
      <c r="B51" s="154"/>
      <c r="C51" s="154">
        <f t="shared" ref="C51:I51" si="13">SUM(C52:C53)</f>
        <v>0</v>
      </c>
      <c r="D51" s="154">
        <f t="shared" si="13"/>
        <v>0</v>
      </c>
      <c r="E51" s="154">
        <f t="shared" si="13"/>
        <v>0</v>
      </c>
      <c r="F51" s="154">
        <f t="shared" si="13"/>
        <v>0</v>
      </c>
      <c r="G51" s="154">
        <f t="shared" si="13"/>
        <v>0</v>
      </c>
      <c r="H51" s="154">
        <f t="shared" si="13"/>
        <v>0</v>
      </c>
      <c r="I51" s="154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54" t="s">
        <v>1010</v>
      </c>
      <c r="B54" s="154"/>
      <c r="C54" s="154">
        <f t="shared" ref="C54:I54" si="14">SUM(C55:C56)</f>
        <v>0</v>
      </c>
      <c r="D54" s="154">
        <f t="shared" si="14"/>
        <v>0</v>
      </c>
      <c r="E54" s="154">
        <f t="shared" si="14"/>
        <v>0</v>
      </c>
      <c r="F54" s="154">
        <f t="shared" si="14"/>
        <v>0</v>
      </c>
      <c r="G54" s="154">
        <f t="shared" si="14"/>
        <v>0</v>
      </c>
      <c r="H54" s="154">
        <f t="shared" si="14"/>
        <v>0</v>
      </c>
      <c r="I54" s="154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54" t="s">
        <v>1011</v>
      </c>
      <c r="B57" s="154"/>
      <c r="C57" s="154">
        <f t="shared" ref="C57:I57" si="15">SUM(C58:C59)</f>
        <v>0</v>
      </c>
      <c r="D57" s="154">
        <f t="shared" si="15"/>
        <v>0</v>
      </c>
      <c r="E57" s="154">
        <f t="shared" si="15"/>
        <v>0</v>
      </c>
      <c r="F57" s="154">
        <f t="shared" si="15"/>
        <v>0</v>
      </c>
      <c r="G57" s="154">
        <f t="shared" si="15"/>
        <v>0</v>
      </c>
      <c r="H57" s="154">
        <f t="shared" si="15"/>
        <v>0</v>
      </c>
      <c r="I57" s="154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54" t="s">
        <v>1012</v>
      </c>
      <c r="B60" s="154"/>
      <c r="C60" s="154">
        <f t="shared" ref="C60:H60" si="16">SUM(C61:C62)</f>
        <v>0</v>
      </c>
      <c r="D60" s="154">
        <f t="shared" si="16"/>
        <v>0</v>
      </c>
      <c r="E60" s="154">
        <f t="shared" si="16"/>
        <v>0</v>
      </c>
      <c r="F60" s="154">
        <f t="shared" si="16"/>
        <v>0</v>
      </c>
      <c r="G60" s="154">
        <f t="shared" si="16"/>
        <v>0</v>
      </c>
      <c r="H60" s="154">
        <f t="shared" si="16"/>
        <v>0</v>
      </c>
      <c r="I60" s="154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54" t="s">
        <v>1013</v>
      </c>
      <c r="B63" s="154"/>
      <c r="C63" s="154">
        <f t="shared" ref="C63:I63" si="17">C64+C67</f>
        <v>0</v>
      </c>
      <c r="D63" s="154">
        <f t="shared" si="17"/>
        <v>0</v>
      </c>
      <c r="E63" s="154">
        <f t="shared" si="17"/>
        <v>0</v>
      </c>
      <c r="F63" s="154">
        <f t="shared" si="17"/>
        <v>0</v>
      </c>
      <c r="G63" s="154">
        <f t="shared" si="17"/>
        <v>0</v>
      </c>
      <c r="H63" s="154">
        <f t="shared" si="17"/>
        <v>0</v>
      </c>
      <c r="I63" s="154">
        <f t="shared" si="17"/>
        <v>0</v>
      </c>
    </row>
    <row r="64" spans="1:9">
      <c r="A64" s="156" t="s">
        <v>1014</v>
      </c>
      <c r="B64" s="156"/>
      <c r="C64" s="156">
        <f t="shared" ref="C64:I64" si="18">SUM(C65:C66)</f>
        <v>0</v>
      </c>
      <c r="D64" s="156">
        <f t="shared" si="18"/>
        <v>0</v>
      </c>
      <c r="E64" s="156">
        <f t="shared" si="18"/>
        <v>0</v>
      </c>
      <c r="F64" s="156">
        <f t="shared" si="18"/>
        <v>0</v>
      </c>
      <c r="G64" s="156">
        <f t="shared" si="18"/>
        <v>0</v>
      </c>
      <c r="H64" s="156">
        <f t="shared" si="18"/>
        <v>0</v>
      </c>
      <c r="I64" s="156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56" t="s">
        <v>1015</v>
      </c>
      <c r="B67" s="156"/>
      <c r="C67" s="156">
        <f t="shared" ref="C67:I67" si="19">SUM(C68:C69)</f>
        <v>0</v>
      </c>
      <c r="D67" s="156">
        <f t="shared" si="19"/>
        <v>0</v>
      </c>
      <c r="E67" s="156">
        <f t="shared" si="19"/>
        <v>0</v>
      </c>
      <c r="F67" s="156">
        <f t="shared" si="19"/>
        <v>0</v>
      </c>
      <c r="G67" s="156">
        <f t="shared" si="19"/>
        <v>0</v>
      </c>
      <c r="H67" s="156">
        <f t="shared" si="19"/>
        <v>0</v>
      </c>
      <c r="I67" s="156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54" t="s">
        <v>1029</v>
      </c>
      <c r="B70" s="154"/>
      <c r="C70" s="154">
        <f t="shared" ref="C70:I70" si="20">SUM(C71:C72)</f>
        <v>0</v>
      </c>
      <c r="D70" s="154">
        <f t="shared" si="20"/>
        <v>0</v>
      </c>
      <c r="E70" s="154">
        <f t="shared" si="20"/>
        <v>0</v>
      </c>
      <c r="F70" s="154">
        <f t="shared" si="20"/>
        <v>0</v>
      </c>
      <c r="G70" s="154">
        <f t="shared" si="20"/>
        <v>0</v>
      </c>
      <c r="H70" s="154">
        <f t="shared" si="20"/>
        <v>0</v>
      </c>
      <c r="I70" s="154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54" t="s">
        <v>1030</v>
      </c>
      <c r="B73" s="154"/>
      <c r="C73" s="154"/>
      <c r="D73" s="154"/>
      <c r="E73" s="154"/>
      <c r="F73" s="154"/>
      <c r="G73" s="154"/>
      <c r="H73" s="154"/>
      <c r="I73" s="154"/>
    </row>
    <row r="74" spans="1:9">
      <c r="A74" s="154" t="s">
        <v>1031</v>
      </c>
      <c r="B74" s="154"/>
      <c r="C74" s="154">
        <f>C32+C4</f>
        <v>0</v>
      </c>
      <c r="D74" s="154">
        <f t="shared" ref="D74:I74" si="21">D73+D70+D63+D60+D57+D54+D51+D48+D33+D25+D22+D19+D16+D13+D10+D5</f>
        <v>0</v>
      </c>
      <c r="E74" s="154">
        <f t="shared" si="21"/>
        <v>0</v>
      </c>
      <c r="F74" s="154">
        <f t="shared" si="21"/>
        <v>0</v>
      </c>
      <c r="G74" s="154">
        <f t="shared" si="21"/>
        <v>0</v>
      </c>
      <c r="H74" s="154">
        <f t="shared" si="21"/>
        <v>0</v>
      </c>
      <c r="I74" s="15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4"/>
  <sheetViews>
    <sheetView rightToLeft="1" topLeftCell="B59" workbookViewId="0">
      <selection activeCell="G75" sqref="G75"/>
    </sheetView>
  </sheetViews>
  <sheetFormatPr defaultColWidth="9.1796875" defaultRowHeight="14.5"/>
  <cols>
    <col min="1" max="1" width="70.7265625" customWidth="1"/>
    <col min="2" max="2" width="29.81640625" customWidth="1"/>
    <col min="3" max="3" width="27.81640625" customWidth="1"/>
    <col min="4" max="4" width="29.1796875" customWidth="1"/>
    <col min="5" max="5" width="22.7265625" customWidth="1"/>
    <col min="6" max="7" width="17.453125" customWidth="1"/>
    <col min="8" max="8" width="22.26953125" customWidth="1"/>
    <col min="9" max="9" width="16.453125" customWidth="1"/>
    <col min="10" max="10" width="17.453125" customWidth="1"/>
  </cols>
  <sheetData>
    <row r="1" spans="1:10">
      <c r="A1" s="199" t="s">
        <v>995</v>
      </c>
      <c r="B1" s="199" t="s">
        <v>996</v>
      </c>
      <c r="C1" s="199" t="s">
        <v>997</v>
      </c>
      <c r="D1" s="202" t="s">
        <v>613</v>
      </c>
      <c r="E1" s="203"/>
      <c r="F1" s="203"/>
      <c r="G1" s="203"/>
      <c r="H1" s="203"/>
      <c r="I1" s="203"/>
      <c r="J1" s="204"/>
    </row>
    <row r="2" spans="1:10">
      <c r="A2" s="200"/>
      <c r="B2" s="200"/>
      <c r="C2" s="200"/>
      <c r="D2" s="199" t="s">
        <v>625</v>
      </c>
      <c r="E2" s="199" t="s">
        <v>626</v>
      </c>
      <c r="F2" s="205" t="s">
        <v>998</v>
      </c>
      <c r="G2" s="205" t="s">
        <v>1037</v>
      </c>
      <c r="H2" s="205" t="s">
        <v>999</v>
      </c>
      <c r="I2" s="207" t="s">
        <v>1000</v>
      </c>
      <c r="J2" s="208"/>
    </row>
    <row r="3" spans="1:10">
      <c r="A3" s="201"/>
      <c r="B3" s="201"/>
      <c r="C3" s="201"/>
      <c r="D3" s="201"/>
      <c r="E3" s="201"/>
      <c r="F3" s="206"/>
      <c r="G3" s="206"/>
      <c r="H3" s="206"/>
      <c r="I3" s="151" t="s">
        <v>1001</v>
      </c>
      <c r="J3" s="152" t="s">
        <v>1002</v>
      </c>
    </row>
    <row r="4" spans="1:10">
      <c r="A4" s="153" t="s">
        <v>1003</v>
      </c>
      <c r="B4" s="153"/>
      <c r="C4" s="153">
        <f t="shared" ref="C4:J4" si="0">C5+C10+C13+C16+C19+C22+C25</f>
        <v>118000</v>
      </c>
      <c r="D4" s="153">
        <f t="shared" si="0"/>
        <v>0</v>
      </c>
      <c r="E4" s="153">
        <f t="shared" si="0"/>
        <v>0</v>
      </c>
      <c r="F4" s="153">
        <f t="shared" si="0"/>
        <v>0</v>
      </c>
      <c r="G4" s="153">
        <f>G5+G10+G13+G16+G19+G22+G25</f>
        <v>0</v>
      </c>
      <c r="H4" s="153">
        <f t="shared" si="0"/>
        <v>118000</v>
      </c>
      <c r="I4" s="153">
        <f t="shared" si="0"/>
        <v>0</v>
      </c>
      <c r="J4" s="153">
        <f t="shared" si="0"/>
        <v>0</v>
      </c>
    </row>
    <row r="5" spans="1:10">
      <c r="A5" s="154" t="s">
        <v>1004</v>
      </c>
      <c r="B5" s="155"/>
      <c r="C5" s="155">
        <f t="shared" ref="C5:J5" si="1">SUM(C6:C9)</f>
        <v>118000</v>
      </c>
      <c r="D5" s="155">
        <f t="shared" si="1"/>
        <v>0</v>
      </c>
      <c r="E5" s="155">
        <f t="shared" si="1"/>
        <v>0</v>
      </c>
      <c r="F5" s="155">
        <f t="shared" si="1"/>
        <v>0</v>
      </c>
      <c r="G5" s="155"/>
      <c r="H5" s="155">
        <f t="shared" si="1"/>
        <v>118000</v>
      </c>
      <c r="I5" s="155">
        <f t="shared" si="1"/>
        <v>0</v>
      </c>
      <c r="J5" s="155">
        <f t="shared" si="1"/>
        <v>0</v>
      </c>
    </row>
    <row r="6" spans="1:10">
      <c r="A6" s="10" t="s">
        <v>1032</v>
      </c>
      <c r="B6" s="10">
        <v>2017</v>
      </c>
      <c r="C6" s="10">
        <v>60000</v>
      </c>
      <c r="D6" s="10"/>
      <c r="E6" s="10"/>
      <c r="F6" s="10"/>
      <c r="G6" s="10"/>
      <c r="H6" s="10">
        <v>60000</v>
      </c>
      <c r="I6" s="10"/>
      <c r="J6" s="10"/>
    </row>
    <row r="7" spans="1:10">
      <c r="A7" s="10" t="s">
        <v>1033</v>
      </c>
      <c r="B7" s="10">
        <v>2017</v>
      </c>
      <c r="C7" s="10">
        <v>20000</v>
      </c>
      <c r="D7" s="10"/>
      <c r="E7" s="10"/>
      <c r="F7" s="10"/>
      <c r="G7" s="10"/>
      <c r="H7" s="10">
        <v>20000</v>
      </c>
      <c r="I7" s="10"/>
      <c r="J7" s="10"/>
    </row>
    <row r="8" spans="1:10">
      <c r="A8" s="10" t="s">
        <v>1034</v>
      </c>
      <c r="B8" s="10">
        <v>2017</v>
      </c>
      <c r="C8" s="10">
        <v>25000</v>
      </c>
      <c r="D8" s="10"/>
      <c r="E8" s="10"/>
      <c r="F8" s="10"/>
      <c r="G8" s="10"/>
      <c r="H8" s="10">
        <v>25000</v>
      </c>
      <c r="I8" s="10"/>
      <c r="J8" s="10"/>
    </row>
    <row r="9" spans="1:10">
      <c r="A9" s="10" t="s">
        <v>647</v>
      </c>
      <c r="B9" s="10">
        <v>2017</v>
      </c>
      <c r="C9" s="10">
        <v>13000</v>
      </c>
      <c r="D9" s="10"/>
      <c r="E9" s="10"/>
      <c r="F9" s="10"/>
      <c r="G9" s="10"/>
      <c r="H9" s="10">
        <v>13000</v>
      </c>
      <c r="I9" s="10"/>
      <c r="J9" s="10"/>
    </row>
    <row r="10" spans="1:10">
      <c r="A10" s="154" t="s">
        <v>1008</v>
      </c>
      <c r="B10" s="154"/>
      <c r="C10" s="154">
        <f t="shared" ref="C10:J10" si="2">SUM(C11:C12)</f>
        <v>0</v>
      </c>
      <c r="D10" s="154">
        <f t="shared" si="2"/>
        <v>0</v>
      </c>
      <c r="E10" s="154">
        <f t="shared" si="2"/>
        <v>0</v>
      </c>
      <c r="F10" s="154">
        <f t="shared" si="2"/>
        <v>0</v>
      </c>
      <c r="G10" s="154"/>
      <c r="H10" s="154">
        <f t="shared" si="2"/>
        <v>0</v>
      </c>
      <c r="I10" s="154">
        <f t="shared" si="2"/>
        <v>0</v>
      </c>
      <c r="J10" s="154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54" t="s">
        <v>1009</v>
      </c>
      <c r="B13" s="154"/>
      <c r="C13" s="154">
        <f t="shared" ref="C13:J13" si="3">SUM(C14:C15)</f>
        <v>0</v>
      </c>
      <c r="D13" s="154">
        <f t="shared" si="3"/>
        <v>0</v>
      </c>
      <c r="E13" s="154">
        <f t="shared" si="3"/>
        <v>0</v>
      </c>
      <c r="F13" s="154">
        <f t="shared" si="3"/>
        <v>0</v>
      </c>
      <c r="G13" s="154"/>
      <c r="H13" s="154">
        <f t="shared" si="3"/>
        <v>0</v>
      </c>
      <c r="I13" s="154">
        <f t="shared" si="3"/>
        <v>0</v>
      </c>
      <c r="J13" s="154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54" t="s">
        <v>1010</v>
      </c>
      <c r="B16" s="154"/>
      <c r="C16" s="154">
        <f t="shared" ref="C16:J16" si="4">SUM(C17:C18)</f>
        <v>0</v>
      </c>
      <c r="D16" s="154">
        <f t="shared" si="4"/>
        <v>0</v>
      </c>
      <c r="E16" s="154">
        <f t="shared" si="4"/>
        <v>0</v>
      </c>
      <c r="F16" s="154">
        <f t="shared" si="4"/>
        <v>0</v>
      </c>
      <c r="G16" s="154"/>
      <c r="H16" s="154">
        <f t="shared" si="4"/>
        <v>0</v>
      </c>
      <c r="I16" s="154">
        <f t="shared" si="4"/>
        <v>0</v>
      </c>
      <c r="J16" s="154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54" t="s">
        <v>1011</v>
      </c>
      <c r="B19" s="154"/>
      <c r="C19" s="154">
        <f t="shared" ref="C19:J19" si="5">SUM(C20:C21)</f>
        <v>0</v>
      </c>
      <c r="D19" s="154">
        <f t="shared" si="5"/>
        <v>0</v>
      </c>
      <c r="E19" s="154">
        <f t="shared" si="5"/>
        <v>0</v>
      </c>
      <c r="F19" s="154">
        <f t="shared" si="5"/>
        <v>0</v>
      </c>
      <c r="G19" s="154"/>
      <c r="H19" s="154">
        <f t="shared" si="5"/>
        <v>0</v>
      </c>
      <c r="I19" s="154">
        <f t="shared" si="5"/>
        <v>0</v>
      </c>
      <c r="J19" s="154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54" t="s">
        <v>1012</v>
      </c>
      <c r="B22" s="154"/>
      <c r="C22" s="154">
        <f t="shared" ref="C22:J22" si="6">SUM(C23:C24)</f>
        <v>0</v>
      </c>
      <c r="D22" s="154">
        <f t="shared" si="6"/>
        <v>0</v>
      </c>
      <c r="E22" s="154">
        <f t="shared" si="6"/>
        <v>0</v>
      </c>
      <c r="F22" s="154">
        <f t="shared" si="6"/>
        <v>0</v>
      </c>
      <c r="G22" s="154"/>
      <c r="H22" s="154">
        <f t="shared" si="6"/>
        <v>0</v>
      </c>
      <c r="I22" s="154">
        <f t="shared" si="6"/>
        <v>0</v>
      </c>
      <c r="J22" s="154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54" t="s">
        <v>1013</v>
      </c>
      <c r="B25" s="154"/>
      <c r="C25" s="154">
        <f t="shared" ref="C25:J25" si="7">C26+C29</f>
        <v>0</v>
      </c>
      <c r="D25" s="154">
        <f t="shared" si="7"/>
        <v>0</v>
      </c>
      <c r="E25" s="154">
        <f t="shared" si="7"/>
        <v>0</v>
      </c>
      <c r="F25" s="154">
        <f t="shared" si="7"/>
        <v>0</v>
      </c>
      <c r="G25" s="154">
        <f>G26+G29</f>
        <v>0</v>
      </c>
      <c r="H25" s="154">
        <f t="shared" si="7"/>
        <v>0</v>
      </c>
      <c r="I25" s="154">
        <f t="shared" si="7"/>
        <v>0</v>
      </c>
      <c r="J25" s="154">
        <f t="shared" si="7"/>
        <v>0</v>
      </c>
    </row>
    <row r="26" spans="1:10">
      <c r="A26" s="156" t="s">
        <v>1014</v>
      </c>
      <c r="B26" s="156"/>
      <c r="C26" s="156">
        <f t="shared" ref="C26:J26" si="8">SUM(C27:C28)</f>
        <v>0</v>
      </c>
      <c r="D26" s="156">
        <f t="shared" si="8"/>
        <v>0</v>
      </c>
      <c r="E26" s="156">
        <f t="shared" si="8"/>
        <v>0</v>
      </c>
      <c r="F26" s="156">
        <f t="shared" si="8"/>
        <v>0</v>
      </c>
      <c r="G26" s="156">
        <f>G27+G28</f>
        <v>0</v>
      </c>
      <c r="H26" s="156">
        <f t="shared" si="8"/>
        <v>0</v>
      </c>
      <c r="I26" s="156">
        <f t="shared" si="8"/>
        <v>0</v>
      </c>
      <c r="J26" s="156">
        <f t="shared" si="8"/>
        <v>0</v>
      </c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56" t="s">
        <v>1015</v>
      </c>
      <c r="B29" s="156"/>
      <c r="C29" s="156">
        <f t="shared" ref="C29:J29" si="9">SUM(C30:C31)</f>
        <v>0</v>
      </c>
      <c r="D29" s="156">
        <f t="shared" si="9"/>
        <v>0</v>
      </c>
      <c r="E29" s="156">
        <f t="shared" si="9"/>
        <v>0</v>
      </c>
      <c r="F29" s="156">
        <f t="shared" si="9"/>
        <v>0</v>
      </c>
      <c r="G29" s="156">
        <f>G30+G31</f>
        <v>0</v>
      </c>
      <c r="H29" s="156">
        <f t="shared" si="9"/>
        <v>0</v>
      </c>
      <c r="I29" s="156">
        <f t="shared" si="9"/>
        <v>0</v>
      </c>
      <c r="J29" s="156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57" t="s">
        <v>1016</v>
      </c>
      <c r="B32" s="157"/>
      <c r="C32" s="157">
        <f t="shared" ref="C32:J32" si="10">C33+C48+C51+C54+C57+C60+C63+C70+C73</f>
        <v>1260000</v>
      </c>
      <c r="D32" s="157">
        <f t="shared" si="10"/>
        <v>0</v>
      </c>
      <c r="E32" s="157">
        <f t="shared" si="10"/>
        <v>0</v>
      </c>
      <c r="F32" s="157">
        <f t="shared" si="10"/>
        <v>0</v>
      </c>
      <c r="G32" s="157">
        <f>G33+G48+G51+G54+G57+G60+G63+G70+G73</f>
        <v>940500</v>
      </c>
      <c r="H32" s="157">
        <f t="shared" si="10"/>
        <v>0</v>
      </c>
      <c r="I32" s="157">
        <f t="shared" si="10"/>
        <v>0</v>
      </c>
      <c r="J32" s="157">
        <f t="shared" si="10"/>
        <v>0</v>
      </c>
    </row>
    <row r="33" spans="1:10">
      <c r="A33" s="154" t="s">
        <v>1004</v>
      </c>
      <c r="B33" s="154"/>
      <c r="C33" s="154">
        <f t="shared" ref="C33:J33" si="11">SUM(C34:C47)</f>
        <v>310000</v>
      </c>
      <c r="D33" s="154">
        <f t="shared" si="11"/>
        <v>0</v>
      </c>
      <c r="E33" s="154">
        <f t="shared" si="11"/>
        <v>0</v>
      </c>
      <c r="F33" s="154">
        <f t="shared" si="11"/>
        <v>0</v>
      </c>
      <c r="G33" s="154"/>
      <c r="H33" s="154">
        <f t="shared" si="11"/>
        <v>0</v>
      </c>
      <c r="I33" s="154">
        <f t="shared" si="11"/>
        <v>0</v>
      </c>
      <c r="J33" s="154">
        <f t="shared" si="11"/>
        <v>0</v>
      </c>
    </row>
    <row r="34" spans="1:10">
      <c r="A34" s="10" t="s">
        <v>866</v>
      </c>
      <c r="B34" s="10">
        <v>2016</v>
      </c>
      <c r="C34" s="10">
        <v>120000</v>
      </c>
      <c r="D34" s="10"/>
      <c r="E34" s="10"/>
      <c r="F34" s="10"/>
      <c r="G34" s="10"/>
      <c r="H34" s="10"/>
      <c r="I34" s="10"/>
      <c r="J34" s="10"/>
    </row>
    <row r="35" spans="1:10">
      <c r="A35" s="10" t="s">
        <v>73</v>
      </c>
      <c r="B35" s="10">
        <v>2016</v>
      </c>
      <c r="C35" s="10">
        <v>50000</v>
      </c>
      <c r="D35" s="10"/>
      <c r="E35" s="10"/>
      <c r="F35" s="10"/>
      <c r="G35" s="10"/>
      <c r="H35" s="10"/>
      <c r="I35" s="10"/>
      <c r="J35" s="10"/>
    </row>
    <row r="36" spans="1:10">
      <c r="A36" s="10" t="s">
        <v>1035</v>
      </c>
      <c r="B36" s="10">
        <v>2016</v>
      </c>
      <c r="C36" s="10">
        <v>40000</v>
      </c>
      <c r="D36" s="10"/>
      <c r="E36" s="10"/>
      <c r="F36" s="10"/>
      <c r="G36" s="10"/>
      <c r="H36" s="10"/>
      <c r="I36" s="10"/>
      <c r="J36" s="10"/>
    </row>
    <row r="37" spans="1:10">
      <c r="A37" s="10" t="s">
        <v>1036</v>
      </c>
      <c r="B37" s="10">
        <v>2016</v>
      </c>
      <c r="C37" s="10">
        <v>86000</v>
      </c>
      <c r="D37" s="10"/>
      <c r="E37" s="10"/>
      <c r="F37" s="10"/>
      <c r="G37" s="10"/>
      <c r="H37" s="10"/>
      <c r="I37" s="10"/>
      <c r="J37" s="10"/>
    </row>
    <row r="38" spans="1:10">
      <c r="A38" s="10" t="s">
        <v>647</v>
      </c>
      <c r="B38" s="10">
        <v>2016</v>
      </c>
      <c r="C38" s="10">
        <v>14000</v>
      </c>
      <c r="D38" s="10"/>
      <c r="E38" s="10"/>
      <c r="F38" s="10"/>
      <c r="G38" s="10"/>
      <c r="H38" s="10"/>
      <c r="I38" s="10"/>
      <c r="J38" s="10"/>
    </row>
    <row r="39" spans="1:10">
      <c r="A39" s="10" t="s">
        <v>1021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1022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1023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868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1024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1025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1026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58" t="s">
        <v>1027</v>
      </c>
      <c r="B46" s="158"/>
      <c r="C46" s="158"/>
      <c r="D46" s="158"/>
      <c r="E46" s="158"/>
      <c r="F46" s="158"/>
      <c r="G46" s="158"/>
      <c r="H46" s="158"/>
      <c r="I46" s="158"/>
      <c r="J46" s="158"/>
    </row>
    <row r="47" spans="1:10">
      <c r="A47" s="10" t="s">
        <v>1028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54" t="s">
        <v>1008</v>
      </c>
      <c r="B48" s="154"/>
      <c r="C48" s="154">
        <f t="shared" ref="C48:J48" si="12">SUM(C49:C50)</f>
        <v>0</v>
      </c>
      <c r="D48" s="154">
        <f t="shared" si="12"/>
        <v>0</v>
      </c>
      <c r="E48" s="154">
        <f t="shared" si="12"/>
        <v>0</v>
      </c>
      <c r="F48" s="154">
        <f t="shared" si="12"/>
        <v>0</v>
      </c>
      <c r="G48" s="154"/>
      <c r="H48" s="154">
        <f t="shared" si="12"/>
        <v>0</v>
      </c>
      <c r="I48" s="154">
        <f t="shared" si="12"/>
        <v>0</v>
      </c>
      <c r="J48" s="154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54" t="s">
        <v>1009</v>
      </c>
      <c r="B51" s="154"/>
      <c r="C51" s="154">
        <f t="shared" ref="C51:J51" si="13">SUM(C52:C53)</f>
        <v>0</v>
      </c>
      <c r="D51" s="154">
        <f t="shared" si="13"/>
        <v>0</v>
      </c>
      <c r="E51" s="154">
        <f t="shared" si="13"/>
        <v>0</v>
      </c>
      <c r="F51" s="154">
        <f t="shared" si="13"/>
        <v>0</v>
      </c>
      <c r="G51" s="154"/>
      <c r="H51" s="154">
        <f t="shared" si="13"/>
        <v>0</v>
      </c>
      <c r="I51" s="154">
        <f t="shared" si="13"/>
        <v>0</v>
      </c>
      <c r="J51" s="154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54" t="s">
        <v>1010</v>
      </c>
      <c r="B54" s="154"/>
      <c r="C54" s="154">
        <f t="shared" ref="C54:J54" si="14">SUM(C55:C56)</f>
        <v>0</v>
      </c>
      <c r="D54" s="154">
        <f t="shared" si="14"/>
        <v>0</v>
      </c>
      <c r="E54" s="154">
        <f t="shared" si="14"/>
        <v>0</v>
      </c>
      <c r="F54" s="154">
        <f t="shared" si="14"/>
        <v>0</v>
      </c>
      <c r="G54" s="154"/>
      <c r="H54" s="154">
        <f t="shared" si="14"/>
        <v>0</v>
      </c>
      <c r="I54" s="154">
        <f t="shared" si="14"/>
        <v>0</v>
      </c>
      <c r="J54" s="154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54" t="s">
        <v>1011</v>
      </c>
      <c r="B57" s="154"/>
      <c r="C57" s="154">
        <f t="shared" ref="C57:J57" si="15">SUM(C58:C59)</f>
        <v>0</v>
      </c>
      <c r="D57" s="154">
        <f t="shared" si="15"/>
        <v>0</v>
      </c>
      <c r="E57" s="154">
        <f t="shared" si="15"/>
        <v>0</v>
      </c>
      <c r="F57" s="154">
        <f t="shared" si="15"/>
        <v>0</v>
      </c>
      <c r="G57" s="154"/>
      <c r="H57" s="154">
        <f t="shared" si="15"/>
        <v>0</v>
      </c>
      <c r="I57" s="154">
        <f t="shared" si="15"/>
        <v>0</v>
      </c>
      <c r="J57" s="154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54" t="s">
        <v>1012</v>
      </c>
      <c r="B60" s="154"/>
      <c r="C60" s="154">
        <f t="shared" ref="C60:I60" si="16">SUM(C61:C62)</f>
        <v>0</v>
      </c>
      <c r="D60" s="154">
        <f t="shared" si="16"/>
        <v>0</v>
      </c>
      <c r="E60" s="154">
        <f t="shared" si="16"/>
        <v>0</v>
      </c>
      <c r="F60" s="154">
        <f t="shared" si="16"/>
        <v>0</v>
      </c>
      <c r="G60" s="154"/>
      <c r="H60" s="154">
        <f t="shared" si="16"/>
        <v>0</v>
      </c>
      <c r="I60" s="154">
        <f t="shared" si="16"/>
        <v>0</v>
      </c>
      <c r="J60" s="154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54" t="s">
        <v>1013</v>
      </c>
      <c r="B63" s="154"/>
      <c r="C63" s="154">
        <f t="shared" ref="C63:J63" si="17">C64+C67</f>
        <v>950000</v>
      </c>
      <c r="D63" s="154">
        <f t="shared" si="17"/>
        <v>0</v>
      </c>
      <c r="E63" s="154">
        <f t="shared" si="17"/>
        <v>0</v>
      </c>
      <c r="F63" s="154">
        <f t="shared" si="17"/>
        <v>0</v>
      </c>
      <c r="G63" s="154">
        <f>G64+G67</f>
        <v>940500</v>
      </c>
      <c r="H63" s="154">
        <f t="shared" si="17"/>
        <v>0</v>
      </c>
      <c r="I63" s="154">
        <f t="shared" si="17"/>
        <v>0</v>
      </c>
      <c r="J63" s="154">
        <f t="shared" si="17"/>
        <v>0</v>
      </c>
    </row>
    <row r="64" spans="1:10">
      <c r="A64" s="156" t="s">
        <v>1014</v>
      </c>
      <c r="B64" s="156"/>
      <c r="C64" s="156">
        <f t="shared" ref="C64:J64" si="18">SUM(C65:C66)</f>
        <v>950000</v>
      </c>
      <c r="D64" s="156">
        <f t="shared" si="18"/>
        <v>0</v>
      </c>
      <c r="E64" s="156">
        <f t="shared" si="18"/>
        <v>0</v>
      </c>
      <c r="F64" s="156">
        <f t="shared" si="18"/>
        <v>0</v>
      </c>
      <c r="G64" s="156">
        <f>G65+G66</f>
        <v>940500</v>
      </c>
      <c r="H64" s="156">
        <f t="shared" si="18"/>
        <v>0</v>
      </c>
      <c r="I64" s="156">
        <f t="shared" si="18"/>
        <v>0</v>
      </c>
      <c r="J64" s="156">
        <f t="shared" si="18"/>
        <v>0</v>
      </c>
    </row>
    <row r="65" spans="1:10">
      <c r="A65" s="10" t="s">
        <v>873</v>
      </c>
      <c r="B65" s="10">
        <v>2016</v>
      </c>
      <c r="C65" s="10">
        <v>950000</v>
      </c>
      <c r="D65" s="10"/>
      <c r="E65" s="10"/>
      <c r="F65" s="10"/>
      <c r="G65" s="10">
        <v>940500</v>
      </c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56" t="s">
        <v>1015</v>
      </c>
      <c r="B67" s="156"/>
      <c r="C67" s="156">
        <f t="shared" ref="C67:J67" si="19">SUM(C68:C69)</f>
        <v>0</v>
      </c>
      <c r="D67" s="156">
        <f t="shared" si="19"/>
        <v>0</v>
      </c>
      <c r="E67" s="156">
        <f t="shared" si="19"/>
        <v>0</v>
      </c>
      <c r="F67" s="156">
        <f t="shared" si="19"/>
        <v>0</v>
      </c>
      <c r="G67" s="156">
        <f>G68+G69</f>
        <v>0</v>
      </c>
      <c r="H67" s="156">
        <f t="shared" si="19"/>
        <v>0</v>
      </c>
      <c r="I67" s="156">
        <f t="shared" si="19"/>
        <v>0</v>
      </c>
      <c r="J67" s="156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54" t="s">
        <v>1029</v>
      </c>
      <c r="B70" s="154"/>
      <c r="C70" s="154">
        <f t="shared" ref="C70:J70" si="20">SUM(C71:C72)</f>
        <v>0</v>
      </c>
      <c r="D70" s="154">
        <f t="shared" si="20"/>
        <v>0</v>
      </c>
      <c r="E70" s="154">
        <f t="shared" si="20"/>
        <v>0</v>
      </c>
      <c r="F70" s="154">
        <f t="shared" si="20"/>
        <v>0</v>
      </c>
      <c r="G70" s="154"/>
      <c r="H70" s="154">
        <f t="shared" si="20"/>
        <v>0</v>
      </c>
      <c r="I70" s="154">
        <f t="shared" si="20"/>
        <v>0</v>
      </c>
      <c r="J70" s="154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54" t="s">
        <v>1030</v>
      </c>
      <c r="B73" s="154"/>
      <c r="C73" s="154"/>
      <c r="D73" s="154"/>
      <c r="E73" s="154"/>
      <c r="F73" s="154"/>
      <c r="G73" s="154"/>
      <c r="H73" s="154"/>
      <c r="I73" s="154"/>
      <c r="J73" s="154"/>
    </row>
    <row r="74" spans="1:10">
      <c r="A74" s="154" t="s">
        <v>1031</v>
      </c>
      <c r="B74" s="154"/>
      <c r="C74" s="154">
        <f>C32+C4</f>
        <v>1378000</v>
      </c>
      <c r="D74" s="154">
        <f t="shared" ref="D74:J74" si="21">D73+D70+D63+D60+D57+D54+D51+D48+D33+D25+D22+D19+D16+D13+D10+D5</f>
        <v>0</v>
      </c>
      <c r="E74" s="154">
        <f t="shared" si="21"/>
        <v>0</v>
      </c>
      <c r="F74" s="154">
        <f t="shared" si="21"/>
        <v>0</v>
      </c>
      <c r="G74" s="154">
        <f>G32+G4</f>
        <v>940500</v>
      </c>
      <c r="H74" s="154">
        <f t="shared" si="21"/>
        <v>118000</v>
      </c>
      <c r="I74" s="154">
        <f t="shared" si="21"/>
        <v>0</v>
      </c>
      <c r="J74" s="154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H2:H3"/>
    <mergeCell ref="I2:J2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1"/>
  <sheetViews>
    <sheetView rightToLeft="1" topLeftCell="B1" workbookViewId="0">
      <selection activeCell="E15" sqref="E15"/>
    </sheetView>
  </sheetViews>
  <sheetFormatPr defaultColWidth="9.1796875" defaultRowHeight="14.5"/>
  <cols>
    <col min="1" max="1" width="56.1796875" customWidth="1"/>
    <col min="2" max="2" width="34.1796875" customWidth="1"/>
    <col min="3" max="3" width="35.1796875" customWidth="1"/>
    <col min="4" max="4" width="30.7265625" customWidth="1"/>
    <col min="5" max="5" width="42.26953125" style="166" customWidth="1"/>
  </cols>
  <sheetData>
    <row r="1" spans="1:5">
      <c r="A1" s="148" t="s">
        <v>1038</v>
      </c>
      <c r="B1" s="148" t="s">
        <v>1039</v>
      </c>
      <c r="C1" s="148" t="s">
        <v>1040</v>
      </c>
      <c r="D1" s="148" t="s">
        <v>1041</v>
      </c>
      <c r="E1" s="163" t="s">
        <v>1042</v>
      </c>
    </row>
    <row r="2" spans="1:5">
      <c r="A2" s="209" t="s">
        <v>1043</v>
      </c>
      <c r="B2" s="159">
        <v>2011</v>
      </c>
      <c r="C2" s="160"/>
      <c r="D2" s="160"/>
      <c r="E2" s="164"/>
    </row>
    <row r="3" spans="1:5">
      <c r="A3" s="210"/>
      <c r="B3" s="159">
        <v>2012</v>
      </c>
      <c r="C3" s="160"/>
      <c r="D3" s="160"/>
      <c r="E3" s="164"/>
    </row>
    <row r="4" spans="1:5">
      <c r="A4" s="210"/>
      <c r="B4" s="159">
        <v>2013</v>
      </c>
      <c r="C4" s="160"/>
      <c r="D4" s="160"/>
      <c r="E4" s="164"/>
    </row>
    <row r="5" spans="1:5">
      <c r="A5" s="210"/>
      <c r="B5" s="159">
        <v>2014</v>
      </c>
      <c r="C5" s="160"/>
      <c r="D5" s="160"/>
      <c r="E5" s="164"/>
    </row>
    <row r="6" spans="1:5">
      <c r="A6" s="210"/>
      <c r="B6" s="159">
        <v>2015</v>
      </c>
      <c r="C6" s="160"/>
      <c r="D6" s="160"/>
      <c r="E6" s="164"/>
    </row>
    <row r="7" spans="1:5">
      <c r="A7" s="211"/>
      <c r="B7" s="159">
        <v>2016</v>
      </c>
      <c r="C7" s="160">
        <v>21386.164000000001</v>
      </c>
      <c r="D7" s="160">
        <v>15953.843999999999</v>
      </c>
      <c r="E7" s="164">
        <f>D7/C7</f>
        <v>0.74598904226115537</v>
      </c>
    </row>
    <row r="8" spans="1:5">
      <c r="A8" s="212" t="s">
        <v>1044</v>
      </c>
      <c r="B8" s="161">
        <v>2011</v>
      </c>
      <c r="C8" s="162"/>
      <c r="D8" s="162"/>
      <c r="E8" s="164" t="e">
        <f t="shared" ref="E8:E13" si="0">D8/C8</f>
        <v>#DIV/0!</v>
      </c>
    </row>
    <row r="9" spans="1:5">
      <c r="A9" s="213"/>
      <c r="B9" s="161">
        <v>2012</v>
      </c>
      <c r="C9" s="162"/>
      <c r="D9" s="162"/>
      <c r="E9" s="164" t="e">
        <f t="shared" si="0"/>
        <v>#DIV/0!</v>
      </c>
    </row>
    <row r="10" spans="1:5">
      <c r="A10" s="213"/>
      <c r="B10" s="161">
        <v>2013</v>
      </c>
      <c r="C10" s="162"/>
      <c r="D10" s="162"/>
      <c r="E10" s="164" t="e">
        <f t="shared" si="0"/>
        <v>#DIV/0!</v>
      </c>
    </row>
    <row r="11" spans="1:5">
      <c r="A11" s="213"/>
      <c r="B11" s="161">
        <v>2014</v>
      </c>
      <c r="C11" s="162"/>
      <c r="D11" s="162"/>
      <c r="E11" s="164" t="e">
        <f t="shared" si="0"/>
        <v>#DIV/0!</v>
      </c>
    </row>
    <row r="12" spans="1:5">
      <c r="A12" s="213"/>
      <c r="B12" s="161">
        <v>2015</v>
      </c>
      <c r="C12" s="162"/>
      <c r="D12" s="162"/>
      <c r="E12" s="164" t="e">
        <f t="shared" si="0"/>
        <v>#DIV/0!</v>
      </c>
    </row>
    <row r="13" spans="1:5">
      <c r="A13" s="214"/>
      <c r="B13" s="161">
        <v>2016</v>
      </c>
      <c r="C13" s="162">
        <v>3778.41</v>
      </c>
      <c r="D13" s="162">
        <v>1588.0840000000001</v>
      </c>
      <c r="E13" s="164">
        <f t="shared" si="0"/>
        <v>0.42030483721988882</v>
      </c>
    </row>
    <row r="14" spans="1:5">
      <c r="A14" s="209" t="s">
        <v>123</v>
      </c>
      <c r="B14" s="159">
        <v>2011</v>
      </c>
      <c r="C14" s="160"/>
      <c r="D14" s="160"/>
      <c r="E14" s="164"/>
    </row>
    <row r="15" spans="1:5">
      <c r="A15" s="210"/>
      <c r="B15" s="159">
        <v>2012</v>
      </c>
      <c r="C15" s="160"/>
      <c r="D15" s="160"/>
      <c r="E15" s="164"/>
    </row>
    <row r="16" spans="1:5">
      <c r="A16" s="210"/>
      <c r="B16" s="159">
        <v>2013</v>
      </c>
      <c r="C16" s="160"/>
      <c r="D16" s="160"/>
      <c r="E16" s="164"/>
    </row>
    <row r="17" spans="1:5">
      <c r="A17" s="210"/>
      <c r="B17" s="159">
        <v>2014</v>
      </c>
      <c r="C17" s="160"/>
      <c r="D17" s="160"/>
      <c r="E17" s="164"/>
    </row>
    <row r="18" spans="1:5">
      <c r="A18" s="210"/>
      <c r="B18" s="159">
        <v>2015</v>
      </c>
      <c r="C18" s="160"/>
      <c r="D18" s="160"/>
      <c r="E18" s="164"/>
    </row>
    <row r="19" spans="1:5">
      <c r="A19" s="211"/>
      <c r="B19" s="159">
        <v>2016</v>
      </c>
      <c r="C19" s="160"/>
      <c r="D19" s="160"/>
      <c r="E19" s="164"/>
    </row>
    <row r="20" spans="1:5">
      <c r="A20" s="215" t="s">
        <v>1045</v>
      </c>
      <c r="B20" s="161">
        <v>2011</v>
      </c>
      <c r="C20" s="162"/>
      <c r="D20" s="162"/>
      <c r="E20" s="165"/>
    </row>
    <row r="21" spans="1:5">
      <c r="A21" s="216"/>
      <c r="B21" s="161">
        <v>2012</v>
      </c>
      <c r="C21" s="162"/>
      <c r="D21" s="162"/>
      <c r="E21" s="165"/>
    </row>
    <row r="22" spans="1:5">
      <c r="A22" s="216"/>
      <c r="B22" s="161">
        <v>2013</v>
      </c>
      <c r="C22" s="162"/>
      <c r="D22" s="162"/>
      <c r="E22" s="165"/>
    </row>
    <row r="23" spans="1:5">
      <c r="A23" s="216"/>
      <c r="B23" s="161">
        <v>2014</v>
      </c>
      <c r="C23" s="162"/>
      <c r="D23" s="162"/>
      <c r="E23" s="165"/>
    </row>
    <row r="24" spans="1:5">
      <c r="A24" s="216"/>
      <c r="B24" s="161">
        <v>2015</v>
      </c>
      <c r="C24" s="162"/>
      <c r="D24" s="162"/>
      <c r="E24" s="165"/>
    </row>
    <row r="25" spans="1:5">
      <c r="A25" s="217"/>
      <c r="B25" s="161">
        <v>2016</v>
      </c>
      <c r="C25" s="162"/>
      <c r="D25" s="162"/>
      <c r="E25" s="165"/>
    </row>
    <row r="26" spans="1:5">
      <c r="A26" s="218" t="s">
        <v>1046</v>
      </c>
      <c r="B26" s="159">
        <v>2011</v>
      </c>
      <c r="C26" s="160">
        <f>C20+C14+C8+C2</f>
        <v>0</v>
      </c>
      <c r="D26" s="160">
        <f>D20+D14+D8+D2</f>
        <v>0</v>
      </c>
      <c r="E26" s="164" t="e">
        <f>E20+E14+E8+E2</f>
        <v>#DIV/0!</v>
      </c>
    </row>
    <row r="27" spans="1:5">
      <c r="A27" s="219"/>
      <c r="B27" s="159">
        <v>2012</v>
      </c>
      <c r="C27" s="160">
        <f>C21+C26+C15+C9+C3</f>
        <v>0</v>
      </c>
      <c r="D27" s="160">
        <f t="shared" ref="D27:E31" si="1">D21+D15+D9+D3</f>
        <v>0</v>
      </c>
      <c r="E27" s="164" t="e">
        <f t="shared" si="1"/>
        <v>#DIV/0!</v>
      </c>
    </row>
    <row r="28" spans="1:5">
      <c r="A28" s="219"/>
      <c r="B28" s="159">
        <v>2013</v>
      </c>
      <c r="C28" s="160">
        <f>C22+C16+C10+C4</f>
        <v>0</v>
      </c>
      <c r="D28" s="160">
        <f t="shared" si="1"/>
        <v>0</v>
      </c>
      <c r="E28" s="164" t="e">
        <f t="shared" si="1"/>
        <v>#DIV/0!</v>
      </c>
    </row>
    <row r="29" spans="1:5">
      <c r="A29" s="219"/>
      <c r="B29" s="159">
        <v>2014</v>
      </c>
      <c r="C29" s="160">
        <f>C23+C17+C11+C5</f>
        <v>0</v>
      </c>
      <c r="D29" s="160">
        <f t="shared" si="1"/>
        <v>0</v>
      </c>
      <c r="E29" s="164" t="e">
        <f t="shared" si="1"/>
        <v>#DIV/0!</v>
      </c>
    </row>
    <row r="30" spans="1:5">
      <c r="A30" s="219"/>
      <c r="B30" s="159">
        <v>2015</v>
      </c>
      <c r="C30" s="160">
        <f>C24+C18+C12+C6</f>
        <v>0</v>
      </c>
      <c r="D30" s="160">
        <f t="shared" si="1"/>
        <v>0</v>
      </c>
      <c r="E30" s="164" t="e">
        <f t="shared" si="1"/>
        <v>#DIV/0!</v>
      </c>
    </row>
    <row r="31" spans="1:5">
      <c r="A31" s="220"/>
      <c r="B31" s="159">
        <v>2016</v>
      </c>
      <c r="C31" s="160">
        <f>C25+C19+C13+C7</f>
        <v>25164.574000000001</v>
      </c>
      <c r="D31" s="160">
        <f t="shared" si="1"/>
        <v>17541.928</v>
      </c>
      <c r="E31" s="164">
        <f t="shared" si="1"/>
        <v>1.1662938794810442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3</vt:i4>
      </vt:variant>
    </vt:vector>
  </HeadingPairs>
  <TitlesOfParts>
    <vt:vector size="30" baseType="lpstr"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2018-05-15T14:08:33Z</dcterms:modified>
</cp:coreProperties>
</file>