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4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PIA 2016" sheetId="42" r:id="rId7"/>
    <sheet name="التنظيم الهيكلي" sheetId="20" r:id="rId8"/>
    <sheet name="الجباية المحلية" sheetId="41" r:id="rId9"/>
    <sheet name="الديون البلدية" sheetId="39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" sheetId="40" r:id="rId18"/>
    <sheet name="الملك البلدي" sheetId="7" r:id="rId19"/>
    <sheet name="المرافق الخدماتية" sheetId="8" r:id="rId20"/>
    <sheet name="الأحياء" sheetId="13" r:id="rId21"/>
    <sheet name="المشاريع" sheetId="12" r:id="rId22"/>
    <sheet name="وسائل النقل" sheetId="15" r:id="rId23"/>
    <sheet name="قانون الإطار" sheetId="16" r:id="rId24"/>
    <sheet name="النفايات" sheetId="23" r:id="rId25"/>
  </sheets>
  <externalReferences>
    <externalReference r:id="rId26"/>
  </externalReferences>
  <definedNames>
    <definedName name="_xlnm.Print_Area" localSheetId="21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45621"/>
</workbook>
</file>

<file path=xl/calcChain.xml><?xml version="1.0" encoding="utf-8"?>
<calcChain xmlns="http://schemas.openxmlformats.org/spreadsheetml/2006/main">
  <c r="E257" i="38" l="1"/>
  <c r="D257" i="38"/>
  <c r="D5" i="42"/>
  <c r="C5" i="42"/>
  <c r="I71" i="42"/>
  <c r="H71" i="42"/>
  <c r="G71" i="42"/>
  <c r="F71" i="42"/>
  <c r="E71" i="42"/>
  <c r="D71" i="42"/>
  <c r="C71" i="42"/>
  <c r="I68" i="42"/>
  <c r="H68" i="42"/>
  <c r="G68" i="42"/>
  <c r="F68" i="42"/>
  <c r="E68" i="42"/>
  <c r="D68" i="42"/>
  <c r="C68" i="42"/>
  <c r="I65" i="42"/>
  <c r="H65" i="42"/>
  <c r="H64" i="42" s="1"/>
  <c r="G65" i="42"/>
  <c r="F65" i="42"/>
  <c r="F64" i="42" s="1"/>
  <c r="E65" i="42"/>
  <c r="D65" i="42"/>
  <c r="D64" i="42" s="1"/>
  <c r="C65" i="42"/>
  <c r="I64" i="42"/>
  <c r="G64" i="42"/>
  <c r="G75" i="42" s="1"/>
  <c r="E64" i="42"/>
  <c r="C64" i="42"/>
  <c r="H61" i="42"/>
  <c r="G61" i="42"/>
  <c r="F61" i="42"/>
  <c r="E61" i="42"/>
  <c r="D61" i="42"/>
  <c r="C61" i="42"/>
  <c r="I58" i="42"/>
  <c r="H58" i="42"/>
  <c r="G58" i="42"/>
  <c r="F58" i="42"/>
  <c r="E58" i="42"/>
  <c r="D58" i="42"/>
  <c r="C58" i="42"/>
  <c r="I55" i="42"/>
  <c r="H55" i="42"/>
  <c r="G55" i="42"/>
  <c r="F55" i="42"/>
  <c r="E55" i="42"/>
  <c r="D55" i="42"/>
  <c r="C55" i="42"/>
  <c r="I52" i="42"/>
  <c r="H52" i="42"/>
  <c r="G52" i="42"/>
  <c r="F52" i="42"/>
  <c r="E52" i="42"/>
  <c r="D52" i="42"/>
  <c r="C52" i="42"/>
  <c r="I49" i="42"/>
  <c r="H49" i="42"/>
  <c r="G49" i="42"/>
  <c r="F49" i="42"/>
  <c r="E49" i="42"/>
  <c r="D49" i="42"/>
  <c r="C49" i="42"/>
  <c r="I34" i="42"/>
  <c r="H34" i="42"/>
  <c r="H33" i="42" s="1"/>
  <c r="G34" i="42"/>
  <c r="F34" i="42"/>
  <c r="F33" i="42" s="1"/>
  <c r="E34" i="42"/>
  <c r="E33" i="42" s="1"/>
  <c r="D34" i="42"/>
  <c r="C34" i="42"/>
  <c r="I33" i="42"/>
  <c r="G33" i="42"/>
  <c r="I30" i="42"/>
  <c r="H30" i="42"/>
  <c r="G30" i="42"/>
  <c r="F30" i="42"/>
  <c r="E30" i="42"/>
  <c r="D30" i="42"/>
  <c r="C30" i="42"/>
  <c r="I27" i="42"/>
  <c r="I26" i="42" s="1"/>
  <c r="I4" i="42" s="1"/>
  <c r="H27" i="42"/>
  <c r="G27" i="42"/>
  <c r="G26" i="42" s="1"/>
  <c r="G4" i="42" s="1"/>
  <c r="F27" i="42"/>
  <c r="E27" i="42"/>
  <c r="E26" i="42" s="1"/>
  <c r="D27" i="42"/>
  <c r="C27" i="42"/>
  <c r="C26" i="42" s="1"/>
  <c r="H26" i="42"/>
  <c r="F26" i="42"/>
  <c r="D26" i="42"/>
  <c r="I23" i="42"/>
  <c r="H23" i="42"/>
  <c r="G23" i="42"/>
  <c r="F23" i="42"/>
  <c r="E23" i="42"/>
  <c r="D23" i="42"/>
  <c r="C23" i="42"/>
  <c r="I20" i="42"/>
  <c r="H20" i="42"/>
  <c r="G20" i="42"/>
  <c r="F20" i="42"/>
  <c r="E20" i="42"/>
  <c r="D20" i="42"/>
  <c r="C20" i="42"/>
  <c r="I17" i="42"/>
  <c r="H17" i="42"/>
  <c r="G17" i="42"/>
  <c r="F17" i="42"/>
  <c r="E17" i="42"/>
  <c r="D17" i="42"/>
  <c r="C17" i="42"/>
  <c r="I14" i="42"/>
  <c r="H14" i="42"/>
  <c r="G14" i="42"/>
  <c r="F14" i="42"/>
  <c r="E14" i="42"/>
  <c r="D14" i="42"/>
  <c r="C14" i="42"/>
  <c r="I11" i="42"/>
  <c r="H11" i="42"/>
  <c r="G11" i="42"/>
  <c r="F11" i="42"/>
  <c r="E11" i="42"/>
  <c r="D11" i="42"/>
  <c r="C11" i="42"/>
  <c r="I5" i="42"/>
  <c r="H5" i="42"/>
  <c r="H4" i="42" s="1"/>
  <c r="G5" i="42"/>
  <c r="F5" i="42"/>
  <c r="F4" i="42" s="1"/>
  <c r="E5" i="42"/>
  <c r="E3" i="41"/>
  <c r="E4" i="41"/>
  <c r="E5" i="41"/>
  <c r="E6" i="41"/>
  <c r="E7" i="41"/>
  <c r="E8" i="41"/>
  <c r="E26" i="41" s="1"/>
  <c r="E9" i="41"/>
  <c r="E10" i="41"/>
  <c r="E11" i="41"/>
  <c r="E12" i="41"/>
  <c r="E13" i="41"/>
  <c r="E14" i="41"/>
  <c r="E15" i="41"/>
  <c r="E16" i="41"/>
  <c r="E28" i="41" s="1"/>
  <c r="E17" i="41"/>
  <c r="E18" i="41"/>
  <c r="E19" i="41"/>
  <c r="E31" i="41" s="1"/>
  <c r="E2" i="41"/>
  <c r="D31" i="41"/>
  <c r="C31" i="41"/>
  <c r="E30" i="41"/>
  <c r="D30" i="41"/>
  <c r="C30" i="41"/>
  <c r="E29" i="41"/>
  <c r="D29" i="41"/>
  <c r="C29" i="41"/>
  <c r="D28" i="41"/>
  <c r="C28" i="41"/>
  <c r="E27" i="41"/>
  <c r="D27" i="41"/>
  <c r="D26" i="41"/>
  <c r="C26" i="41"/>
  <c r="C27" i="41" s="1"/>
  <c r="D11" i="39"/>
  <c r="D9" i="39"/>
  <c r="C9" i="39"/>
  <c r="C11" i="39" s="1"/>
  <c r="B9" i="39"/>
  <c r="B11" i="39" s="1"/>
  <c r="D7" i="39"/>
  <c r="C7" i="39"/>
  <c r="B7" i="39"/>
  <c r="D5" i="39"/>
  <c r="C5" i="39"/>
  <c r="B5" i="39"/>
  <c r="E257" i="34"/>
  <c r="D257" i="34"/>
  <c r="E257" i="33"/>
  <c r="D257" i="33"/>
  <c r="E257" i="35"/>
  <c r="D257" i="35"/>
  <c r="E257" i="36"/>
  <c r="D257" i="36"/>
  <c r="C33" i="42" l="1"/>
  <c r="D33" i="42"/>
  <c r="E4" i="42"/>
  <c r="C4" i="42"/>
  <c r="E75" i="42"/>
  <c r="F75" i="42"/>
  <c r="I75" i="42"/>
  <c r="H75" i="42"/>
  <c r="D778" i="38"/>
  <c r="E778" i="38" s="1"/>
  <c r="E777" i="38" s="1"/>
  <c r="C777" i="38"/>
  <c r="D776" i="38"/>
  <c r="E776" i="38" s="1"/>
  <c r="E775" i="38"/>
  <c r="D775" i="38"/>
  <c r="D774" i="38"/>
  <c r="E774" i="38" s="1"/>
  <c r="E773" i="38"/>
  <c r="D773" i="38"/>
  <c r="D772" i="38" s="1"/>
  <c r="D771" i="38" s="1"/>
  <c r="C772" i="38"/>
  <c r="C771" i="38"/>
  <c r="E770" i="38"/>
  <c r="D770" i="38"/>
  <c r="D769" i="38"/>
  <c r="E769" i="38" s="1"/>
  <c r="E768" i="38" s="1"/>
  <c r="E767" i="38" s="1"/>
  <c r="C768" i="38"/>
  <c r="C767" i="38" s="1"/>
  <c r="D766" i="38"/>
  <c r="E766" i="38" s="1"/>
  <c r="E765" i="38" s="1"/>
  <c r="C765" i="38"/>
  <c r="D764" i="38"/>
  <c r="E764" i="38" s="1"/>
  <c r="D763" i="38"/>
  <c r="E763" i="38" s="1"/>
  <c r="D762" i="38"/>
  <c r="E762" i="38" s="1"/>
  <c r="E761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E747" i="38" s="1"/>
  <c r="E746" i="38" s="1"/>
  <c r="C746" i="38"/>
  <c r="E745" i="38"/>
  <c r="E744" i="38" s="1"/>
  <c r="E743" i="38" s="1"/>
  <c r="D745" i="38"/>
  <c r="D744" i="38"/>
  <c r="C744" i="38"/>
  <c r="C743" i="38" s="1"/>
  <c r="E742" i="38"/>
  <c r="E741" i="38" s="1"/>
  <c r="D742" i="38"/>
  <c r="D741" i="38"/>
  <c r="C741" i="38"/>
  <c r="D740" i="38"/>
  <c r="C739" i="38"/>
  <c r="D738" i="38"/>
  <c r="E738" i="38" s="1"/>
  <c r="E737" i="38"/>
  <c r="D737" i="38"/>
  <c r="D736" i="38"/>
  <c r="E736" i="38" s="1"/>
  <c r="D735" i="38"/>
  <c r="C734" i="38"/>
  <c r="C733" i="38"/>
  <c r="E732" i="38"/>
  <c r="E731" i="38" s="1"/>
  <c r="E730" i="38" s="1"/>
  <c r="D732" i="38"/>
  <c r="D731" i="38"/>
  <c r="D730" i="38" s="1"/>
  <c r="C731" i="38"/>
  <c r="C730" i="38"/>
  <c r="D729" i="38"/>
  <c r="E729" i="38" s="1"/>
  <c r="D728" i="38"/>
  <c r="E728" i="38" s="1"/>
  <c r="C727" i="38"/>
  <c r="H724" i="38"/>
  <c r="D724" i="38"/>
  <c r="E724" i="38" s="1"/>
  <c r="H723" i="38"/>
  <c r="D723" i="38"/>
  <c r="E723" i="38" s="1"/>
  <c r="E722" i="38" s="1"/>
  <c r="C722" i="38"/>
  <c r="H722" i="38" s="1"/>
  <c r="H721" i="38"/>
  <c r="E721" i="38"/>
  <c r="D721" i="38"/>
  <c r="H720" i="38"/>
  <c r="D720" i="38"/>
  <c r="E720" i="38" s="1"/>
  <c r="H719" i="38"/>
  <c r="D719" i="38"/>
  <c r="E719" i="38" s="1"/>
  <c r="C718" i="38"/>
  <c r="H718" i="38" s="1"/>
  <c r="H715" i="38"/>
  <c r="D715" i="38"/>
  <c r="E715" i="38" s="1"/>
  <c r="H714" i="38"/>
  <c r="D714" i="38"/>
  <c r="E714" i="38" s="1"/>
  <c r="H713" i="38"/>
  <c r="D713" i="38"/>
  <c r="E713" i="38" s="1"/>
  <c r="H712" i="38"/>
  <c r="E712" i="38"/>
  <c r="D712" i="38"/>
  <c r="H711" i="38"/>
  <c r="D711" i="38"/>
  <c r="E711" i="38" s="1"/>
  <c r="H710" i="38"/>
  <c r="D710" i="38"/>
  <c r="E710" i="38" s="1"/>
  <c r="H709" i="38"/>
  <c r="D709" i="38"/>
  <c r="E709" i="38" s="1"/>
  <c r="H708" i="38"/>
  <c r="D708" i="38"/>
  <c r="E708" i="38" s="1"/>
  <c r="H707" i="38"/>
  <c r="D707" i="38"/>
  <c r="E707" i="38" s="1"/>
  <c r="H706" i="38"/>
  <c r="D706" i="38"/>
  <c r="E706" i="38" s="1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C694" i="38"/>
  <c r="H694" i="38" s="1"/>
  <c r="H693" i="38"/>
  <c r="D693" i="38"/>
  <c r="E693" i="38" s="1"/>
  <c r="H692" i="38"/>
  <c r="D692" i="38"/>
  <c r="E692" i="38" s="1"/>
  <c r="H691" i="38"/>
  <c r="E691" i="38"/>
  <c r="D691" i="38"/>
  <c r="H690" i="38"/>
  <c r="D690" i="38"/>
  <c r="E690" i="38" s="1"/>
  <c r="H689" i="38"/>
  <c r="D689" i="38"/>
  <c r="E689" i="38" s="1"/>
  <c r="H688" i="38"/>
  <c r="D688" i="38"/>
  <c r="E688" i="38" s="1"/>
  <c r="C687" i="38"/>
  <c r="H687" i="38" s="1"/>
  <c r="H686" i="38"/>
  <c r="D686" i="38"/>
  <c r="H685" i="38"/>
  <c r="D685" i="38"/>
  <c r="E685" i="38" s="1"/>
  <c r="H684" i="38"/>
  <c r="D684" i="38"/>
  <c r="E684" i="38" s="1"/>
  <c r="C683" i="38"/>
  <c r="H683" i="38" s="1"/>
  <c r="H682" i="38"/>
  <c r="D682" i="38"/>
  <c r="E682" i="38" s="1"/>
  <c r="H681" i="38"/>
  <c r="D681" i="38"/>
  <c r="E681" i="38" s="1"/>
  <c r="H680" i="38"/>
  <c r="D680" i="38"/>
  <c r="E680" i="38" s="1"/>
  <c r="D679" i="38"/>
  <c r="C679" i="38"/>
  <c r="H679" i="38" s="1"/>
  <c r="H678" i="38"/>
  <c r="D678" i="38"/>
  <c r="E678" i="38" s="1"/>
  <c r="H677" i="38"/>
  <c r="D677" i="38"/>
  <c r="E677" i="38" s="1"/>
  <c r="E676" i="38" s="1"/>
  <c r="C676" i="38"/>
  <c r="H676" i="38" s="1"/>
  <c r="H675" i="38"/>
  <c r="D675" i="38"/>
  <c r="E675" i="38" s="1"/>
  <c r="H674" i="38"/>
  <c r="D674" i="38"/>
  <c r="E674" i="38" s="1"/>
  <c r="H673" i="38"/>
  <c r="D673" i="38"/>
  <c r="E673" i="38" s="1"/>
  <c r="H672" i="38"/>
  <c r="D672" i="38"/>
  <c r="E672" i="38" s="1"/>
  <c r="C671" i="38"/>
  <c r="H671" i="38" s="1"/>
  <c r="H670" i="38"/>
  <c r="D670" i="38"/>
  <c r="E670" i="38" s="1"/>
  <c r="H669" i="38"/>
  <c r="D669" i="38"/>
  <c r="E669" i="38" s="1"/>
  <c r="H668" i="38"/>
  <c r="D668" i="38"/>
  <c r="E668" i="38" s="1"/>
  <c r="H667" i="38"/>
  <c r="D667" i="38"/>
  <c r="E667" i="38" s="1"/>
  <c r="H666" i="38"/>
  <c r="D666" i="38"/>
  <c r="E666" i="38" s="1"/>
  <c r="C665" i="38"/>
  <c r="H665" i="38" s="1"/>
  <c r="H664" i="38"/>
  <c r="D664" i="38"/>
  <c r="E664" i="38" s="1"/>
  <c r="H663" i="38"/>
  <c r="D663" i="38"/>
  <c r="E663" i="38" s="1"/>
  <c r="H662" i="38"/>
  <c r="D662" i="38"/>
  <c r="E662" i="38" s="1"/>
  <c r="C661" i="38"/>
  <c r="H660" i="38"/>
  <c r="D660" i="38"/>
  <c r="E660" i="38" s="1"/>
  <c r="H659" i="38"/>
  <c r="E659" i="38"/>
  <c r="D659" i="38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C653" i="38"/>
  <c r="H653" i="38" s="1"/>
  <c r="H652" i="38"/>
  <c r="D652" i="38"/>
  <c r="E652" i="38" s="1"/>
  <c r="H651" i="38"/>
  <c r="D651" i="38"/>
  <c r="E651" i="38" s="1"/>
  <c r="H650" i="38"/>
  <c r="E650" i="38"/>
  <c r="D650" i="38"/>
  <c r="H649" i="38"/>
  <c r="D649" i="38"/>
  <c r="E649" i="38" s="1"/>
  <c r="H648" i="38"/>
  <c r="D648" i="38"/>
  <c r="E648" i="38" s="1"/>
  <c r="H647" i="38"/>
  <c r="D647" i="38"/>
  <c r="E647" i="38" s="1"/>
  <c r="H646" i="38"/>
  <c r="C646" i="38"/>
  <c r="H644" i="38"/>
  <c r="D644" i="38"/>
  <c r="E644" i="38" s="1"/>
  <c r="H643" i="38"/>
  <c r="D643" i="38"/>
  <c r="H642" i="38"/>
  <c r="J642" i="38" s="1"/>
  <c r="C642" i="38"/>
  <c r="H641" i="38"/>
  <c r="E641" i="38"/>
  <c r="D641" i="38"/>
  <c r="H640" i="38"/>
  <c r="D640" i="38"/>
  <c r="E640" i="38" s="1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E635" i="38"/>
  <c r="D635" i="38"/>
  <c r="H634" i="38"/>
  <c r="D634" i="38"/>
  <c r="E634" i="38" s="1"/>
  <c r="H633" i="38"/>
  <c r="D633" i="38"/>
  <c r="E633" i="38" s="1"/>
  <c r="H632" i="38"/>
  <c r="D632" i="38"/>
  <c r="E632" i="38" s="1"/>
  <c r="H631" i="38"/>
  <c r="E631" i="38"/>
  <c r="D631" i="38"/>
  <c r="H630" i="38"/>
  <c r="D630" i="38"/>
  <c r="E630" i="38" s="1"/>
  <c r="H629" i="38"/>
  <c r="D629" i="38"/>
  <c r="E629" i="38" s="1"/>
  <c r="C628" i="38"/>
  <c r="H628" i="38" s="1"/>
  <c r="H627" i="38"/>
  <c r="D627" i="38"/>
  <c r="E627" i="38" s="1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D622" i="38"/>
  <c r="E622" i="38" s="1"/>
  <c r="H621" i="38"/>
  <c r="E621" i="38"/>
  <c r="D621" i="38"/>
  <c r="H620" i="38"/>
  <c r="D620" i="38"/>
  <c r="E620" i="38" s="1"/>
  <c r="H619" i="38"/>
  <c r="D619" i="38"/>
  <c r="E619" i="38" s="1"/>
  <c r="H618" i="38"/>
  <c r="D618" i="38"/>
  <c r="E618" i="38" s="1"/>
  <c r="H617" i="38"/>
  <c r="D617" i="38"/>
  <c r="E617" i="38" s="1"/>
  <c r="D616" i="38"/>
  <c r="C616" i="38"/>
  <c r="H616" i="38" s="1"/>
  <c r="H615" i="38"/>
  <c r="D615" i="38"/>
  <c r="E615" i="38" s="1"/>
  <c r="H614" i="38"/>
  <c r="D614" i="38"/>
  <c r="E614" i="38" s="1"/>
  <c r="H613" i="38"/>
  <c r="D613" i="38"/>
  <c r="E613" i="38" s="1"/>
  <c r="H612" i="38"/>
  <c r="D612" i="38"/>
  <c r="E612" i="38" s="1"/>
  <c r="H611" i="38"/>
  <c r="D611" i="38"/>
  <c r="E611" i="38" s="1"/>
  <c r="C610" i="38"/>
  <c r="H610" i="38" s="1"/>
  <c r="H609" i="38"/>
  <c r="D609" i="38"/>
  <c r="E609" i="38" s="1"/>
  <c r="H608" i="38"/>
  <c r="D608" i="38"/>
  <c r="E608" i="38" s="1"/>
  <c r="H607" i="38"/>
  <c r="E607" i="38"/>
  <c r="D607" i="38"/>
  <c r="H606" i="38"/>
  <c r="D606" i="38"/>
  <c r="H605" i="38"/>
  <c r="D605" i="38"/>
  <c r="E605" i="38" s="1"/>
  <c r="H604" i="38"/>
  <c r="E604" i="38"/>
  <c r="D604" i="38"/>
  <c r="C603" i="38"/>
  <c r="H603" i="38" s="1"/>
  <c r="H602" i="38"/>
  <c r="E602" i="38"/>
  <c r="D602" i="38"/>
  <c r="H601" i="38"/>
  <c r="D601" i="38"/>
  <c r="E601" i="38" s="1"/>
  <c r="H600" i="38"/>
  <c r="D600" i="38"/>
  <c r="E600" i="38" s="1"/>
  <c r="C599" i="38"/>
  <c r="H599" i="38" s="1"/>
  <c r="H598" i="38"/>
  <c r="E598" i="38"/>
  <c r="D598" i="38"/>
  <c r="H597" i="38"/>
  <c r="E597" i="38"/>
  <c r="D597" i="38"/>
  <c r="H596" i="38"/>
  <c r="D596" i="38"/>
  <c r="E596" i="38" s="1"/>
  <c r="C595" i="38"/>
  <c r="H595" i="38" s="1"/>
  <c r="H594" i="38"/>
  <c r="D594" i="38"/>
  <c r="E594" i="38" s="1"/>
  <c r="H593" i="38"/>
  <c r="E593" i="38"/>
  <c r="D593" i="38"/>
  <c r="D592" i="38" s="1"/>
  <c r="C592" i="38"/>
  <c r="H592" i="38" s="1"/>
  <c r="H591" i="38"/>
  <c r="D591" i="38"/>
  <c r="E591" i="38" s="1"/>
  <c r="H590" i="38"/>
  <c r="D590" i="38"/>
  <c r="H589" i="38"/>
  <c r="D589" i="38"/>
  <c r="E589" i="38" s="1"/>
  <c r="H588" i="38"/>
  <c r="E588" i="38"/>
  <c r="D588" i="38"/>
  <c r="C587" i="38"/>
  <c r="H587" i="38" s="1"/>
  <c r="H586" i="38"/>
  <c r="D586" i="38"/>
  <c r="E586" i="38" s="1"/>
  <c r="H585" i="38"/>
  <c r="D585" i="38"/>
  <c r="E585" i="38" s="1"/>
  <c r="H584" i="38"/>
  <c r="D584" i="38"/>
  <c r="E584" i="38" s="1"/>
  <c r="H583" i="38"/>
  <c r="D583" i="38"/>
  <c r="H582" i="38"/>
  <c r="D582" i="38"/>
  <c r="E582" i="38" s="1"/>
  <c r="C581" i="38"/>
  <c r="H581" i="38" s="1"/>
  <c r="H580" i="38"/>
  <c r="D580" i="38"/>
  <c r="E580" i="38" s="1"/>
  <c r="H579" i="38"/>
  <c r="D579" i="38"/>
  <c r="E579" i="38" s="1"/>
  <c r="H578" i="38"/>
  <c r="D578" i="38"/>
  <c r="C577" i="38"/>
  <c r="H577" i="38" s="1"/>
  <c r="H576" i="38"/>
  <c r="D576" i="38"/>
  <c r="E576" i="38" s="1"/>
  <c r="H575" i="38"/>
  <c r="D575" i="38"/>
  <c r="E575" i="38" s="1"/>
  <c r="H574" i="38"/>
  <c r="D574" i="38"/>
  <c r="E574" i="38" s="1"/>
  <c r="H573" i="38"/>
  <c r="E573" i="38"/>
  <c r="D573" i="38"/>
  <c r="H572" i="38"/>
  <c r="D572" i="38"/>
  <c r="E572" i="38" s="1"/>
  <c r="H571" i="38"/>
  <c r="D571" i="38"/>
  <c r="E571" i="38" s="1"/>
  <c r="H570" i="38"/>
  <c r="D570" i="38"/>
  <c r="E570" i="38" s="1"/>
  <c r="H569" i="38"/>
  <c r="C569" i="38"/>
  <c r="H568" i="38"/>
  <c r="E568" i="38"/>
  <c r="D568" i="38"/>
  <c r="H567" i="38"/>
  <c r="D567" i="38"/>
  <c r="E567" i="38" s="1"/>
  <c r="H566" i="38"/>
  <c r="D566" i="38"/>
  <c r="E566" i="38" s="1"/>
  <c r="H565" i="38"/>
  <c r="D565" i="38"/>
  <c r="E565" i="38" s="1"/>
  <c r="H564" i="38"/>
  <c r="E564" i="38"/>
  <c r="D564" i="38"/>
  <c r="H563" i="38"/>
  <c r="D563" i="38"/>
  <c r="E563" i="38" s="1"/>
  <c r="C562" i="38"/>
  <c r="H562" i="38" s="1"/>
  <c r="H558" i="38"/>
  <c r="D558" i="38"/>
  <c r="E558" i="38" s="1"/>
  <c r="H557" i="38"/>
  <c r="D557" i="38"/>
  <c r="C556" i="38"/>
  <c r="H556" i="38" s="1"/>
  <c r="H555" i="38"/>
  <c r="D555" i="38"/>
  <c r="E555" i="38" s="1"/>
  <c r="H554" i="38"/>
  <c r="D554" i="38"/>
  <c r="E554" i="38" s="1"/>
  <c r="H553" i="38"/>
  <c r="D553" i="38"/>
  <c r="E553" i="38" s="1"/>
  <c r="E552" i="38" s="1"/>
  <c r="H552" i="38"/>
  <c r="C552" i="38"/>
  <c r="C551" i="38" s="1"/>
  <c r="H549" i="38"/>
  <c r="D549" i="38"/>
  <c r="E549" i="38" s="1"/>
  <c r="H548" i="38"/>
  <c r="D548" i="38"/>
  <c r="E548" i="38" s="1"/>
  <c r="E547" i="38" s="1"/>
  <c r="C547" i="38"/>
  <c r="H547" i="38" s="1"/>
  <c r="J547" i="38" s="1"/>
  <c r="H546" i="38"/>
  <c r="D546" i="38"/>
  <c r="E546" i="38" s="1"/>
  <c r="H545" i="38"/>
  <c r="E545" i="38"/>
  <c r="D545" i="38"/>
  <c r="D544" i="38"/>
  <c r="C544" i="38"/>
  <c r="H543" i="38"/>
  <c r="D543" i="38"/>
  <c r="E543" i="38" s="1"/>
  <c r="H542" i="38"/>
  <c r="D542" i="38"/>
  <c r="E542" i="38" s="1"/>
  <c r="H541" i="38"/>
  <c r="D541" i="38"/>
  <c r="E541" i="38" s="1"/>
  <c r="H540" i="38"/>
  <c r="E540" i="38"/>
  <c r="D540" i="38"/>
  <c r="H539" i="38"/>
  <c r="E539" i="38"/>
  <c r="D539" i="38"/>
  <c r="D538" i="38" s="1"/>
  <c r="H537" i="38"/>
  <c r="D537" i="38"/>
  <c r="E537" i="38" s="1"/>
  <c r="H536" i="38"/>
  <c r="D536" i="38"/>
  <c r="E536" i="38" s="1"/>
  <c r="H535" i="38"/>
  <c r="E535" i="38"/>
  <c r="D535" i="38"/>
  <c r="H534" i="38"/>
  <c r="E534" i="38"/>
  <c r="D534" i="38"/>
  <c r="H533" i="38"/>
  <c r="D533" i="38"/>
  <c r="E533" i="38" s="1"/>
  <c r="H532" i="38"/>
  <c r="D532" i="38"/>
  <c r="E532" i="38" s="1"/>
  <c r="C531" i="38"/>
  <c r="H531" i="38" s="1"/>
  <c r="H530" i="38"/>
  <c r="E530" i="38"/>
  <c r="E529" i="38" s="1"/>
  <c r="D530" i="38"/>
  <c r="D529" i="38"/>
  <c r="C529" i="38"/>
  <c r="H529" i="38" s="1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D521" i="38"/>
  <c r="E521" i="38" s="1"/>
  <c r="H520" i="38"/>
  <c r="D520" i="38"/>
  <c r="E520" i="38" s="1"/>
  <c r="H519" i="38"/>
  <c r="E519" i="38"/>
  <c r="D519" i="38"/>
  <c r="H518" i="38"/>
  <c r="E518" i="38"/>
  <c r="D518" i="38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D510" i="38"/>
  <c r="H508" i="38"/>
  <c r="D508" i="38"/>
  <c r="E508" i="38" s="1"/>
  <c r="H507" i="38"/>
  <c r="D507" i="38"/>
  <c r="E507" i="38" s="1"/>
  <c r="H506" i="38"/>
  <c r="D506" i="38"/>
  <c r="E506" i="38" s="1"/>
  <c r="H505" i="38"/>
  <c r="E505" i="38"/>
  <c r="D505" i="38"/>
  <c r="C504" i="38"/>
  <c r="H504" i="38" s="1"/>
  <c r="H503" i="38"/>
  <c r="D503" i="38"/>
  <c r="E503" i="38" s="1"/>
  <c r="H502" i="38"/>
  <c r="D502" i="38"/>
  <c r="E502" i="38" s="1"/>
  <c r="H501" i="38"/>
  <c r="D501" i="38"/>
  <c r="E501" i="38" s="1"/>
  <c r="H500" i="38"/>
  <c r="E500" i="38"/>
  <c r="D500" i="38"/>
  <c r="H499" i="38"/>
  <c r="D499" i="38"/>
  <c r="E499" i="38" s="1"/>
  <c r="H498" i="38"/>
  <c r="D498" i="38"/>
  <c r="E498" i="38" s="1"/>
  <c r="C497" i="38"/>
  <c r="H497" i="38" s="1"/>
  <c r="H496" i="38"/>
  <c r="D496" i="38"/>
  <c r="E496" i="38" s="1"/>
  <c r="H495" i="38"/>
  <c r="D495" i="38"/>
  <c r="C494" i="38"/>
  <c r="H494" i="38" s="1"/>
  <c r="H493" i="38"/>
  <c r="D493" i="38"/>
  <c r="E493" i="38" s="1"/>
  <c r="H492" i="38"/>
  <c r="D492" i="38"/>
  <c r="E492" i="38" s="1"/>
  <c r="C491" i="38"/>
  <c r="H491" i="38" s="1"/>
  <c r="H490" i="38"/>
  <c r="D490" i="38"/>
  <c r="E490" i="38" s="1"/>
  <c r="H489" i="38"/>
  <c r="E489" i="38"/>
  <c r="D489" i="38"/>
  <c r="H488" i="38"/>
  <c r="D488" i="38"/>
  <c r="E488" i="38" s="1"/>
  <c r="H487" i="38"/>
  <c r="D487" i="38"/>
  <c r="E487" i="38" s="1"/>
  <c r="C486" i="38"/>
  <c r="H486" i="38" s="1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H478" i="38"/>
  <c r="D478" i="38"/>
  <c r="E478" i="38" s="1"/>
  <c r="C477" i="38"/>
  <c r="H477" i="38" s="1"/>
  <c r="H476" i="38"/>
  <c r="D476" i="38"/>
  <c r="E476" i="38" s="1"/>
  <c r="H475" i="38"/>
  <c r="D475" i="38"/>
  <c r="E475" i="38" s="1"/>
  <c r="E474" i="38" s="1"/>
  <c r="H474" i="38"/>
  <c r="C474" i="38"/>
  <c r="H473" i="38"/>
  <c r="E473" i="38"/>
  <c r="D473" i="38"/>
  <c r="H472" i="38"/>
  <c r="D472" i="38"/>
  <c r="E472" i="38" s="1"/>
  <c r="H471" i="38"/>
  <c r="D471" i="38"/>
  <c r="E471" i="38" s="1"/>
  <c r="H470" i="38"/>
  <c r="D470" i="38"/>
  <c r="E470" i="38" s="1"/>
  <c r="H469" i="38"/>
  <c r="E469" i="38"/>
  <c r="D469" i="38"/>
  <c r="C468" i="38"/>
  <c r="H468" i="38" s="1"/>
  <c r="H467" i="38"/>
  <c r="D467" i="38"/>
  <c r="E467" i="38" s="1"/>
  <c r="H466" i="38"/>
  <c r="D466" i="38"/>
  <c r="E466" i="38" s="1"/>
  <c r="H465" i="38"/>
  <c r="D465" i="38"/>
  <c r="E465" i="38" s="1"/>
  <c r="H464" i="38"/>
  <c r="E464" i="38"/>
  <c r="D464" i="38"/>
  <c r="D463" i="38" s="1"/>
  <c r="C463" i="38"/>
  <c r="H463" i="38" s="1"/>
  <c r="H462" i="38"/>
  <c r="D462" i="38"/>
  <c r="E462" i="38" s="1"/>
  <c r="H461" i="38"/>
  <c r="D461" i="38"/>
  <c r="E461" i="38" s="1"/>
  <c r="H460" i="38"/>
  <c r="D460" i="38"/>
  <c r="E460" i="38" s="1"/>
  <c r="C459" i="38"/>
  <c r="H459" i="38" s="1"/>
  <c r="H458" i="38"/>
  <c r="E458" i="38"/>
  <c r="D458" i="38"/>
  <c r="H457" i="38"/>
  <c r="D457" i="38"/>
  <c r="E457" i="38" s="1"/>
  <c r="H456" i="38"/>
  <c r="D456" i="38"/>
  <c r="E456" i="38" s="1"/>
  <c r="C455" i="38"/>
  <c r="H455" i="38" s="1"/>
  <c r="H454" i="38"/>
  <c r="D454" i="38"/>
  <c r="E454" i="38" s="1"/>
  <c r="H453" i="38"/>
  <c r="E453" i="38"/>
  <c r="D453" i="38"/>
  <c r="H452" i="38"/>
  <c r="D452" i="38"/>
  <c r="E452" i="38" s="1"/>
  <c r="H451" i="38"/>
  <c r="D451" i="38"/>
  <c r="E451" i="38" s="1"/>
  <c r="C450" i="38"/>
  <c r="H450" i="38" s="1"/>
  <c r="H449" i="38"/>
  <c r="D449" i="38"/>
  <c r="E449" i="38" s="1"/>
  <c r="H448" i="38"/>
  <c r="D448" i="38"/>
  <c r="E448" i="38" s="1"/>
  <c r="H447" i="38"/>
  <c r="D447" i="38"/>
  <c r="E447" i="38" s="1"/>
  <c r="H446" i="38"/>
  <c r="D446" i="38"/>
  <c r="E446" i="38" s="1"/>
  <c r="E445" i="38" s="1"/>
  <c r="H445" i="38"/>
  <c r="C445" i="38"/>
  <c r="C444" i="38"/>
  <c r="H444" i="38" s="1"/>
  <c r="H443" i="38"/>
  <c r="D443" i="38"/>
  <c r="E443" i="38" s="1"/>
  <c r="H442" i="38"/>
  <c r="E442" i="38"/>
  <c r="D442" i="38"/>
  <c r="H441" i="38"/>
  <c r="D441" i="38"/>
  <c r="E441" i="38" s="1"/>
  <c r="H440" i="38"/>
  <c r="D440" i="38"/>
  <c r="E440" i="38" s="1"/>
  <c r="H439" i="38"/>
  <c r="D439" i="38"/>
  <c r="E439" i="38" s="1"/>
  <c r="H438" i="38"/>
  <c r="E438" i="38"/>
  <c r="D438" i="38"/>
  <c r="H437" i="38"/>
  <c r="D437" i="38"/>
  <c r="E437" i="38" s="1"/>
  <c r="H436" i="38"/>
  <c r="D436" i="38"/>
  <c r="E436" i="38" s="1"/>
  <c r="H435" i="38"/>
  <c r="D435" i="38"/>
  <c r="E435" i="38" s="1"/>
  <c r="H434" i="38"/>
  <c r="D434" i="38"/>
  <c r="E434" i="38" s="1"/>
  <c r="H433" i="38"/>
  <c r="D433" i="38"/>
  <c r="E433" i="38" s="1"/>
  <c r="H432" i="38"/>
  <c r="D432" i="38"/>
  <c r="E432" i="38" s="1"/>
  <c r="H431" i="38"/>
  <c r="D431" i="38"/>
  <c r="E431" i="38" s="1"/>
  <c r="H430" i="38"/>
  <c r="D430" i="38"/>
  <c r="C429" i="38"/>
  <c r="H429" i="38" s="1"/>
  <c r="H428" i="38"/>
  <c r="D428" i="38"/>
  <c r="E428" i="38" s="1"/>
  <c r="H427" i="38"/>
  <c r="D427" i="38"/>
  <c r="E427" i="38" s="1"/>
  <c r="H426" i="38"/>
  <c r="D426" i="38"/>
  <c r="E426" i="38" s="1"/>
  <c r="H425" i="38"/>
  <c r="E425" i="38"/>
  <c r="D425" i="38"/>
  <c r="H424" i="38"/>
  <c r="D424" i="38"/>
  <c r="E424" i="38" s="1"/>
  <c r="H423" i="38"/>
  <c r="D423" i="38"/>
  <c r="E423" i="38" s="1"/>
  <c r="H422" i="38"/>
  <c r="C422" i="38"/>
  <c r="H421" i="38"/>
  <c r="D421" i="38"/>
  <c r="E421" i="38" s="1"/>
  <c r="H420" i="38"/>
  <c r="E420" i="38"/>
  <c r="D420" i="38"/>
  <c r="H419" i="38"/>
  <c r="D419" i="38"/>
  <c r="E419" i="38" s="1"/>
  <c r="H418" i="38"/>
  <c r="D418" i="38"/>
  <c r="E418" i="38" s="1"/>
  <c r="H417" i="38"/>
  <c r="D417" i="38"/>
  <c r="E417" i="38" s="1"/>
  <c r="E416" i="38" s="1"/>
  <c r="H416" i="38"/>
  <c r="C416" i="38"/>
  <c r="H415" i="38"/>
  <c r="E415" i="38"/>
  <c r="D415" i="38"/>
  <c r="H414" i="38"/>
  <c r="D414" i="38"/>
  <c r="E414" i="38" s="1"/>
  <c r="H413" i="38"/>
  <c r="D413" i="38"/>
  <c r="E413" i="38" s="1"/>
  <c r="C412" i="38"/>
  <c r="H412" i="38" s="1"/>
  <c r="H411" i="38"/>
  <c r="D411" i="38"/>
  <c r="E411" i="38" s="1"/>
  <c r="E409" i="38" s="1"/>
  <c r="H410" i="38"/>
  <c r="D410" i="38"/>
  <c r="E410" i="38" s="1"/>
  <c r="C409" i="38"/>
  <c r="H409" i="38" s="1"/>
  <c r="H408" i="38"/>
  <c r="D408" i="38"/>
  <c r="E408" i="38" s="1"/>
  <c r="H407" i="38"/>
  <c r="D407" i="38"/>
  <c r="E407" i="38" s="1"/>
  <c r="H406" i="38"/>
  <c r="D406" i="38"/>
  <c r="E406" i="38" s="1"/>
  <c r="H405" i="38"/>
  <c r="E405" i="38"/>
  <c r="D405" i="38"/>
  <c r="D404" i="38"/>
  <c r="C404" i="38"/>
  <c r="H404" i="38" s="1"/>
  <c r="H403" i="38"/>
  <c r="D403" i="38"/>
  <c r="E403" i="38" s="1"/>
  <c r="H402" i="38"/>
  <c r="D402" i="38"/>
  <c r="H401" i="38"/>
  <c r="D401" i="38"/>
  <c r="E401" i="38" s="1"/>
  <c r="H400" i="38"/>
  <c r="E400" i="38"/>
  <c r="D400" i="38"/>
  <c r="C399" i="38"/>
  <c r="H399" i="38" s="1"/>
  <c r="H398" i="38"/>
  <c r="D398" i="38"/>
  <c r="E398" i="38" s="1"/>
  <c r="H397" i="38"/>
  <c r="D397" i="38"/>
  <c r="E397" i="38" s="1"/>
  <c r="H396" i="38"/>
  <c r="D396" i="38"/>
  <c r="E396" i="38" s="1"/>
  <c r="H395" i="38"/>
  <c r="C395" i="38"/>
  <c r="H394" i="38"/>
  <c r="D394" i="38"/>
  <c r="H393" i="38"/>
  <c r="D393" i="38"/>
  <c r="E393" i="38" s="1"/>
  <c r="C392" i="38"/>
  <c r="H392" i="38" s="1"/>
  <c r="H391" i="38"/>
  <c r="D391" i="38"/>
  <c r="E391" i="38" s="1"/>
  <c r="H390" i="38"/>
  <c r="D390" i="38"/>
  <c r="E390" i="38" s="1"/>
  <c r="E388" i="38" s="1"/>
  <c r="H389" i="38"/>
  <c r="E389" i="38"/>
  <c r="D389" i="38"/>
  <c r="D388" i="38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E384" i="38"/>
  <c r="D384" i="38"/>
  <c r="H383" i="38"/>
  <c r="D383" i="38"/>
  <c r="C382" i="38"/>
  <c r="H382" i="38" s="1"/>
  <c r="H381" i="38"/>
  <c r="D381" i="38"/>
  <c r="E381" i="38" s="1"/>
  <c r="H380" i="38"/>
  <c r="D380" i="38"/>
  <c r="E380" i="38" s="1"/>
  <c r="H379" i="38"/>
  <c r="E379" i="38"/>
  <c r="D379" i="38"/>
  <c r="D378" i="38" s="1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D374" i="38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E368" i="38" s="1"/>
  <c r="H369" i="38"/>
  <c r="E369" i="38"/>
  <c r="D369" i="38"/>
  <c r="D368" i="38"/>
  <c r="C368" i="38"/>
  <c r="H368" i="38" s="1"/>
  <c r="H367" i="38"/>
  <c r="D367" i="38"/>
  <c r="E367" i="38" s="1"/>
  <c r="H366" i="38"/>
  <c r="D366" i="38"/>
  <c r="E366" i="38" s="1"/>
  <c r="H365" i="38"/>
  <c r="D365" i="38"/>
  <c r="E365" i="38" s="1"/>
  <c r="H364" i="38"/>
  <c r="E364" i="38"/>
  <c r="D364" i="38"/>
  <c r="H363" i="38"/>
  <c r="D363" i="38"/>
  <c r="C362" i="38"/>
  <c r="H362" i="38" s="1"/>
  <c r="H361" i="38"/>
  <c r="D361" i="38"/>
  <c r="E361" i="38" s="1"/>
  <c r="H360" i="38"/>
  <c r="D360" i="38"/>
  <c r="E360" i="38" s="1"/>
  <c r="H359" i="38"/>
  <c r="E359" i="38"/>
  <c r="D359" i="38"/>
  <c r="H358" i="38"/>
  <c r="D358" i="38"/>
  <c r="C357" i="38"/>
  <c r="H357" i="38" s="1"/>
  <c r="H356" i="38"/>
  <c r="D356" i="38"/>
  <c r="E356" i="38" s="1"/>
  <c r="H355" i="38"/>
  <c r="D355" i="38"/>
  <c r="E355" i="38" s="1"/>
  <c r="H354" i="38"/>
  <c r="E354" i="38"/>
  <c r="D354" i="38"/>
  <c r="D353" i="38" s="1"/>
  <c r="C353" i="38"/>
  <c r="H353" i="38" s="1"/>
  <c r="H352" i="38"/>
  <c r="D352" i="38"/>
  <c r="E352" i="38" s="1"/>
  <c r="H351" i="38"/>
  <c r="D351" i="38"/>
  <c r="E351" i="38" s="1"/>
  <c r="H350" i="38"/>
  <c r="D350" i="38"/>
  <c r="E350" i="38" s="1"/>
  <c r="H349" i="38"/>
  <c r="D349" i="38"/>
  <c r="C348" i="38"/>
  <c r="H348" i="38" s="1"/>
  <c r="H347" i="38"/>
  <c r="D347" i="38"/>
  <c r="E347" i="38" s="1"/>
  <c r="H346" i="38"/>
  <c r="D346" i="38"/>
  <c r="E346" i="38" s="1"/>
  <c r="H345" i="38"/>
  <c r="D345" i="38"/>
  <c r="E345" i="38" s="1"/>
  <c r="E344" i="38" s="1"/>
  <c r="H344" i="38"/>
  <c r="C344" i="38"/>
  <c r="H343" i="38"/>
  <c r="E343" i="38"/>
  <c r="D343" i="38"/>
  <c r="H342" i="38"/>
  <c r="D342" i="38"/>
  <c r="E342" i="38" s="1"/>
  <c r="H341" i="38"/>
  <c r="D341" i="38"/>
  <c r="E341" i="38" s="1"/>
  <c r="H338" i="38"/>
  <c r="D338" i="38"/>
  <c r="E338" i="38" s="1"/>
  <c r="H337" i="38"/>
  <c r="D337" i="38"/>
  <c r="E337" i="38" s="1"/>
  <c r="H336" i="38"/>
  <c r="E336" i="38"/>
  <c r="D336" i="38"/>
  <c r="H335" i="38"/>
  <c r="D335" i="38"/>
  <c r="E335" i="38" s="1"/>
  <c r="H334" i="38"/>
  <c r="D334" i="38"/>
  <c r="H333" i="38"/>
  <c r="D333" i="38"/>
  <c r="E333" i="38" s="1"/>
  <c r="H332" i="38"/>
  <c r="E332" i="38"/>
  <c r="D332" i="38"/>
  <c r="C331" i="38"/>
  <c r="H331" i="38" s="1"/>
  <c r="H330" i="38"/>
  <c r="E330" i="38"/>
  <c r="D330" i="38"/>
  <c r="H329" i="38"/>
  <c r="D329" i="38"/>
  <c r="E329" i="38" s="1"/>
  <c r="E328" i="38" s="1"/>
  <c r="C328" i="38"/>
  <c r="H328" i="38" s="1"/>
  <c r="H327" i="38"/>
  <c r="D327" i="38"/>
  <c r="E327" i="38" s="1"/>
  <c r="E325" i="38" s="1"/>
  <c r="H326" i="38"/>
  <c r="E326" i="38"/>
  <c r="D326" i="38"/>
  <c r="D325" i="38"/>
  <c r="C325" i="38"/>
  <c r="H325" i="38" s="1"/>
  <c r="H324" i="38"/>
  <c r="D324" i="38"/>
  <c r="E324" i="38" s="1"/>
  <c r="H323" i="38"/>
  <c r="D323" i="38"/>
  <c r="E323" i="38" s="1"/>
  <c r="H322" i="38"/>
  <c r="D322" i="38"/>
  <c r="E322" i="38" s="1"/>
  <c r="H321" i="38"/>
  <c r="E321" i="38"/>
  <c r="D321" i="38"/>
  <c r="H320" i="38"/>
  <c r="E320" i="38"/>
  <c r="D320" i="38"/>
  <c r="H319" i="38"/>
  <c r="D319" i="38"/>
  <c r="E319" i="38" s="1"/>
  <c r="H318" i="38"/>
  <c r="D318" i="38"/>
  <c r="E318" i="38" s="1"/>
  <c r="H317" i="38"/>
  <c r="E317" i="38"/>
  <c r="D317" i="38"/>
  <c r="H316" i="38"/>
  <c r="D316" i="38"/>
  <c r="C315" i="38"/>
  <c r="H315" i="38" s="1"/>
  <c r="H313" i="38"/>
  <c r="D313" i="38"/>
  <c r="E313" i="38" s="1"/>
  <c r="H312" i="38"/>
  <c r="D312" i="38"/>
  <c r="E312" i="38" s="1"/>
  <c r="H311" i="38"/>
  <c r="E311" i="38"/>
  <c r="D311" i="38"/>
  <c r="H310" i="38"/>
  <c r="E310" i="38"/>
  <c r="D310" i="38"/>
  <c r="H309" i="38"/>
  <c r="D309" i="38"/>
  <c r="E309" i="38" s="1"/>
  <c r="C308" i="38"/>
  <c r="H308" i="38" s="1"/>
  <c r="H307" i="38"/>
  <c r="D307" i="38"/>
  <c r="E307" i="38" s="1"/>
  <c r="H306" i="38"/>
  <c r="E306" i="38"/>
  <c r="D306" i="38"/>
  <c r="D305" i="38" s="1"/>
  <c r="C305" i="38"/>
  <c r="H305" i="38" s="1"/>
  <c r="H304" i="38"/>
  <c r="E304" i="38"/>
  <c r="D304" i="38"/>
  <c r="H303" i="38"/>
  <c r="D303" i="38"/>
  <c r="E303" i="38" s="1"/>
  <c r="E302" i="38" s="1"/>
  <c r="C302" i="38"/>
  <c r="H302" i="38" s="1"/>
  <c r="H301" i="38"/>
  <c r="D301" i="38"/>
  <c r="E301" i="38" s="1"/>
  <c r="H300" i="38"/>
  <c r="E300" i="38"/>
  <c r="D300" i="38"/>
  <c r="H299" i="38"/>
  <c r="E299" i="38"/>
  <c r="E298" i="38" s="1"/>
  <c r="D299" i="38"/>
  <c r="D298" i="38" s="1"/>
  <c r="C298" i="38"/>
  <c r="H298" i="38" s="1"/>
  <c r="H297" i="38"/>
  <c r="D297" i="38"/>
  <c r="E297" i="38" s="1"/>
  <c r="E296" i="38" s="1"/>
  <c r="C296" i="38"/>
  <c r="H296" i="38" s="1"/>
  <c r="H295" i="38"/>
  <c r="D295" i="38"/>
  <c r="E295" i="38" s="1"/>
  <c r="H294" i="38"/>
  <c r="E294" i="38"/>
  <c r="D294" i="38"/>
  <c r="H293" i="38"/>
  <c r="E293" i="38"/>
  <c r="D293" i="38"/>
  <c r="H292" i="38"/>
  <c r="D292" i="38"/>
  <c r="D289" i="38" s="1"/>
  <c r="H291" i="38"/>
  <c r="D291" i="38"/>
  <c r="E291" i="38" s="1"/>
  <c r="H290" i="38"/>
  <c r="E290" i="38"/>
  <c r="D290" i="38"/>
  <c r="C289" i="38"/>
  <c r="H289" i="38" s="1"/>
  <c r="H288" i="38"/>
  <c r="E288" i="38"/>
  <c r="D288" i="38"/>
  <c r="H287" i="38"/>
  <c r="D287" i="38"/>
  <c r="E287" i="38" s="1"/>
  <c r="H286" i="38"/>
  <c r="D286" i="38"/>
  <c r="E286" i="38" s="1"/>
  <c r="H285" i="38"/>
  <c r="D285" i="38"/>
  <c r="E285" i="38" s="1"/>
  <c r="H284" i="38"/>
  <c r="E284" i="38"/>
  <c r="D284" i="38"/>
  <c r="H283" i="38"/>
  <c r="D283" i="38"/>
  <c r="E283" i="38" s="1"/>
  <c r="H282" i="38"/>
  <c r="D282" i="38"/>
  <c r="E282" i="38" s="1"/>
  <c r="H281" i="38"/>
  <c r="E281" i="38"/>
  <c r="D281" i="38"/>
  <c r="H280" i="38"/>
  <c r="E280" i="38"/>
  <c r="D280" i="38"/>
  <c r="H279" i="38"/>
  <c r="D279" i="38"/>
  <c r="E279" i="38" s="1"/>
  <c r="H278" i="38"/>
  <c r="D278" i="38"/>
  <c r="E278" i="38" s="1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E273" i="38"/>
  <c r="D273" i="38"/>
  <c r="H272" i="38"/>
  <c r="E272" i="38"/>
  <c r="D272" i="38"/>
  <c r="H271" i="38"/>
  <c r="D271" i="38"/>
  <c r="E271" i="38" s="1"/>
  <c r="H270" i="38"/>
  <c r="D270" i="38"/>
  <c r="E270" i="38" s="1"/>
  <c r="H269" i="38"/>
  <c r="D269" i="38"/>
  <c r="E269" i="38" s="1"/>
  <c r="H268" i="38"/>
  <c r="D268" i="38"/>
  <c r="E268" i="38" s="1"/>
  <c r="H267" i="38"/>
  <c r="D267" i="38"/>
  <c r="E267" i="38" s="1"/>
  <c r="H266" i="38"/>
  <c r="D266" i="38"/>
  <c r="E266" i="38" s="1"/>
  <c r="H265" i="38"/>
  <c r="C265" i="38"/>
  <c r="H264" i="38"/>
  <c r="D264" i="38"/>
  <c r="E264" i="38" s="1"/>
  <c r="H262" i="38"/>
  <c r="D262" i="38"/>
  <c r="E262" i="38" s="1"/>
  <c r="H261" i="38"/>
  <c r="D261" i="38"/>
  <c r="E261" i="38" s="1"/>
  <c r="C260" i="38"/>
  <c r="H260" i="38" s="1"/>
  <c r="D252" i="38"/>
  <c r="E252" i="38" s="1"/>
  <c r="E251" i="38"/>
  <c r="D251" i="38"/>
  <c r="D250" i="38" s="1"/>
  <c r="C250" i="38"/>
  <c r="D249" i="38"/>
  <c r="E249" i="38" s="1"/>
  <c r="D248" i="38"/>
  <c r="E248" i="38" s="1"/>
  <c r="D247" i="38"/>
  <c r="E247" i="38" s="1"/>
  <c r="D246" i="38"/>
  <c r="E245" i="38"/>
  <c r="D245" i="38"/>
  <c r="C244" i="38"/>
  <c r="C243" i="38" s="1"/>
  <c r="D242" i="38"/>
  <c r="E242" i="38" s="1"/>
  <c r="D241" i="38"/>
  <c r="E240" i="38"/>
  <c r="D240" i="38"/>
  <c r="C239" i="38"/>
  <c r="C238" i="38" s="1"/>
  <c r="D237" i="38"/>
  <c r="E237" i="38" s="1"/>
  <c r="E236" i="38" s="1"/>
  <c r="E235" i="38" s="1"/>
  <c r="D236" i="38"/>
  <c r="D235" i="38" s="1"/>
  <c r="C236" i="38"/>
  <c r="C235" i="38" s="1"/>
  <c r="D234" i="38"/>
  <c r="C233" i="38"/>
  <c r="D232" i="38"/>
  <c r="E232" i="38" s="1"/>
  <c r="D231" i="38"/>
  <c r="D230" i="38"/>
  <c r="E230" i="38" s="1"/>
  <c r="C229" i="38"/>
  <c r="C228" i="38"/>
  <c r="E227" i="38"/>
  <c r="D227" i="38"/>
  <c r="D226" i="38"/>
  <c r="E226" i="38" s="1"/>
  <c r="E225" i="38"/>
  <c r="D225" i="38"/>
  <c r="D224" i="38"/>
  <c r="E224" i="38" s="1"/>
  <c r="C223" i="38"/>
  <c r="C222" i="38" s="1"/>
  <c r="D221" i="38"/>
  <c r="E221" i="38" s="1"/>
  <c r="E220" i="38" s="1"/>
  <c r="C220" i="38"/>
  <c r="D219" i="38"/>
  <c r="E219" i="38" s="1"/>
  <c r="D218" i="38"/>
  <c r="E217" i="38"/>
  <c r="D217" i="38"/>
  <c r="C216" i="38"/>
  <c r="C215" i="38" s="1"/>
  <c r="D214" i="38"/>
  <c r="E214" i="38" s="1"/>
  <c r="E213" i="38" s="1"/>
  <c r="D213" i="38"/>
  <c r="C213" i="38"/>
  <c r="D212" i="38"/>
  <c r="E212" i="38" s="1"/>
  <c r="E211" i="38" s="1"/>
  <c r="D211" i="38"/>
  <c r="C211" i="38"/>
  <c r="C203" i="38" s="1"/>
  <c r="D210" i="38"/>
  <c r="E210" i="38" s="1"/>
  <c r="D209" i="38"/>
  <c r="E209" i="38" s="1"/>
  <c r="D208" i="38"/>
  <c r="E208" i="38" s="1"/>
  <c r="E207" i="38" s="1"/>
  <c r="C207" i="38"/>
  <c r="D206" i="38"/>
  <c r="E206" i="38" s="1"/>
  <c r="D205" i="38"/>
  <c r="C204" i="38"/>
  <c r="D202" i="38"/>
  <c r="C201" i="38"/>
  <c r="C200" i="38"/>
  <c r="D199" i="38"/>
  <c r="E199" i="38" s="1"/>
  <c r="E198" i="38" s="1"/>
  <c r="E197" i="38" s="1"/>
  <c r="C198" i="38"/>
  <c r="C197" i="38" s="1"/>
  <c r="D196" i="38"/>
  <c r="E196" i="38" s="1"/>
  <c r="E195" i="38"/>
  <c r="D195" i="38"/>
  <c r="C195" i="38"/>
  <c r="D194" i="38"/>
  <c r="C193" i="38"/>
  <c r="D192" i="38"/>
  <c r="E192" i="38" s="1"/>
  <c r="D191" i="38"/>
  <c r="E191" i="38" s="1"/>
  <c r="D190" i="38"/>
  <c r="E190" i="38" s="1"/>
  <c r="C189" i="38"/>
  <c r="D187" i="38"/>
  <c r="E187" i="38" s="1"/>
  <c r="E185" i="38" s="1"/>
  <c r="E184" i="38" s="1"/>
  <c r="D186" i="38"/>
  <c r="E186" i="38" s="1"/>
  <c r="C185" i="38"/>
  <c r="C184" i="38"/>
  <c r="E183" i="38"/>
  <c r="E182" i="38" s="1"/>
  <c r="D183" i="38"/>
  <c r="D182" i="38" s="1"/>
  <c r="C182" i="38"/>
  <c r="C179" i="38" s="1"/>
  <c r="D181" i="38"/>
  <c r="C180" i="38"/>
  <c r="H176" i="38"/>
  <c r="D176" i="38"/>
  <c r="E176" i="38" s="1"/>
  <c r="H175" i="38"/>
  <c r="E175" i="38"/>
  <c r="E174" i="38" s="1"/>
  <c r="D175" i="38"/>
  <c r="D174" i="38"/>
  <c r="C174" i="38"/>
  <c r="H174" i="38" s="1"/>
  <c r="H173" i="38"/>
  <c r="D173" i="38"/>
  <c r="E173" i="38" s="1"/>
  <c r="H172" i="38"/>
  <c r="D172" i="38"/>
  <c r="C171" i="38"/>
  <c r="H171" i="38" s="1"/>
  <c r="H169" i="38"/>
  <c r="D169" i="38"/>
  <c r="H168" i="38"/>
  <c r="D168" i="38"/>
  <c r="E168" i="38" s="1"/>
  <c r="C167" i="38"/>
  <c r="H167" i="38" s="1"/>
  <c r="H166" i="38"/>
  <c r="E166" i="38"/>
  <c r="D166" i="38"/>
  <c r="H165" i="38"/>
  <c r="D165" i="38"/>
  <c r="C164" i="38"/>
  <c r="H162" i="38"/>
  <c r="D162" i="38"/>
  <c r="E162" i="38" s="1"/>
  <c r="H161" i="38"/>
  <c r="D161" i="38"/>
  <c r="C160" i="38"/>
  <c r="H160" i="38" s="1"/>
  <c r="H159" i="38"/>
  <c r="D159" i="38"/>
  <c r="E159" i="38" s="1"/>
  <c r="H158" i="38"/>
  <c r="D158" i="38"/>
  <c r="C157" i="38"/>
  <c r="H157" i="38" s="1"/>
  <c r="H156" i="38"/>
  <c r="E156" i="38"/>
  <c r="D156" i="38"/>
  <c r="H155" i="38"/>
  <c r="D155" i="38"/>
  <c r="H154" i="38"/>
  <c r="C154" i="38"/>
  <c r="C153" i="38"/>
  <c r="H151" i="38"/>
  <c r="E151" i="38"/>
  <c r="D151" i="38"/>
  <c r="H150" i="38"/>
  <c r="D150" i="38"/>
  <c r="H149" i="38"/>
  <c r="C149" i="38"/>
  <c r="H148" i="38"/>
  <c r="D148" i="38"/>
  <c r="H147" i="38"/>
  <c r="D147" i="38"/>
  <c r="E147" i="38" s="1"/>
  <c r="C146" i="38"/>
  <c r="H146" i="38" s="1"/>
  <c r="H145" i="38"/>
  <c r="D145" i="38"/>
  <c r="E145" i="38" s="1"/>
  <c r="H144" i="38"/>
  <c r="D144" i="38"/>
  <c r="E144" i="38" s="1"/>
  <c r="C143" i="38"/>
  <c r="H143" i="38" s="1"/>
  <c r="H142" i="38"/>
  <c r="D142" i="38"/>
  <c r="E142" i="38" s="1"/>
  <c r="H141" i="38"/>
  <c r="E141" i="38"/>
  <c r="E140" i="38" s="1"/>
  <c r="D141" i="38"/>
  <c r="D140" i="38" s="1"/>
  <c r="C140" i="38"/>
  <c r="H140" i="38" s="1"/>
  <c r="H139" i="38"/>
  <c r="D139" i="38"/>
  <c r="E139" i="38" s="1"/>
  <c r="H138" i="38"/>
  <c r="D138" i="38"/>
  <c r="E138" i="38" s="1"/>
  <c r="H137" i="38"/>
  <c r="D137" i="38"/>
  <c r="E137" i="38" s="1"/>
  <c r="C136" i="38"/>
  <c r="H134" i="38"/>
  <c r="D134" i="38"/>
  <c r="E134" i="38" s="1"/>
  <c r="H133" i="38"/>
  <c r="E133" i="38"/>
  <c r="D133" i="38"/>
  <c r="D132" i="38"/>
  <c r="C132" i="38"/>
  <c r="H132" i="38" s="1"/>
  <c r="H131" i="38"/>
  <c r="D131" i="38"/>
  <c r="E131" i="38" s="1"/>
  <c r="H130" i="38"/>
  <c r="D130" i="38"/>
  <c r="E130" i="38" s="1"/>
  <c r="C129" i="38"/>
  <c r="H129" i="38" s="1"/>
  <c r="H128" i="38"/>
  <c r="D128" i="38"/>
  <c r="H127" i="38"/>
  <c r="D127" i="38"/>
  <c r="E127" i="38" s="1"/>
  <c r="H126" i="38"/>
  <c r="C126" i="38"/>
  <c r="H125" i="38"/>
  <c r="D125" i="38"/>
  <c r="E125" i="38" s="1"/>
  <c r="H124" i="38"/>
  <c r="D124" i="38"/>
  <c r="E124" i="38" s="1"/>
  <c r="C123" i="38"/>
  <c r="H123" i="38" s="1"/>
  <c r="H122" i="38"/>
  <c r="D122" i="38"/>
  <c r="E122" i="38" s="1"/>
  <c r="H121" i="38"/>
  <c r="D121" i="38"/>
  <c r="H120" i="38"/>
  <c r="C120" i="38"/>
  <c r="H119" i="38"/>
  <c r="D119" i="38"/>
  <c r="E119" i="38" s="1"/>
  <c r="H118" i="38"/>
  <c r="D118" i="38"/>
  <c r="E118" i="38" s="1"/>
  <c r="C117" i="38"/>
  <c r="H113" i="38"/>
  <c r="D113" i="38"/>
  <c r="E113" i="38" s="1"/>
  <c r="H112" i="38"/>
  <c r="D112" i="38"/>
  <c r="E112" i="38" s="1"/>
  <c r="H111" i="38"/>
  <c r="D111" i="38"/>
  <c r="E111" i="38" s="1"/>
  <c r="H110" i="38"/>
  <c r="D110" i="38"/>
  <c r="E110" i="38" s="1"/>
  <c r="H109" i="38"/>
  <c r="D109" i="38"/>
  <c r="E109" i="38" s="1"/>
  <c r="H108" i="38"/>
  <c r="D108" i="38"/>
  <c r="E108" i="38" s="1"/>
  <c r="H107" i="38"/>
  <c r="D107" i="38"/>
  <c r="E107" i="38" s="1"/>
  <c r="H106" i="38"/>
  <c r="D106" i="38"/>
  <c r="E106" i="38" s="1"/>
  <c r="H105" i="38"/>
  <c r="E105" i="38"/>
  <c r="D105" i="38"/>
  <c r="H104" i="38"/>
  <c r="D104" i="38"/>
  <c r="E104" i="38" s="1"/>
  <c r="H103" i="38"/>
  <c r="D103" i="38"/>
  <c r="E103" i="38" s="1"/>
  <c r="H102" i="38"/>
  <c r="D102" i="38"/>
  <c r="E102" i="38" s="1"/>
  <c r="H101" i="38"/>
  <c r="D101" i="38"/>
  <c r="E101" i="38" s="1"/>
  <c r="H100" i="38"/>
  <c r="D100" i="38"/>
  <c r="E100" i="38" s="1"/>
  <c r="H99" i="38"/>
  <c r="D99" i="38"/>
  <c r="E99" i="38" s="1"/>
  <c r="H98" i="38"/>
  <c r="D98" i="38"/>
  <c r="E98" i="38" s="1"/>
  <c r="C97" i="38"/>
  <c r="H97" i="38" s="1"/>
  <c r="J97" i="38" s="1"/>
  <c r="H96" i="38"/>
  <c r="D96" i="38"/>
  <c r="E96" i="38" s="1"/>
  <c r="H95" i="38"/>
  <c r="E95" i="38"/>
  <c r="D95" i="38"/>
  <c r="H94" i="38"/>
  <c r="E94" i="38"/>
  <c r="D94" i="38"/>
  <c r="H93" i="38"/>
  <c r="D93" i="38"/>
  <c r="E93" i="38" s="1"/>
  <c r="H92" i="38"/>
  <c r="D92" i="38"/>
  <c r="E92" i="38" s="1"/>
  <c r="H91" i="38"/>
  <c r="D91" i="38"/>
  <c r="E91" i="38" s="1"/>
  <c r="H90" i="38"/>
  <c r="D90" i="38"/>
  <c r="E90" i="38" s="1"/>
  <c r="H89" i="38"/>
  <c r="D89" i="38"/>
  <c r="E89" i="38" s="1"/>
  <c r="H88" i="38"/>
  <c r="D88" i="38"/>
  <c r="E88" i="38" s="1"/>
  <c r="H87" i="38"/>
  <c r="E87" i="38"/>
  <c r="D87" i="38"/>
  <c r="H86" i="38"/>
  <c r="E86" i="38"/>
  <c r="D86" i="38"/>
  <c r="H85" i="38"/>
  <c r="D85" i="38"/>
  <c r="E85" i="38" s="1"/>
  <c r="H84" i="38"/>
  <c r="D84" i="38"/>
  <c r="E84" i="38" s="1"/>
  <c r="H83" i="38"/>
  <c r="E83" i="38"/>
  <c r="D83" i="38"/>
  <c r="H82" i="38"/>
  <c r="D82" i="38"/>
  <c r="E82" i="38" s="1"/>
  <c r="H81" i="38"/>
  <c r="D81" i="38"/>
  <c r="E81" i="38" s="1"/>
  <c r="H80" i="38"/>
  <c r="D80" i="38"/>
  <c r="E80" i="38" s="1"/>
  <c r="H79" i="38"/>
  <c r="E79" i="38"/>
  <c r="D79" i="38"/>
  <c r="H78" i="38"/>
  <c r="D78" i="38"/>
  <c r="E78" i="38" s="1"/>
  <c r="H77" i="38"/>
  <c r="D77" i="38"/>
  <c r="E77" i="38" s="1"/>
  <c r="H76" i="38"/>
  <c r="D76" i="38"/>
  <c r="E76" i="38" s="1"/>
  <c r="H75" i="38"/>
  <c r="D75" i="38"/>
  <c r="E75" i="38" s="1"/>
  <c r="H74" i="38"/>
  <c r="D74" i="38"/>
  <c r="E74" i="38" s="1"/>
  <c r="H73" i="38"/>
  <c r="D73" i="38"/>
  <c r="E73" i="38" s="1"/>
  <c r="H72" i="38"/>
  <c r="D72" i="38"/>
  <c r="E72" i="38" s="1"/>
  <c r="H71" i="38"/>
  <c r="D71" i="38"/>
  <c r="E71" i="38" s="1"/>
  <c r="H70" i="38"/>
  <c r="D70" i="38"/>
  <c r="E70" i="38" s="1"/>
  <c r="H69" i="38"/>
  <c r="D69" i="38"/>
  <c r="E69" i="38" s="1"/>
  <c r="C68" i="38"/>
  <c r="H68" i="38" s="1"/>
  <c r="J68" i="38" s="1"/>
  <c r="H66" i="38"/>
  <c r="D66" i="38"/>
  <c r="E66" i="38" s="1"/>
  <c r="H65" i="38"/>
  <c r="D65" i="38"/>
  <c r="E65" i="38" s="1"/>
  <c r="H64" i="38"/>
  <c r="D64" i="38"/>
  <c r="E64" i="38" s="1"/>
  <c r="H63" i="38"/>
  <c r="D63" i="38"/>
  <c r="E63" i="38" s="1"/>
  <c r="H62" i="38"/>
  <c r="D62" i="38"/>
  <c r="C61" i="38"/>
  <c r="H61" i="38" s="1"/>
  <c r="J61" i="38" s="1"/>
  <c r="H60" i="38"/>
  <c r="D60" i="38"/>
  <c r="E60" i="38" s="1"/>
  <c r="H59" i="38"/>
  <c r="D59" i="38"/>
  <c r="E59" i="38" s="1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D52" i="38"/>
  <c r="E52" i="38" s="1"/>
  <c r="H51" i="38"/>
  <c r="D51" i="38"/>
  <c r="E51" i="38" s="1"/>
  <c r="H50" i="38"/>
  <c r="D50" i="38"/>
  <c r="E50" i="38" s="1"/>
  <c r="H49" i="38"/>
  <c r="E49" i="38"/>
  <c r="D49" i="38"/>
  <c r="H48" i="38"/>
  <c r="D48" i="38"/>
  <c r="E48" i="38" s="1"/>
  <c r="H47" i="38"/>
  <c r="D47" i="38"/>
  <c r="E47" i="38" s="1"/>
  <c r="H46" i="38"/>
  <c r="D46" i="38"/>
  <c r="E46" i="38" s="1"/>
  <c r="H45" i="38"/>
  <c r="D45" i="38"/>
  <c r="E45" i="38" s="1"/>
  <c r="H44" i="38"/>
  <c r="D44" i="38"/>
  <c r="E44" i="38" s="1"/>
  <c r="H43" i="38"/>
  <c r="D43" i="38"/>
  <c r="E43" i="38" s="1"/>
  <c r="H42" i="38"/>
  <c r="D42" i="38"/>
  <c r="E42" i="38" s="1"/>
  <c r="H41" i="38"/>
  <c r="D41" i="38"/>
  <c r="E41" i="38" s="1"/>
  <c r="H40" i="38"/>
  <c r="D40" i="38"/>
  <c r="E40" i="38" s="1"/>
  <c r="H39" i="38"/>
  <c r="D39" i="38"/>
  <c r="C38" i="38"/>
  <c r="H38" i="38" s="1"/>
  <c r="J38" i="38" s="1"/>
  <c r="H37" i="38"/>
  <c r="D37" i="38"/>
  <c r="E37" i="38" s="1"/>
  <c r="H36" i="38"/>
  <c r="D36" i="38"/>
  <c r="E36" i="38" s="1"/>
  <c r="H35" i="38"/>
  <c r="E35" i="38"/>
  <c r="D35" i="38"/>
  <c r="H34" i="38"/>
  <c r="D34" i="38"/>
  <c r="E34" i="38" s="1"/>
  <c r="H33" i="38"/>
  <c r="D33" i="38"/>
  <c r="E33" i="38" s="1"/>
  <c r="H32" i="38"/>
  <c r="D32" i="38"/>
  <c r="E32" i="38" s="1"/>
  <c r="H31" i="38"/>
  <c r="E31" i="38"/>
  <c r="D31" i="38"/>
  <c r="H30" i="38"/>
  <c r="D30" i="38"/>
  <c r="E30" i="38" s="1"/>
  <c r="H29" i="38"/>
  <c r="D29" i="38"/>
  <c r="E29" i="38" s="1"/>
  <c r="H28" i="38"/>
  <c r="D28" i="38"/>
  <c r="E28" i="38" s="1"/>
  <c r="H27" i="38"/>
  <c r="D27" i="38"/>
  <c r="E27" i="38" s="1"/>
  <c r="H26" i="38"/>
  <c r="D26" i="38"/>
  <c r="E26" i="38" s="1"/>
  <c r="H25" i="38"/>
  <c r="D25" i="38"/>
  <c r="E25" i="38" s="1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D18" i="38"/>
  <c r="E18" i="38" s="1"/>
  <c r="H17" i="38"/>
  <c r="D17" i="38"/>
  <c r="E17" i="38" s="1"/>
  <c r="H16" i="38"/>
  <c r="D16" i="38"/>
  <c r="E16" i="38" s="1"/>
  <c r="H15" i="38"/>
  <c r="E15" i="38"/>
  <c r="D15" i="38"/>
  <c r="H14" i="38"/>
  <c r="D14" i="38"/>
  <c r="E14" i="38" s="1"/>
  <c r="H13" i="38"/>
  <c r="D13" i="38"/>
  <c r="E13" i="38" s="1"/>
  <c r="H12" i="38"/>
  <c r="D12" i="38"/>
  <c r="E12" i="38" s="1"/>
  <c r="C11" i="38"/>
  <c r="H10" i="38"/>
  <c r="D10" i="38"/>
  <c r="E10" i="38" s="1"/>
  <c r="H9" i="38"/>
  <c r="E9" i="38"/>
  <c r="D9" i="38"/>
  <c r="H8" i="38"/>
  <c r="D8" i="38"/>
  <c r="E8" i="38" s="1"/>
  <c r="H7" i="38"/>
  <c r="D7" i="38"/>
  <c r="E7" i="38" s="1"/>
  <c r="H6" i="38"/>
  <c r="D6" i="38"/>
  <c r="E6" i="38" s="1"/>
  <c r="H5" i="38"/>
  <c r="D5" i="38"/>
  <c r="E5" i="38" s="1"/>
  <c r="H4" i="38"/>
  <c r="J4" i="38" s="1"/>
  <c r="C4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C768" i="37"/>
  <c r="C767" i="37"/>
  <c r="D766" i="37"/>
  <c r="C765" i="37"/>
  <c r="D764" i="37"/>
  <c r="E764" i="37" s="1"/>
  <c r="E763" i="37"/>
  <c r="E761" i="37" s="1"/>
  <c r="E760" i="37" s="1"/>
  <c r="D763" i="37"/>
  <c r="D762" i="37"/>
  <c r="E762" i="37" s="1"/>
  <c r="C761" i="37"/>
  <c r="C760" i="37" s="1"/>
  <c r="D759" i="37"/>
  <c r="E759" i="37" s="1"/>
  <c r="E758" i="37"/>
  <c r="D758" i="37"/>
  <c r="D757" i="37"/>
  <c r="E757" i="37" s="1"/>
  <c r="E756" i="37" s="1"/>
  <c r="E755" i="37" s="1"/>
  <c r="C756" i="37"/>
  <c r="C755" i="37" s="1"/>
  <c r="D754" i="37"/>
  <c r="E754" i="37" s="1"/>
  <c r="E753" i="37"/>
  <c r="E751" i="37" s="1"/>
  <c r="D753" i="37"/>
  <c r="D752" i="37"/>
  <c r="E752" i="37" s="1"/>
  <c r="C751" i="37"/>
  <c r="C750" i="37" s="1"/>
  <c r="D749" i="37"/>
  <c r="E749" i="37" s="1"/>
  <c r="E748" i="37"/>
  <c r="D748" i="37"/>
  <c r="D747" i="37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D735" i="37"/>
  <c r="E735" i="37" s="1"/>
  <c r="C734" i="37"/>
  <c r="C733" i="37" s="1"/>
  <c r="D732" i="37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E723" i="37" s="1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E647" i="37"/>
  <c r="D647" i="37"/>
  <c r="C646" i="37"/>
  <c r="H644" i="37"/>
  <c r="D644" i="37"/>
  <c r="E644" i="37" s="1"/>
  <c r="H643" i="37"/>
  <c r="D643" i="37"/>
  <c r="E643" i="37" s="1"/>
  <c r="H642" i="37"/>
  <c r="J642" i="37" s="1"/>
  <c r="D642" i="37"/>
  <c r="C642" i="37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E413" i="37" s="1"/>
  <c r="D412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H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E332" i="37" s="1"/>
  <c r="D331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C308" i="37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E245" i="37"/>
  <c r="D245" i="37"/>
  <c r="C244" i="37"/>
  <c r="C243" i="37" s="1"/>
  <c r="D242" i="37"/>
  <c r="E242" i="37" s="1"/>
  <c r="D241" i="37"/>
  <c r="D240" i="37"/>
  <c r="E240" i="37" s="1"/>
  <c r="C239" i="37"/>
  <c r="C238" i="37" s="1"/>
  <c r="E237" i="37"/>
  <c r="E236" i="37" s="1"/>
  <c r="E235" i="37" s="1"/>
  <c r="D237" i="37"/>
  <c r="D236" i="37" s="1"/>
  <c r="D235" i="37" s="1"/>
  <c r="C236" i="37"/>
  <c r="C235" i="37" s="1"/>
  <c r="D234" i="37"/>
  <c r="C233" i="37"/>
  <c r="C228" i="37" s="1"/>
  <c r="D232" i="37"/>
  <c r="E232" i="37" s="1"/>
  <c r="D231" i="37"/>
  <c r="E231" i="37" s="1"/>
  <c r="D230" i="37"/>
  <c r="E230" i="37" s="1"/>
  <c r="D229" i="37"/>
  <c r="C229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/>
  <c r="D200" i="37" s="1"/>
  <c r="C201" i="37"/>
  <c r="C200" i="37" s="1"/>
  <c r="D199" i="37"/>
  <c r="D198" i="37" s="1"/>
  <c r="D197" i="37" s="1"/>
  <c r="C198" i="37"/>
  <c r="C197" i="37"/>
  <c r="D196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D146" i="37" s="1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E90" i="37"/>
  <c r="D90" i="37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E12" i="37" s="1"/>
  <c r="H11" i="37"/>
  <c r="J11" i="37" s="1"/>
  <c r="C11" i="37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E770" i="36"/>
  <c r="D770" i="36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E728" i="36" s="1"/>
  <c r="E727" i="36" s="1"/>
  <c r="D727" i="36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E590" i="36"/>
  <c r="D590" i="36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E527" i="36"/>
  <c r="D527" i="36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D477" i="36"/>
  <c r="C477" i="36"/>
  <c r="H477" i="36" s="1"/>
  <c r="H476" i="36"/>
  <c r="D476" i="36"/>
  <c r="E476" i="36" s="1"/>
  <c r="H475" i="36"/>
  <c r="E475" i="36"/>
  <c r="E474" i="36" s="1"/>
  <c r="D475" i="36"/>
  <c r="D474" i="36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E408" i="36"/>
  <c r="D408" i="36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E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H344" i="36"/>
  <c r="C344" i="36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E307" i="36"/>
  <c r="D307" i="36"/>
  <c r="H306" i="36"/>
  <c r="D306" i="36"/>
  <c r="H305" i="36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E299" i="36"/>
  <c r="D299" i="36"/>
  <c r="H298" i="36"/>
  <c r="H297" i="36"/>
  <c r="D297" i="36"/>
  <c r="H296" i="36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E283" i="36"/>
  <c r="D283" i="36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D240" i="36"/>
  <c r="E240" i="36" s="1"/>
  <c r="C239" i="36"/>
  <c r="C238" i="36" s="1"/>
  <c r="E237" i="36"/>
  <c r="E236" i="36" s="1"/>
  <c r="E235" i="36" s="1"/>
  <c r="D237" i="36"/>
  <c r="D236" i="36"/>
  <c r="C236" i="36"/>
  <c r="C235" i="36" s="1"/>
  <c r="D235" i="36"/>
  <c r="D234" i="36"/>
  <c r="E234" i="36" s="1"/>
  <c r="E233" i="36" s="1"/>
  <c r="D233" i="36"/>
  <c r="C233" i="36"/>
  <c r="C228" i="36" s="1"/>
  <c r="D232" i="36"/>
  <c r="E232" i="36" s="1"/>
  <c r="D231" i="36"/>
  <c r="E231" i="36" s="1"/>
  <c r="D230" i="36"/>
  <c r="E230" i="36" s="1"/>
  <c r="D229" i="36"/>
  <c r="D228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E219" i="36"/>
  <c r="D219" i="36"/>
  <c r="D218" i="36"/>
  <c r="E218" i="36" s="1"/>
  <c r="E217" i="36"/>
  <c r="D217" i="36"/>
  <c r="C216" i="36"/>
  <c r="D214" i="36"/>
  <c r="C213" i="36"/>
  <c r="D212" i="36"/>
  <c r="C211" i="36"/>
  <c r="D210" i="36"/>
  <c r="E210" i="36" s="1"/>
  <c r="E209" i="36"/>
  <c r="D209" i="36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D189" i="36" s="1"/>
  <c r="C189" i="36"/>
  <c r="C188" i="36" s="1"/>
  <c r="D187" i="36"/>
  <c r="E187" i="36" s="1"/>
  <c r="D186" i="36"/>
  <c r="C185" i="36"/>
  <c r="C184" i="36" s="1"/>
  <c r="D183" i="36"/>
  <c r="C182" i="36"/>
  <c r="D181" i="36"/>
  <c r="D180" i="36" s="1"/>
  <c r="C180" i="36"/>
  <c r="C179" i="36" s="1"/>
  <c r="H176" i="36"/>
  <c r="D176" i="36"/>
  <c r="E176" i="36" s="1"/>
  <c r="H175" i="36"/>
  <c r="D175" i="36"/>
  <c r="H174" i="36"/>
  <c r="C174" i="36"/>
  <c r="H173" i="36"/>
  <c r="D173" i="36"/>
  <c r="D171" i="36" s="1"/>
  <c r="H172" i="36"/>
  <c r="D172" i="36"/>
  <c r="E172" i="36" s="1"/>
  <c r="C171" i="36"/>
  <c r="H171" i="36" s="1"/>
  <c r="C170" i="36"/>
  <c r="H170" i="36" s="1"/>
  <c r="J170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H160" i="36"/>
  <c r="C160" i="36"/>
  <c r="H159" i="36"/>
  <c r="D159" i="36"/>
  <c r="E159" i="36" s="1"/>
  <c r="H158" i="36"/>
  <c r="D158" i="36"/>
  <c r="E158" i="36" s="1"/>
  <c r="D157" i="36"/>
  <c r="C157" i="36"/>
  <c r="H157" i="36" s="1"/>
  <c r="H156" i="36"/>
  <c r="D156" i="36"/>
  <c r="H155" i="36"/>
  <c r="D155" i="36"/>
  <c r="E155" i="36" s="1"/>
  <c r="C154" i="36"/>
  <c r="H154" i="36" s="1"/>
  <c r="H151" i="36"/>
  <c r="D151" i="36"/>
  <c r="D149" i="36" s="1"/>
  <c r="H150" i="36"/>
  <c r="D150" i="36"/>
  <c r="E150" i="36" s="1"/>
  <c r="C149" i="36"/>
  <c r="H149" i="36" s="1"/>
  <c r="H148" i="36"/>
  <c r="D148" i="36"/>
  <c r="E148" i="36" s="1"/>
  <c r="H147" i="36"/>
  <c r="E147" i="36"/>
  <c r="E146" i="36" s="1"/>
  <c r="D147" i="36"/>
  <c r="D146" i="36" s="1"/>
  <c r="C146" i="36"/>
  <c r="H146" i="36" s="1"/>
  <c r="H145" i="36"/>
  <c r="D145" i="36"/>
  <c r="D143" i="36" s="1"/>
  <c r="H144" i="36"/>
  <c r="D144" i="36"/>
  <c r="E144" i="36" s="1"/>
  <c r="C143" i="36"/>
  <c r="H143" i="36" s="1"/>
  <c r="H142" i="36"/>
  <c r="D142" i="36"/>
  <c r="E142" i="36" s="1"/>
  <c r="H141" i="36"/>
  <c r="E141" i="36"/>
  <c r="E140" i="36" s="1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H123" i="36"/>
  <c r="C123" i="36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E99" i="36"/>
  <c r="D99" i="36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E85" i="36"/>
  <c r="D85" i="36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E75" i="36"/>
  <c r="D75" i="36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E55" i="36"/>
  <c r="D55" i="36"/>
  <c r="H54" i="36"/>
  <c r="D54" i="36"/>
  <c r="E54" i="36" s="1"/>
  <c r="H53" i="36"/>
  <c r="E53" i="36"/>
  <c r="D53" i="36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E43" i="36"/>
  <c r="D43" i="36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E29" i="36"/>
  <c r="D29" i="36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E19" i="36"/>
  <c r="D19" i="36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/>
  <c r="D770" i="35"/>
  <c r="E770" i="35" s="1"/>
  <c r="D769" i="35"/>
  <c r="E769" i="35" s="1"/>
  <c r="E768" i="35" s="1"/>
  <c r="E767" i="35" s="1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E762" i="35" s="1"/>
  <c r="D761" i="35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D661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E657" i="35"/>
  <c r="D657" i="35"/>
  <c r="H656" i="35"/>
  <c r="D656" i="35"/>
  <c r="E656" i="35" s="1"/>
  <c r="H655" i="35"/>
  <c r="D655" i="35"/>
  <c r="H654" i="35"/>
  <c r="D654" i="35"/>
  <c r="E654" i="35" s="1"/>
  <c r="H653" i="35"/>
  <c r="C653" i="35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D646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E639" i="35"/>
  <c r="D639" i="35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C599" i="35"/>
  <c r="H599" i="35" s="1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H581" i="35"/>
  <c r="C581" i="35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E575" i="35"/>
  <c r="D575" i="35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E553" i="35"/>
  <c r="D553" i="35"/>
  <c r="C552" i="35"/>
  <c r="H552" i="35" s="1"/>
  <c r="H549" i="35"/>
  <c r="D549" i="35"/>
  <c r="H548" i="35"/>
  <c r="D548" i="35"/>
  <c r="E548" i="35" s="1"/>
  <c r="H547" i="35"/>
  <c r="J547" i="35" s="1"/>
  <c r="C547" i="35"/>
  <c r="H546" i="35"/>
  <c r="E546" i="35"/>
  <c r="D546" i="35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E520" i="35"/>
  <c r="D520" i="35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E355" i="35"/>
  <c r="D355" i="35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H331" i="35"/>
  <c r="H330" i="35"/>
  <c r="E330" i="35"/>
  <c r="D330" i="35"/>
  <c r="H329" i="35"/>
  <c r="D329" i="35"/>
  <c r="E329" i="35" s="1"/>
  <c r="E328" i="35" s="1"/>
  <c r="C328" i="35"/>
  <c r="H328" i="35" s="1"/>
  <c r="H327" i="35"/>
  <c r="D327" i="35"/>
  <c r="E327" i="35" s="1"/>
  <c r="H326" i="35"/>
  <c r="D326" i="35"/>
  <c r="E326" i="35" s="1"/>
  <c r="H325" i="35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D316" i="35"/>
  <c r="D315" i="35" s="1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E307" i="35"/>
  <c r="D307" i="35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D301" i="35"/>
  <c r="H300" i="35"/>
  <c r="D300" i="35"/>
  <c r="E300" i="35" s="1"/>
  <c r="H299" i="35"/>
  <c r="E299" i="35"/>
  <c r="D299" i="35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E266" i="35"/>
  <c r="D266" i="35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D244" i="35"/>
  <c r="D243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 s="1"/>
  <c r="D234" i="35"/>
  <c r="E234" i="35" s="1"/>
  <c r="E233" i="35" s="1"/>
  <c r="C233" i="35"/>
  <c r="D232" i="35"/>
  <c r="E232" i="35" s="1"/>
  <c r="E229" i="35" s="1"/>
  <c r="E231" i="35"/>
  <c r="D231" i="35"/>
  <c r="D230" i="35"/>
  <c r="E230" i="35" s="1"/>
  <c r="D229" i="35"/>
  <c r="C229" i="35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E204" i="35" s="1"/>
  <c r="D205" i="35"/>
  <c r="C204" i="35"/>
  <c r="D202" i="35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C189" i="35"/>
  <c r="D187" i="35"/>
  <c r="E187" i="35" s="1"/>
  <c r="E186" i="35"/>
  <c r="E185" i="35" s="1"/>
  <c r="E184" i="35" s="1"/>
  <c r="D186" i="35"/>
  <c r="C185" i="35"/>
  <c r="C184" i="35" s="1"/>
  <c r="D183" i="35"/>
  <c r="C182" i="35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6" i="35"/>
  <c r="D166" i="35"/>
  <c r="E166" i="35" s="1"/>
  <c r="H165" i="35"/>
  <c r="D165" i="35"/>
  <c r="E165" i="35" s="1"/>
  <c r="H164" i="35"/>
  <c r="C164" i="35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E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E42" i="35"/>
  <c r="D42" i="35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D761" i="34" s="1"/>
  <c r="D760" i="34" s="1"/>
  <c r="C761" i="34"/>
  <c r="C760" i="34" s="1"/>
  <c r="D759" i="34"/>
  <c r="E759" i="34" s="1"/>
  <c r="D758" i="34"/>
  <c r="E758" i="34" s="1"/>
  <c r="D757" i="34"/>
  <c r="C756" i="34"/>
  <c r="C755" i="34" s="1"/>
  <c r="D754" i="34"/>
  <c r="E754" i="34" s="1"/>
  <c r="D753" i="34"/>
  <c r="E753" i="34" s="1"/>
  <c r="E752" i="34"/>
  <c r="D752" i="34"/>
  <c r="C751" i="34"/>
  <c r="C750" i="34"/>
  <c r="E749" i="34"/>
  <c r="D749" i="34"/>
  <c r="D748" i="34"/>
  <c r="E748" i="34" s="1"/>
  <c r="E747" i="34"/>
  <c r="E746" i="34" s="1"/>
  <c r="D747" i="34"/>
  <c r="D746" i="34" s="1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E707" i="34"/>
  <c r="D707" i="34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E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E654" i="34"/>
  <c r="D654" i="34"/>
  <c r="D653" i="34"/>
  <c r="C653" i="34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E587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C544" i="34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D412" i="34"/>
  <c r="C412" i="34"/>
  <c r="H412" i="34" s="1"/>
  <c r="H411" i="34"/>
  <c r="D411" i="34"/>
  <c r="E411" i="34" s="1"/>
  <c r="H410" i="34"/>
  <c r="D410" i="34"/>
  <c r="D409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H331" i="34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H325" i="34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E304" i="34"/>
  <c r="D304" i="34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E296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H266" i="34"/>
  <c r="D266" i="34"/>
  <c r="E266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D250" i="34"/>
  <c r="C250" i="34"/>
  <c r="D249" i="34"/>
  <c r="E249" i="34" s="1"/>
  <c r="D248" i="34"/>
  <c r="E248" i="34" s="1"/>
  <c r="D247" i="34"/>
  <c r="D244" i="34" s="1"/>
  <c r="D243" i="34" s="1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D186" i="34"/>
  <c r="D185" i="34" s="1"/>
  <c r="D184" i="34" s="1"/>
  <c r="C185" i="34"/>
  <c r="C184" i="34" s="1"/>
  <c r="D183" i="34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H164" i="34"/>
  <c r="C164" i="34"/>
  <c r="C163" i="34" s="1"/>
  <c r="H163" i="34" s="1"/>
  <c r="J163" i="34" s="1"/>
  <c r="H162" i="34"/>
  <c r="E162" i="34"/>
  <c r="D162" i="34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E134" i="34"/>
  <c r="D134" i="34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E128" i="34"/>
  <c r="D128" i="34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E122" i="34"/>
  <c r="D122" i="34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E85" i="34"/>
  <c r="D85" i="34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E69" i="34"/>
  <c r="D69" i="34"/>
  <c r="C68" i="34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E56" i="34"/>
  <c r="D56" i="34"/>
  <c r="H55" i="34"/>
  <c r="D55" i="34"/>
  <c r="E55" i="34" s="1"/>
  <c r="H54" i="34"/>
  <c r="D54" i="34"/>
  <c r="E54" i="34" s="1"/>
  <c r="H53" i="34"/>
  <c r="D53" i="34"/>
  <c r="E53" i="34" s="1"/>
  <c r="H52" i="34"/>
  <c r="E52" i="34"/>
  <c r="D52" i="34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E13" i="34"/>
  <c r="D13" i="34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C75" i="42" l="1"/>
  <c r="E486" i="34"/>
  <c r="E410" i="34"/>
  <c r="E392" i="34"/>
  <c r="C509" i="35"/>
  <c r="H509" i="35" s="1"/>
  <c r="E513" i="35"/>
  <c r="D497" i="35"/>
  <c r="E494" i="35"/>
  <c r="D491" i="35"/>
  <c r="D136" i="35"/>
  <c r="D357" i="36"/>
  <c r="D344" i="36"/>
  <c r="C67" i="34"/>
  <c r="H67" i="34" s="1"/>
  <c r="J67" i="34" s="1"/>
  <c r="H68" i="34"/>
  <c r="J68" i="34" s="1"/>
  <c r="E732" i="34"/>
  <c r="E731" i="34" s="1"/>
  <c r="E730" i="34" s="1"/>
  <c r="D731" i="34"/>
  <c r="D730" i="34" s="1"/>
  <c r="D182" i="35"/>
  <c r="E183" i="35"/>
  <c r="E182" i="35" s="1"/>
  <c r="D373" i="35"/>
  <c r="E374" i="35"/>
  <c r="E373" i="35" s="1"/>
  <c r="E732" i="37"/>
  <c r="E731" i="37" s="1"/>
  <c r="E730" i="37" s="1"/>
  <c r="D731" i="37"/>
  <c r="D730" i="37" s="1"/>
  <c r="E583" i="38"/>
  <c r="D581" i="38"/>
  <c r="D694" i="38"/>
  <c r="E695" i="38"/>
  <c r="E267" i="34"/>
  <c r="D265" i="34"/>
  <c r="D445" i="34"/>
  <c r="E446" i="34"/>
  <c r="H265" i="34"/>
  <c r="C263" i="34"/>
  <c r="H263" i="34" s="1"/>
  <c r="H653" i="34"/>
  <c r="C645" i="34"/>
  <c r="H645" i="34" s="1"/>
  <c r="J645" i="34" s="1"/>
  <c r="E719" i="34"/>
  <c r="E718" i="34" s="1"/>
  <c r="D718" i="34"/>
  <c r="H167" i="35"/>
  <c r="C163" i="35"/>
  <c r="H163" i="35" s="1"/>
  <c r="J163" i="35" s="1"/>
  <c r="D201" i="35"/>
  <c r="D200" i="35" s="1"/>
  <c r="E202" i="35"/>
  <c r="E201" i="35" s="1"/>
  <c r="E200" i="35" s="1"/>
  <c r="D195" i="37"/>
  <c r="E196" i="37"/>
  <c r="E195" i="37" s="1"/>
  <c r="E769" i="37"/>
  <c r="D768" i="37"/>
  <c r="D767" i="37" s="1"/>
  <c r="H551" i="38"/>
  <c r="J551" i="38" s="1"/>
  <c r="C550" i="38"/>
  <c r="H550" i="38" s="1"/>
  <c r="J550" i="38" s="1"/>
  <c r="D182" i="34"/>
  <c r="E183" i="34"/>
  <c r="E182" i="34" s="1"/>
  <c r="D195" i="34"/>
  <c r="E196" i="34"/>
  <c r="E195" i="34" s="1"/>
  <c r="C215" i="34"/>
  <c r="D388" i="34"/>
  <c r="E389" i="34"/>
  <c r="E388" i="34" s="1"/>
  <c r="H154" i="35"/>
  <c r="C153" i="35"/>
  <c r="H153" i="35" s="1"/>
  <c r="J153" i="35" s="1"/>
  <c r="E190" i="35"/>
  <c r="D189" i="35"/>
  <c r="D344" i="35"/>
  <c r="E345" i="35"/>
  <c r="E344" i="35" s="1"/>
  <c r="D599" i="35"/>
  <c r="E600" i="35"/>
  <c r="E661" i="35"/>
  <c r="D671" i="35"/>
  <c r="D700" i="35"/>
  <c r="E702" i="35"/>
  <c r="E742" i="36"/>
  <c r="E741" i="36" s="1"/>
  <c r="D741" i="36"/>
  <c r="E374" i="37"/>
  <c r="D373" i="37"/>
  <c r="D746" i="37"/>
  <c r="E747" i="37"/>
  <c r="E746" i="37" s="1"/>
  <c r="E766" i="37"/>
  <c r="E765" i="37" s="1"/>
  <c r="D765" i="37"/>
  <c r="E39" i="38"/>
  <c r="D38" i="38"/>
  <c r="D11" i="34"/>
  <c r="D97" i="34"/>
  <c r="D136" i="34"/>
  <c r="D211" i="34"/>
  <c r="E212" i="34"/>
  <c r="E211" i="34" s="1"/>
  <c r="E301" i="35"/>
  <c r="D298" i="35"/>
  <c r="D416" i="35"/>
  <c r="E417" i="35"/>
  <c r="D463" i="35"/>
  <c r="E465" i="35"/>
  <c r="D595" i="35"/>
  <c r="E596" i="35"/>
  <c r="D687" i="35"/>
  <c r="E446" i="36"/>
  <c r="D445" i="36"/>
  <c r="H513" i="36"/>
  <c r="C509" i="36"/>
  <c r="H509" i="36" s="1"/>
  <c r="E214" i="37"/>
  <c r="E213" i="37" s="1"/>
  <c r="D213" i="37"/>
  <c r="H117" i="38"/>
  <c r="C116" i="38"/>
  <c r="H116" i="38" s="1"/>
  <c r="J116" i="38" s="1"/>
  <c r="E128" i="38"/>
  <c r="E126" i="38" s="1"/>
  <c r="D126" i="38"/>
  <c r="D373" i="34"/>
  <c r="D544" i="34"/>
  <c r="E628" i="34"/>
  <c r="D760" i="35"/>
  <c r="E355" i="36"/>
  <c r="D353" i="36"/>
  <c r="E127" i="37"/>
  <c r="D126" i="37"/>
  <c r="E666" i="37"/>
  <c r="D665" i="37"/>
  <c r="D734" i="38"/>
  <c r="D733" i="38" s="1"/>
  <c r="E735" i="38"/>
  <c r="E734" i="38" s="1"/>
  <c r="E733" i="38" s="1"/>
  <c r="E772" i="38"/>
  <c r="E771" i="38" s="1"/>
  <c r="E474" i="34"/>
  <c r="D756" i="34"/>
  <c r="D755" i="34" s="1"/>
  <c r="E514" i="36"/>
  <c r="D513" i="36"/>
  <c r="E735" i="36"/>
  <c r="D734" i="36"/>
  <c r="H11" i="38"/>
  <c r="J11" i="38" s="1"/>
  <c r="C3" i="38"/>
  <c r="H3" i="38" s="1"/>
  <c r="J3" i="38" s="1"/>
  <c r="E218" i="38"/>
  <c r="D216" i="38"/>
  <c r="E241" i="38"/>
  <c r="E239" i="38" s="1"/>
  <c r="E238" i="38" s="1"/>
  <c r="D239" i="38"/>
  <c r="D238" i="38" s="1"/>
  <c r="D315" i="38"/>
  <c r="E316" i="38"/>
  <c r="D357" i="38"/>
  <c r="E358" i="38"/>
  <c r="D556" i="38"/>
  <c r="E557" i="38"/>
  <c r="E186" i="34"/>
  <c r="E185" i="34" s="1"/>
  <c r="E184" i="34" s="1"/>
  <c r="E202" i="34"/>
  <c r="E201" i="34" s="1"/>
  <c r="E200" i="34" s="1"/>
  <c r="E289" i="34"/>
  <c r="E325" i="34"/>
  <c r="E374" i="34"/>
  <c r="E545" i="34"/>
  <c r="E592" i="34"/>
  <c r="D671" i="34"/>
  <c r="E757" i="34"/>
  <c r="C188" i="35"/>
  <c r="E212" i="35"/>
  <c r="E211" i="35" s="1"/>
  <c r="E316" i="35"/>
  <c r="D399" i="35"/>
  <c r="E477" i="35"/>
  <c r="D610" i="35"/>
  <c r="E694" i="35"/>
  <c r="D746" i="35"/>
  <c r="D772" i="35"/>
  <c r="D771" i="35" s="1"/>
  <c r="E212" i="36"/>
  <c r="E211" i="36" s="1"/>
  <c r="D211" i="36"/>
  <c r="D378" i="36"/>
  <c r="D382" i="36"/>
  <c r="D388" i="36"/>
  <c r="E118" i="37"/>
  <c r="E117" i="37" s="1"/>
  <c r="D117" i="37"/>
  <c r="E491" i="37"/>
  <c r="E548" i="37"/>
  <c r="D547" i="37"/>
  <c r="D68" i="38"/>
  <c r="E205" i="38"/>
  <c r="E204" i="38" s="1"/>
  <c r="E203" i="38" s="1"/>
  <c r="D204" i="38"/>
  <c r="D233" i="38"/>
  <c r="E234" i="38"/>
  <c r="E233" i="38" s="1"/>
  <c r="E246" i="38"/>
  <c r="E244" i="38" s="1"/>
  <c r="E243" i="38" s="1"/>
  <c r="D244" i="38"/>
  <c r="D243" i="38" s="1"/>
  <c r="D373" i="38"/>
  <c r="E374" i="38"/>
  <c r="E394" i="38"/>
  <c r="D392" i="38"/>
  <c r="E402" i="38"/>
  <c r="E399" i="38" s="1"/>
  <c r="D399" i="38"/>
  <c r="D409" i="38"/>
  <c r="E479" i="38"/>
  <c r="D477" i="38"/>
  <c r="D513" i="38"/>
  <c r="E331" i="34"/>
  <c r="D167" i="34"/>
  <c r="E368" i="34"/>
  <c r="E382" i="34"/>
  <c r="D450" i="34"/>
  <c r="E513" i="34"/>
  <c r="E509" i="34" s="1"/>
  <c r="E569" i="34"/>
  <c r="E581" i="34"/>
  <c r="E595" i="34"/>
  <c r="E665" i="34"/>
  <c r="C116" i="35"/>
  <c r="H116" i="35" s="1"/>
  <c r="J116" i="35" s="1"/>
  <c r="C179" i="35"/>
  <c r="C228" i="35"/>
  <c r="D250" i="35"/>
  <c r="D412" i="35"/>
  <c r="D547" i="35"/>
  <c r="E595" i="35"/>
  <c r="E4" i="36"/>
  <c r="E133" i="37"/>
  <c r="E132" i="37" s="1"/>
  <c r="D132" i="37"/>
  <c r="E147" i="37"/>
  <c r="D683" i="37"/>
  <c r="E684" i="37"/>
  <c r="D722" i="37"/>
  <c r="E736" i="37"/>
  <c r="D734" i="37"/>
  <c r="D733" i="37" s="1"/>
  <c r="E62" i="38"/>
  <c r="D61" i="38"/>
  <c r="D120" i="38"/>
  <c r="E121" i="38"/>
  <c r="E148" i="38"/>
  <c r="E146" i="38" s="1"/>
  <c r="D146" i="38"/>
  <c r="E165" i="38"/>
  <c r="E164" i="38" s="1"/>
  <c r="D164" i="38"/>
  <c r="C153" i="36"/>
  <c r="H153" i="36" s="1"/>
  <c r="J153" i="36" s="1"/>
  <c r="D154" i="36"/>
  <c r="E392" i="36"/>
  <c r="E160" i="37"/>
  <c r="E167" i="37"/>
  <c r="C179" i="37"/>
  <c r="E260" i="37"/>
  <c r="E231" i="38"/>
  <c r="E229" i="38" s="1"/>
  <c r="E228" i="38" s="1"/>
  <c r="D229" i="38"/>
  <c r="D228" i="38" s="1"/>
  <c r="E363" i="38"/>
  <c r="E362" i="38" s="1"/>
  <c r="D362" i="38"/>
  <c r="E383" i="38"/>
  <c r="E382" i="38" s="1"/>
  <c r="D382" i="38"/>
  <c r="D494" i="38"/>
  <c r="E495" i="38"/>
  <c r="E494" i="38" s="1"/>
  <c r="D509" i="38"/>
  <c r="E510" i="38"/>
  <c r="E513" i="38"/>
  <c r="D577" i="38"/>
  <c r="E578" i="38"/>
  <c r="E581" i="38"/>
  <c r="E590" i="38"/>
  <c r="D587" i="38"/>
  <c r="H661" i="38"/>
  <c r="C645" i="38"/>
  <c r="H645" i="38" s="1"/>
  <c r="J645" i="38" s="1"/>
  <c r="E687" i="38"/>
  <c r="E167" i="36"/>
  <c r="E181" i="36"/>
  <c r="E180" i="36" s="1"/>
  <c r="C215" i="36"/>
  <c r="C170" i="37"/>
  <c r="H170" i="37" s="1"/>
  <c r="J170" i="37" s="1"/>
  <c r="D216" i="37"/>
  <c r="D599" i="37"/>
  <c r="E679" i="37"/>
  <c r="C135" i="38"/>
  <c r="H135" i="38" s="1"/>
  <c r="J135" i="38" s="1"/>
  <c r="H136" i="38"/>
  <c r="D157" i="38"/>
  <c r="E158" i="38"/>
  <c r="E157" i="38" s="1"/>
  <c r="E202" i="38"/>
  <c r="E201" i="38" s="1"/>
  <c r="E200" i="38" s="1"/>
  <c r="D201" i="38"/>
  <c r="D200" i="38" s="1"/>
  <c r="D348" i="38"/>
  <c r="E349" i="38"/>
  <c r="E395" i="38"/>
  <c r="D429" i="38"/>
  <c r="E430" i="38"/>
  <c r="H544" i="38"/>
  <c r="C538" i="38"/>
  <c r="H538" i="38" s="1"/>
  <c r="D603" i="38"/>
  <c r="D642" i="38"/>
  <c r="E654" i="38"/>
  <c r="E653" i="38" s="1"/>
  <c r="D653" i="38"/>
  <c r="D683" i="38"/>
  <c r="E686" i="38"/>
  <c r="E740" i="38"/>
  <c r="E739" i="38" s="1"/>
  <c r="D739" i="38"/>
  <c r="E117" i="38"/>
  <c r="E132" i="38"/>
  <c r="C188" i="38"/>
  <c r="C178" i="38" s="1"/>
  <c r="D198" i="38"/>
  <c r="D197" i="38" s="1"/>
  <c r="E223" i="38"/>
  <c r="E222" i="38" s="1"/>
  <c r="E265" i="38"/>
  <c r="E308" i="38"/>
  <c r="C314" i="38"/>
  <c r="H314" i="38" s="1"/>
  <c r="E404" i="38"/>
  <c r="E422" i="38"/>
  <c r="D468" i="38"/>
  <c r="E468" i="38"/>
  <c r="D504" i="38"/>
  <c r="E544" i="38"/>
  <c r="E538" i="38" s="1"/>
  <c r="E595" i="38"/>
  <c r="D638" i="38"/>
  <c r="E646" i="38"/>
  <c r="E661" i="38"/>
  <c r="E679" i="38"/>
  <c r="E727" i="38"/>
  <c r="C726" i="38"/>
  <c r="E305" i="38"/>
  <c r="D331" i="38"/>
  <c r="C340" i="38"/>
  <c r="H340" i="38" s="1"/>
  <c r="E353" i="38"/>
  <c r="E392" i="38"/>
  <c r="E477" i="38"/>
  <c r="D522" i="38"/>
  <c r="C528" i="38"/>
  <c r="H528" i="38" s="1"/>
  <c r="D562" i="38"/>
  <c r="E592" i="38"/>
  <c r="E638" i="38"/>
  <c r="E643" i="38"/>
  <c r="E642" i="38" s="1"/>
  <c r="E718" i="38"/>
  <c r="D777" i="38"/>
  <c r="E120" i="38"/>
  <c r="E260" i="38"/>
  <c r="E373" i="38"/>
  <c r="E556" i="38"/>
  <c r="E551" i="38" s="1"/>
  <c r="E550" i="38" s="1"/>
  <c r="E683" i="38"/>
  <c r="E11" i="38"/>
  <c r="E38" i="38"/>
  <c r="E68" i="38"/>
  <c r="E97" i="38"/>
  <c r="E67" i="38" s="1"/>
  <c r="E129" i="38"/>
  <c r="E4" i="38"/>
  <c r="E61" i="38"/>
  <c r="E123" i="38"/>
  <c r="E136" i="38"/>
  <c r="E143" i="38"/>
  <c r="E189" i="38"/>
  <c r="E116" i="38"/>
  <c r="H164" i="38"/>
  <c r="C163" i="38"/>
  <c r="H163" i="38" s="1"/>
  <c r="J163" i="38" s="1"/>
  <c r="E172" i="38"/>
  <c r="E171" i="38" s="1"/>
  <c r="E170" i="38" s="1"/>
  <c r="D171" i="38"/>
  <c r="D170" i="38" s="1"/>
  <c r="D4" i="38"/>
  <c r="C67" i="38"/>
  <c r="C115" i="38"/>
  <c r="D136" i="38"/>
  <c r="D185" i="38"/>
  <c r="D184" i="38" s="1"/>
  <c r="E348" i="38"/>
  <c r="E412" i="38"/>
  <c r="E450" i="38"/>
  <c r="E459" i="38"/>
  <c r="E486" i="38"/>
  <c r="E497" i="38"/>
  <c r="E504" i="38"/>
  <c r="E509" i="38"/>
  <c r="E522" i="38"/>
  <c r="E531" i="38"/>
  <c r="E528" i="38" s="1"/>
  <c r="E562" i="38"/>
  <c r="E569" i="38"/>
  <c r="E577" i="38"/>
  <c r="E599" i="38"/>
  <c r="E610" i="38"/>
  <c r="E694" i="38"/>
  <c r="E751" i="38"/>
  <c r="E181" i="38"/>
  <c r="E180" i="38" s="1"/>
  <c r="E179" i="38" s="1"/>
  <c r="D180" i="38"/>
  <c r="D179" i="38" s="1"/>
  <c r="D11" i="38"/>
  <c r="D97" i="38"/>
  <c r="D67" i="38" s="1"/>
  <c r="D117" i="38"/>
  <c r="D123" i="38"/>
  <c r="D129" i="38"/>
  <c r="D143" i="38"/>
  <c r="C170" i="38"/>
  <c r="H170" i="38" s="1"/>
  <c r="J170" i="38" s="1"/>
  <c r="D189" i="38"/>
  <c r="E216" i="38"/>
  <c r="E378" i="38"/>
  <c r="E455" i="38"/>
  <c r="E463" i="38"/>
  <c r="E491" i="38"/>
  <c r="E587" i="38"/>
  <c r="E616" i="38"/>
  <c r="E628" i="38"/>
  <c r="E665" i="38"/>
  <c r="E671" i="38"/>
  <c r="E700" i="38"/>
  <c r="E717" i="38"/>
  <c r="E716" i="38" s="1"/>
  <c r="E756" i="38"/>
  <c r="E755" i="38" s="1"/>
  <c r="E760" i="38"/>
  <c r="E150" i="38"/>
  <c r="E149" i="38" s="1"/>
  <c r="D149" i="38"/>
  <c r="E155" i="38"/>
  <c r="E154" i="38" s="1"/>
  <c r="D154" i="38"/>
  <c r="E194" i="38"/>
  <c r="E193" i="38" s="1"/>
  <c r="D193" i="38"/>
  <c r="H726" i="38"/>
  <c r="J726" i="38" s="1"/>
  <c r="C725" i="38"/>
  <c r="H725" i="38" s="1"/>
  <c r="J725" i="38" s="1"/>
  <c r="E315" i="38"/>
  <c r="E357" i="38"/>
  <c r="E429" i="38"/>
  <c r="E645" i="38"/>
  <c r="H153" i="38"/>
  <c r="J153" i="38" s="1"/>
  <c r="E161" i="38"/>
  <c r="E160" i="38" s="1"/>
  <c r="D160" i="38"/>
  <c r="E169" i="38"/>
  <c r="E167" i="38" s="1"/>
  <c r="E163" i="38" s="1"/>
  <c r="D167" i="38"/>
  <c r="D163" i="38" s="1"/>
  <c r="E215" i="38"/>
  <c r="E250" i="38"/>
  <c r="E484" i="38"/>
  <c r="E750" i="38"/>
  <c r="E726" i="38" s="1"/>
  <c r="E725" i="38" s="1"/>
  <c r="D207" i="38"/>
  <c r="D203" i="38" s="1"/>
  <c r="C263" i="38"/>
  <c r="H263" i="38" s="1"/>
  <c r="D265" i="38"/>
  <c r="D344" i="38"/>
  <c r="D395" i="38"/>
  <c r="D416" i="38"/>
  <c r="D459" i="38"/>
  <c r="D474" i="38"/>
  <c r="C509" i="38"/>
  <c r="H509" i="38" s="1"/>
  <c r="D531" i="38"/>
  <c r="D528" i="38" s="1"/>
  <c r="D552" i="38"/>
  <c r="D551" i="38" s="1"/>
  <c r="D550" i="38" s="1"/>
  <c r="C561" i="38"/>
  <c r="D569" i="38"/>
  <c r="D599" i="38"/>
  <c r="D646" i="38"/>
  <c r="D665" i="38"/>
  <c r="D700" i="38"/>
  <c r="D722" i="38"/>
  <c r="D727" i="38"/>
  <c r="D765" i="38"/>
  <c r="D768" i="38"/>
  <c r="D767" i="38" s="1"/>
  <c r="D220" i="38"/>
  <c r="D215" i="38" s="1"/>
  <c r="D223" i="38"/>
  <c r="D222" i="38" s="1"/>
  <c r="D260" i="38"/>
  <c r="E292" i="38"/>
  <c r="E289" i="38" s="1"/>
  <c r="E263" i="38" s="1"/>
  <c r="D296" i="38"/>
  <c r="D302" i="38"/>
  <c r="D308" i="38"/>
  <c r="D328" i="38"/>
  <c r="D314" i="38" s="1"/>
  <c r="E334" i="38"/>
  <c r="E331" i="38" s="1"/>
  <c r="D340" i="38"/>
  <c r="D412" i="38"/>
  <c r="D422" i="38"/>
  <c r="D445" i="38"/>
  <c r="D450" i="38"/>
  <c r="D455" i="38"/>
  <c r="C484" i="38"/>
  <c r="D486" i="38"/>
  <c r="D491" i="38"/>
  <c r="D497" i="38"/>
  <c r="D547" i="38"/>
  <c r="D595" i="38"/>
  <c r="E606" i="38"/>
  <c r="E603" i="38" s="1"/>
  <c r="D610" i="38"/>
  <c r="D628" i="38"/>
  <c r="D661" i="38"/>
  <c r="D671" i="38"/>
  <c r="D676" i="38"/>
  <c r="D687" i="38"/>
  <c r="D718" i="38"/>
  <c r="D717" i="38" s="1"/>
  <c r="D716" i="38" s="1"/>
  <c r="D746" i="38"/>
  <c r="D743" i="38" s="1"/>
  <c r="D751" i="38"/>
  <c r="D750" i="38" s="1"/>
  <c r="D756" i="38"/>
  <c r="D755" i="38" s="1"/>
  <c r="D761" i="38"/>
  <c r="D760" i="38" s="1"/>
  <c r="C259" i="38"/>
  <c r="C339" i="38"/>
  <c r="H339" i="38" s="1"/>
  <c r="J339" i="38" s="1"/>
  <c r="C717" i="38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16" i="34" s="1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D298" i="34"/>
  <c r="E299" i="34"/>
  <c r="D486" i="34"/>
  <c r="E506" i="34"/>
  <c r="D504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E263" i="35"/>
  <c r="D120" i="35"/>
  <c r="D126" i="35"/>
  <c r="D132" i="35"/>
  <c r="D140" i="35"/>
  <c r="D135" i="35" s="1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36" i="34"/>
  <c r="E135" i="34" s="1"/>
  <c r="E153" i="34"/>
  <c r="E207" i="34"/>
  <c r="E265" i="34"/>
  <c r="E263" i="34" s="1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53" i="34" s="1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H331" i="33"/>
  <c r="D330" i="33"/>
  <c r="E330" i="33" s="1"/>
  <c r="D329" i="33"/>
  <c r="E329" i="33" s="1"/>
  <c r="C328" i="33"/>
  <c r="H328" i="33" s="1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C560" i="36" l="1"/>
  <c r="H560" i="36" s="1"/>
  <c r="J560" i="36" s="1"/>
  <c r="E484" i="36"/>
  <c r="E483" i="36" s="1"/>
  <c r="C339" i="36"/>
  <c r="H339" i="36" s="1"/>
  <c r="J339" i="36" s="1"/>
  <c r="C115" i="36"/>
  <c r="D67" i="36"/>
  <c r="C177" i="38"/>
  <c r="H177" i="38" s="1"/>
  <c r="J177" i="38" s="1"/>
  <c r="H178" i="38"/>
  <c r="J178" i="38" s="1"/>
  <c r="D314" i="35"/>
  <c r="D116" i="35"/>
  <c r="D115" i="35" s="1"/>
  <c r="E67" i="34"/>
  <c r="D3" i="38"/>
  <c r="D2" i="38" s="1"/>
  <c r="E528" i="37"/>
  <c r="E551" i="36"/>
  <c r="E550" i="36" s="1"/>
  <c r="E444" i="38"/>
  <c r="D135" i="34"/>
  <c r="E645" i="35"/>
  <c r="D263" i="35"/>
  <c r="D444" i="36"/>
  <c r="E135" i="36"/>
  <c r="D263" i="37"/>
  <c r="C178" i="37"/>
  <c r="D484" i="38"/>
  <c r="D483" i="38" s="1"/>
  <c r="D444" i="38"/>
  <c r="E483" i="38"/>
  <c r="D170" i="34"/>
  <c r="D152" i="34" s="1"/>
  <c r="E259" i="34"/>
  <c r="D726" i="35"/>
  <c r="D725" i="35" s="1"/>
  <c r="E67" i="35"/>
  <c r="D645" i="37"/>
  <c r="E228" i="37"/>
  <c r="E215" i="35"/>
  <c r="E178" i="35" s="1"/>
  <c r="E177" i="35" s="1"/>
  <c r="C178" i="34"/>
  <c r="E340" i="38"/>
  <c r="E339" i="38" s="1"/>
  <c r="E3" i="38"/>
  <c r="E2" i="38" s="1"/>
  <c r="H115" i="38"/>
  <c r="J115" i="38" s="1"/>
  <c r="C114" i="38"/>
  <c r="H114" i="38" s="1"/>
  <c r="J114" i="38" s="1"/>
  <c r="D561" i="38"/>
  <c r="E153" i="38"/>
  <c r="E152" i="38" s="1"/>
  <c r="H717" i="38"/>
  <c r="J717" i="38" s="1"/>
  <c r="C716" i="38"/>
  <c r="H716" i="38" s="1"/>
  <c r="J716" i="38" s="1"/>
  <c r="H484" i="38"/>
  <c r="C483" i="38"/>
  <c r="H483" i="38" s="1"/>
  <c r="J483" i="38" s="1"/>
  <c r="C152" i="38"/>
  <c r="H152" i="38" s="1"/>
  <c r="J152" i="38" s="1"/>
  <c r="D153" i="38"/>
  <c r="D152" i="38" s="1"/>
  <c r="D135" i="38"/>
  <c r="E135" i="38"/>
  <c r="E115" i="38" s="1"/>
  <c r="D726" i="38"/>
  <c r="D725" i="38" s="1"/>
  <c r="D645" i="38"/>
  <c r="D263" i="38"/>
  <c r="D259" i="38" s="1"/>
  <c r="D116" i="38"/>
  <c r="D115" i="38" s="1"/>
  <c r="H259" i="38"/>
  <c r="J259" i="38" s="1"/>
  <c r="C258" i="38"/>
  <c r="H561" i="38"/>
  <c r="J561" i="38" s="1"/>
  <c r="C560" i="38"/>
  <c r="C2" i="38"/>
  <c r="H67" i="38"/>
  <c r="J67" i="38" s="1"/>
  <c r="D339" i="38"/>
  <c r="E314" i="38"/>
  <c r="E259" i="38" s="1"/>
  <c r="D188" i="38"/>
  <c r="D178" i="38"/>
  <c r="D177" i="38" s="1"/>
  <c r="E561" i="38"/>
  <c r="E560" i="38" s="1"/>
  <c r="E559" i="38" s="1"/>
  <c r="E188" i="38"/>
  <c r="E178" i="38" s="1"/>
  <c r="E177" i="38" s="1"/>
  <c r="H178" i="34"/>
  <c r="J178" i="34" s="1"/>
  <c r="C177" i="34"/>
  <c r="H177" i="34" s="1"/>
  <c r="J177" i="34" s="1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H115" i="35" s="1"/>
  <c r="J115" i="35" s="1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D561" i="34"/>
  <c r="D726" i="34"/>
  <c r="D725" i="34" s="1"/>
  <c r="E340" i="34"/>
  <c r="D263" i="34"/>
  <c r="E152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D561" i="36"/>
  <c r="D560" i="36" s="1"/>
  <c r="D559" i="36" s="1"/>
  <c r="D484" i="36"/>
  <c r="D483" i="36" s="1"/>
  <c r="D263" i="36"/>
  <c r="H3" i="36"/>
  <c r="J3" i="36" s="1"/>
  <c r="C2" i="36"/>
  <c r="E717" i="36"/>
  <c r="E716" i="36" s="1"/>
  <c r="H484" i="36"/>
  <c r="C483" i="36"/>
  <c r="H483" i="36" s="1"/>
  <c r="J483" i="36" s="1"/>
  <c r="H115" i="36"/>
  <c r="J115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E152" i="35" s="1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D3" i="33" s="1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E509" i="33" l="1"/>
  <c r="E339" i="34"/>
  <c r="E258" i="34" s="1"/>
  <c r="D339" i="34"/>
  <c r="D258" i="34" s="1"/>
  <c r="E339" i="35"/>
  <c r="E258" i="35" s="1"/>
  <c r="C114" i="35"/>
  <c r="H114" i="35" s="1"/>
  <c r="J114" i="35" s="1"/>
  <c r="C559" i="36"/>
  <c r="H559" i="36" s="1"/>
  <c r="J559" i="36" s="1"/>
  <c r="E339" i="36"/>
  <c r="E259" i="36"/>
  <c r="C114" i="36"/>
  <c r="H114" i="36" s="1"/>
  <c r="J114" i="36" s="1"/>
  <c r="E115" i="36"/>
  <c r="E258" i="38"/>
  <c r="D114" i="34"/>
  <c r="D152" i="37"/>
  <c r="D114" i="37" s="1"/>
  <c r="E178" i="37"/>
  <c r="E177" i="37" s="1"/>
  <c r="D258" i="38"/>
  <c r="D258" i="37"/>
  <c r="D257" i="37" s="1"/>
  <c r="E560" i="37"/>
  <c r="E114" i="38"/>
  <c r="H560" i="38"/>
  <c r="J560" i="38" s="1"/>
  <c r="C559" i="38"/>
  <c r="H559" i="38" s="1"/>
  <c r="J559" i="38" s="1"/>
  <c r="H1" i="38"/>
  <c r="J1" i="38" s="1"/>
  <c r="H2" i="38"/>
  <c r="J2" i="38" s="1"/>
  <c r="D560" i="38"/>
  <c r="D559" i="38" s="1"/>
  <c r="H258" i="38"/>
  <c r="J258" i="38" s="1"/>
  <c r="C257" i="38"/>
  <c r="D114" i="38"/>
  <c r="D560" i="34"/>
  <c r="D559" i="34" s="1"/>
  <c r="E528" i="33"/>
  <c r="D258" i="35"/>
  <c r="E114" i="36"/>
  <c r="E114" i="37"/>
  <c r="E259" i="37"/>
  <c r="E258" i="37" s="1"/>
  <c r="E257" i="37" s="1"/>
  <c r="D444" i="33"/>
  <c r="D259" i="36"/>
  <c r="D258" i="36" s="1"/>
  <c r="E560" i="34"/>
  <c r="E559" i="34" s="1"/>
  <c r="D152" i="35"/>
  <c r="D114" i="35" s="1"/>
  <c r="D114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E188" i="33"/>
  <c r="E116" i="33"/>
  <c r="E483" i="33" l="1"/>
  <c r="D339" i="33"/>
  <c r="D258" i="33" s="1"/>
  <c r="E115" i="33"/>
  <c r="H1" i="35"/>
  <c r="J1" i="35" s="1"/>
  <c r="E258" i="36"/>
  <c r="H256" i="38"/>
  <c r="J256" i="38" s="1"/>
  <c r="H257" i="38"/>
  <c r="J257" i="38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  <c r="D4" i="42" l="1"/>
  <c r="D75" i="4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<sst xmlns="http://schemas.openxmlformats.org/spreadsheetml/2006/main" count="5519" uniqueCount="973">
  <si>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</si>
  <si>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</si>
  <si>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</si>
  <si>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</si>
  <si>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</si>
  <si>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</si>
  <si>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</si>
  <si>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</si>
  <si>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</si>
  <si>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</si>
  <si>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</si>
  <si>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</si>
  <si>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</si>
  <si>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</si>
  <si>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</si>
  <si>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</si>
  <si>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</si>
  <si>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</si>
  <si>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</si>
  <si>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</si>
  <si>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</si>
  <si>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</si>
  <si>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</si>
  <si>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</si>
  <si>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</si>
  <si>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</si>
  <si>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</si>
  <si>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</si>
  <si>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</si>
  <si>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</si>
  <si>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</si>
  <si>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</si>
  <si>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</si>
  <si>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</si>
  <si>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</si>
  <si>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</si>
  <si>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</si>
  <si>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</si>
  <si>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</si>
  <si>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</si>
  <si>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</si>
  <si>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</si>
  <si>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</si>
  <si>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</si>
  <si>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</si>
  <si>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</si>
  <si>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</si>
  <si>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</si>
  <si>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</si>
  <si>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</si>
  <si>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</si>
  <si>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</si>
  <si>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</si>
  <si>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</si>
  <si>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</si>
  <si>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</si>
  <si>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</si>
  <si>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</si>
  <si>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</si>
  <si>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</si>
  <si>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</si>
  <si>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</si>
  <si>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</si>
  <si>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</si>
  <si>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</si>
  <si>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</si>
  <si>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</si>
  <si>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</si>
  <si>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</si>
  <si>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</si>
  <si>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</si>
  <si>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</si>
  <si>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</si>
  <si>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</si>
  <si>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</si>
  <si>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</si>
  <si>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</si>
  <si>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</si>
  <si>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</si>
  <si>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</si>
  <si>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</si>
  <si>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</si>
  <si>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</si>
  <si>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</si>
  <si>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</si>
  <si>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</si>
  <si>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</si>
  <si>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</si>
  <si>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</si>
  <si>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</si>
  <si>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</si>
  <si>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</si>
  <si>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</si>
  <si>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</si>
  <si>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</si>
  <si>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</si>
  <si>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</si>
  <si>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</si>
  <si>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</si>
  <si>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</si>
  <si>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</si>
  <si>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</si>
  <si>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</si>
  <si>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</si>
  <si>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</si>
  <si>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</si>
  <si>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</si>
  <si>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</si>
  <si>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</si>
  <si>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</si>
  <si>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</si>
  <si>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</si>
  <si>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</si>
  <si>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</si>
  <si>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</si>
  <si>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</si>
  <si>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</si>
  <si>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</si>
  <si>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</si>
  <si>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</si>
  <si>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</si>
  <si>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</si>
  <si>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</si>
  <si>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</si>
  <si>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</si>
  <si>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</si>
  <si>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</si>
  <si>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</si>
  <si>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</si>
  <si>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</si>
  <si>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</si>
  <si>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</si>
  <si>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</si>
  <si>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</si>
  <si>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</si>
  <si>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</si>
  <si>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</si>
  <si>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</si>
  <si>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</si>
  <si>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</si>
  <si>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</si>
  <si>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</si>
  <si>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</si>
  <si>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</si>
  <si>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</si>
  <si>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</si>
  <si>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</si>
  <si>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</si>
  <si>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</si>
  <si>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</si>
  <si>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</si>
  <si>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</si>
  <si>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</si>
  <si>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</si>
  <si>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</si>
  <si>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</si>
  <si>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</si>
  <si>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</si>
  <si>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</si>
  <si>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</si>
  <si>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</si>
  <si>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</si>
  <si>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</si>
  <si>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</si>
  <si>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</si>
  <si>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</si>
  <si>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</si>
  <si>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</si>
  <si>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</si>
  <si>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</si>
  <si>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</si>
  <si>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</si>
  <si>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</si>
  <si>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</si>
  <si>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</si>
  <si>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</si>
  <si>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</si>
  <si>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</si>
  <si>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</si>
  <si>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</si>
  <si>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</si>
  <si>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</si>
  <si>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</si>
  <si>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</si>
  <si>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</si>
  <si>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</si>
  <si>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</si>
  <si>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</si>
  <si>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</si>
  <si>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</si>
  <si>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</si>
  <si>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</si>
  <si>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</si>
  <si>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</si>
  <si>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</si>
  <si>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</si>
  <si>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</si>
  <si>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</si>
  <si>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</si>
  <si>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</si>
  <si>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</si>
  <si>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</si>
  <si>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</si>
  <si>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</si>
  <si>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</si>
  <si>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</si>
  <si>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</si>
  <si>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</si>
  <si>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</si>
  <si>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</si>
  <si>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</si>
  <si>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</si>
  <si>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</si>
  <si>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</si>
  <si>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</si>
  <si>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</si>
  <si>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</si>
  <si>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</si>
  <si>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</si>
  <si>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</si>
  <si>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</si>
  <si>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</si>
  <si>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</si>
  <si>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</si>
  <si>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</si>
  <si>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</si>
  <si>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</si>
  <si>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</si>
  <si>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</si>
  <si>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</si>
  <si>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</si>
  <si>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</si>
  <si>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</si>
  <si>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</si>
  <si>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</si>
  <si>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</si>
  <si>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</si>
  <si>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</si>
  <si>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</si>
  <si>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</si>
  <si>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</si>
  <si>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</si>
  <si>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</si>
  <si>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</si>
  <si>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</si>
  <si>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</si>
  <si>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</si>
  <si>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</si>
  <si>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</si>
  <si>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</si>
  <si>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</si>
  <si>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</si>
  <si>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</si>
  <si>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</si>
  <si>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</si>
  <si>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</si>
  <si>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</si>
  <si>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</si>
  <si>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</si>
  <si>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</si>
  <si>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</si>
  <si>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</si>
  <si>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</si>
  <si>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</si>
  <si>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</si>
  <si>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</si>
  <si>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</si>
  <si>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</si>
  <si>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</si>
  <si>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</si>
  <si>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</si>
  <si>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</si>
  <si>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</si>
  <si>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</si>
  <si>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</si>
  <si>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</si>
  <si>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</si>
  <si>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</si>
  <si>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</si>
  <si>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</si>
  <si>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</si>
  <si>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</si>
  <si>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</si>
  <si>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</si>
  <si>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</si>
  <si>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</si>
  <si>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</si>
  <si>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</si>
  <si>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</si>
  <si>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</si>
  <si>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</si>
  <si>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</si>
  <si>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</si>
  <si>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</si>
  <si>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</si>
  <si>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</si>
  <si>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</si>
  <si>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</si>
  <si>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</si>
  <si>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</si>
  <si>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</si>
  <si>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</si>
  <si>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</si>
  <si>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</si>
  <si>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</si>
  <si>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</si>
  <si>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</si>
  <si>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</si>
  <si>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</si>
  <si>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</si>
  <si>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</si>
  <si>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</si>
  <si>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</si>
  <si>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</si>
  <si>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</si>
  <si>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</si>
  <si>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</si>
  <si>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</si>
  <si>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</si>
  <si>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</si>
  <si>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</si>
  <si>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</si>
  <si>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</si>
  <si>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</si>
  <si>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</si>
  <si>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</si>
  <si>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</si>
  <si>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</si>
  <si>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</si>
  <si>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</si>
  <si>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</si>
  <si>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</si>
  <si>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</si>
  <si>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</si>
  <si>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</si>
  <si>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</si>
  <si>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</si>
  <si>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</si>
  <si>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</si>
  <si>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</si>
  <si>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</si>
  <si>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</si>
  <si>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</si>
  <si>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</si>
  <si>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</si>
  <si>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</si>
  <si>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</si>
  <si>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</si>
  <si>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</si>
  <si>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</si>
  <si>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</si>
  <si>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</si>
  <si>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</si>
  <si>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</si>
  <si>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</si>
  <si>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</si>
  <si>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</si>
  <si>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</si>
  <si>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</si>
  <si>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</si>
  <si>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</si>
  <si>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</si>
  <si>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</si>
  <si>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</si>
  <si>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</si>
  <si>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</si>
  <si>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</si>
  <si>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</si>
  <si>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</si>
  <si>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</si>
  <si>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</si>
  <si>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</si>
  <si>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</si>
  <si>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</si>
  <si>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</si>
  <si>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</si>
  <si>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</si>
  <si>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</si>
  <si>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</si>
  <si>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</si>
  <si>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</si>
  <si>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</si>
  <si>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</si>
  <si>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</si>
  <si>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</si>
  <si>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</si>
  <si>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</si>
  <si>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</si>
  <si>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</si>
  <si>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</si>
  <si>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</si>
  <si>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</si>
  <si>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</si>
  <si>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</si>
  <si>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</si>
  <si>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</si>
  <si>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</si>
  <si>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</si>
  <si>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</si>
  <si>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</si>
  <si>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</si>
  <si>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</si>
  <si>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</si>
  <si>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</si>
  <si>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</si>
  <si>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</si>
  <si>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</si>
  <si>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</si>
  <si>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</si>
  <si>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</si>
  <si>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</si>
  <si>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</si>
  <si>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</si>
  <si>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</si>
  <si>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</si>
  <si>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</si>
  <si>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</si>
  <si>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</si>
  <si>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</si>
  <si>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</si>
  <si>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</si>
  <si>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</si>
  <si>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</si>
  <si>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</si>
  <si>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</si>
  <si>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</si>
  <si>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</si>
  <si>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</si>
  <si>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</si>
  <si>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</si>
  <si>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</si>
  <si>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</si>
  <si>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</si>
  <si>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</si>
  <si>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</si>
  <si>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</si>
  <si>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</si>
  <si>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</si>
  <si>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</si>
  <si>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</si>
  <si>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</si>
  <si>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</si>
  <si>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</si>
  <si>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</si>
  <si>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</si>
  <si>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</si>
  <si>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</si>
  <si>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</si>
  <si>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</si>
  <si>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</si>
  <si>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</si>
  <si>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</si>
  <si>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</si>
  <si>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</si>
  <si>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</si>
  <si>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</si>
  <si>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</si>
  <si>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</si>
  <si>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</si>
  <si>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</si>
  <si>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</si>
  <si>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</si>
  <si>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</si>
  <si>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</si>
  <si>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</si>
  <si>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</si>
  <si>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</si>
  <si>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</si>
  <si>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</si>
  <si>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</si>
  <si>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</si>
  <si>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</si>
  <si>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</si>
  <si>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</si>
  <si>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</si>
  <si>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</si>
  <si>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</si>
  <si>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</si>
  <si>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</si>
  <si>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</si>
  <si>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</si>
  <si>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</si>
  <si>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</si>
  <si>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</si>
  <si>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</si>
  <si>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</si>
  <si>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</si>
  <si>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</si>
  <si>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</si>
  <si>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</si>
  <si>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</si>
  <si>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</si>
  <si>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</si>
  <si>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</si>
  <si>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</si>
  <si>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</si>
  <si>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</si>
  <si>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</si>
  <si>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</si>
  <si>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</si>
  <si>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</si>
  <si>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</si>
  <si>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</si>
  <si>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</si>
  <si>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</si>
  <si>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</si>
  <si>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</si>
  <si>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</si>
  <si>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</si>
  <si>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</si>
  <si>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</si>
  <si>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</si>
  <si>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</si>
  <si>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</si>
  <si>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</si>
  <si>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</si>
  <si>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</si>
  <si>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</si>
  <si>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</si>
  <si>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</si>
  <si>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</si>
  <si>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</si>
  <si>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</si>
  <si>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</si>
  <si>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</si>
  <si>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</si>
  <si>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</si>
  <si>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</si>
  <si>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</si>
  <si>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</si>
  <si>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</si>
  <si>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</si>
  <si>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</si>
  <si>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</si>
  <si>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</si>
  <si>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</si>
  <si>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</si>
  <si>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</si>
  <si>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</si>
  <si>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</si>
  <si>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</si>
  <si>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</si>
  <si>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</si>
  <si>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</si>
  <si>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</si>
  <si>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</si>
  <si>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</si>
  <si>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</si>
  <si>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</si>
  <si>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</si>
  <si>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</si>
  <si>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</si>
  <si>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</si>
  <si>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</si>
  <si>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</si>
  <si>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</si>
  <si>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</si>
  <si>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</si>
  <si>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</si>
  <si>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</si>
  <si>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</si>
  <si>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</si>
  <si>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</si>
  <si>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</si>
  <si>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</si>
  <si>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</si>
  <si>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</si>
  <si>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</si>
  <si>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</si>
  <si>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</si>
  <si>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</si>
  <si>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</si>
  <si>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</si>
  <si>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</si>
  <si>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</si>
  <si>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</si>
  <si>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</si>
  <si>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</si>
  <si>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</si>
  <si>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</si>
  <si>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</si>
  <si>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</si>
  <si>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</si>
  <si>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</si>
  <si>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</si>
  <si>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</si>
  <si>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</si>
  <si>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</si>
  <si>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</si>
  <si>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</si>
  <si>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</si>
  <si>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</si>
  <si>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</si>
  <si>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</si>
  <si>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</si>
  <si>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</si>
  <si>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</si>
  <si>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</si>
  <si>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</si>
  <si>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</si>
  <si>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</si>
  <si>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</si>
  <si>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</si>
  <si>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</si>
  <si>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</si>
  <si>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</si>
  <si>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</si>
  <si>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</si>
  <si>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</si>
  <si>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</si>
  <si>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</si>
  <si>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</si>
  <si>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</si>
  <si>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</si>
  <si>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</si>
  <si>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</si>
  <si>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</si>
  <si>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</si>
  <si>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</si>
  <si>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</si>
  <si>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</si>
  <si>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</si>
  <si>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</si>
  <si>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</si>
  <si>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</si>
  <si>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</si>
  <si>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</si>
  <si>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</si>
  <si>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</si>
  <si>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</si>
  <si>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</si>
  <si>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</si>
  <si>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</si>
  <si>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</si>
  <si>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</si>
  <si>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</si>
  <si>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</si>
  <si>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</si>
  <si>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</si>
  <si>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</si>
  <si>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</si>
  <si>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</si>
  <si>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</si>
  <si>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</si>
  <si>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</si>
  <si>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</si>
  <si>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</si>
  <si>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</si>
  <si>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</si>
  <si>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</si>
  <si>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</si>
  <si>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</si>
  <si>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</si>
  <si>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</si>
  <si>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</si>
  <si>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</si>
  <si>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</si>
  <si>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</si>
  <si>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</si>
  <si>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</si>
  <si>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</si>
  <si>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</si>
  <si>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</si>
  <si>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</si>
  <si>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</si>
  <si>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</si>
  <si>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</si>
  <si>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</si>
  <si>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</si>
  <si>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</si>
  <si>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</si>
  <si>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</si>
  <si>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</si>
  <si>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</si>
  <si>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</si>
  <si>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</si>
  <si>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</si>
  <si>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</si>
  <si>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</si>
  <si>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</si>
  <si>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</si>
  <si>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</si>
  <si>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</si>
  <si>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</si>
  <si>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</si>
  <si>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</si>
  <si>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</si>
  <si>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</si>
  <si>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</si>
  <si>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</si>
  <si>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</si>
  <si>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</si>
  <si>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</si>
  <si>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</si>
  <si>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</si>
  <si>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</si>
  <si>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</si>
  <si>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</si>
  <si>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</si>
  <si>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</si>
  <si>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</si>
  <si>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</si>
  <si>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</si>
  <si>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</si>
  <si>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</si>
  <si>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</si>
  <si>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</si>
  <si>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</si>
  <si>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</si>
  <si>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</si>
  <si>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</si>
  <si>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</si>
  <si>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</si>
  <si>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</si>
  <si>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</si>
  <si>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</si>
  <si>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</si>
  <si>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</si>
  <si>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</si>
  <si>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</si>
  <si>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</si>
  <si>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</si>
  <si>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</si>
  <si>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</si>
  <si>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</si>
  <si>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</si>
  <si>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</si>
  <si>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</si>
  <si>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</si>
  <si>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</si>
  <si>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</si>
  <si>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</si>
  <si>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</si>
  <si>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</si>
  <si>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</si>
  <si>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</si>
  <si>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</si>
  <si>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</si>
  <si>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</si>
  <si>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</si>
  <si>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</si>
  <si>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</si>
  <si>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</si>
  <si>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</si>
  <si>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</si>
  <si>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</si>
  <si>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</si>
  <si>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</si>
  <si>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</si>
  <si>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</si>
  <si>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</si>
  <si>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</si>
  <si>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</si>
  <si>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</si>
  <si>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</si>
  <si>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</si>
  <si>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</si>
  <si>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</si>
  <si>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</si>
  <si>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</si>
  <si>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</si>
  <si>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</si>
  <si>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</si>
  <si>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</si>
  <si>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</si>
  <si>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</si>
  <si>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</si>
  <si>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</si>
  <si>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</si>
  <si>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</si>
  <si>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</si>
  <si>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</si>
  <si>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</si>
  <si>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</si>
  <si>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</si>
  <si>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</si>
  <si>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</si>
  <si>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</si>
  <si>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</si>
  <si>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</si>
  <si>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</si>
  <si>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</si>
  <si>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</si>
  <si>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</si>
  <si>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</si>
  <si>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</si>
  <si>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</si>
  <si>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</si>
  <si>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</si>
  <si>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</si>
  <si>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</si>
  <si>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</si>
  <si>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</si>
  <si>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</si>
  <si>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</si>
  <si>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</si>
  <si>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</si>
  <si>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</si>
  <si>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</si>
  <si>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</si>
  <si>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</si>
  <si>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</si>
  <si>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</si>
  <si>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</si>
  <si>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</si>
  <si>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</si>
  <si>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</si>
  <si>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</si>
  <si>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</si>
  <si>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</si>
  <si>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</si>
  <si>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</si>
  <si>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</si>
  <si>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</si>
  <si>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</si>
  <si>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</si>
  <si>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</si>
  <si>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</si>
  <si>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</si>
  <si>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</si>
  <si>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</si>
  <si>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</si>
  <si>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</si>
  <si>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</si>
  <si>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</si>
  <si>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</si>
  <si>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</si>
  <si>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</si>
  <si>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</si>
  <si>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</si>
  <si>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</si>
  <si>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</si>
  <si>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</si>
  <si>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</si>
  <si>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</si>
  <si>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</si>
  <si>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</si>
  <si>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</si>
  <si>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</si>
  <si>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</si>
  <si>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</si>
  <si>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</si>
  <si>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</si>
  <si>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</si>
  <si>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</si>
  <si>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</si>
  <si>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</si>
  <si>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</si>
  <si>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</si>
  <si>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</si>
  <si>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</si>
  <si>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</si>
  <si>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</si>
  <si>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</si>
  <si>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</si>
  <si>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</si>
  <si>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</si>
  <si>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</si>
  <si>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</si>
  <si>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</si>
  <si>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</si>
  <si>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</si>
  <si>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</si>
  <si>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</si>
  <si>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Fiat Siena</t>
  </si>
  <si>
    <t>Renault Kangoo</t>
  </si>
  <si>
    <t>Ford</t>
  </si>
  <si>
    <t>Citroen c15</t>
  </si>
  <si>
    <t>Citroen c16</t>
  </si>
  <si>
    <t>ISUZU</t>
  </si>
  <si>
    <t>FIAT 110PC</t>
  </si>
  <si>
    <t>100/103</t>
  </si>
  <si>
    <t>OM 40</t>
  </si>
  <si>
    <t>IVECO</t>
  </si>
  <si>
    <t>NEW HOLLAND</t>
  </si>
  <si>
    <t>RENAULT</t>
  </si>
  <si>
    <t>JEDAA</t>
  </si>
  <si>
    <t>LAMBORGHINI</t>
  </si>
  <si>
    <t>WA380 KOMATSU</t>
  </si>
  <si>
    <t>FORD</t>
  </si>
  <si>
    <t>JOHN DEER</t>
  </si>
  <si>
    <t>NACELLE</t>
  </si>
  <si>
    <t>POLO 4</t>
  </si>
  <si>
    <t>PEUGEOT 301</t>
  </si>
  <si>
    <t>POLO 4 SMART</t>
  </si>
  <si>
    <t>POLO 4 SENDAN</t>
  </si>
  <si>
    <t>العقار المسمى تقسيم لاتوليب المعروف بإسم معصرة بينا</t>
  </si>
  <si>
    <t>مركب تجاري 3 دكاكين</t>
  </si>
  <si>
    <t>روضة اطفال</t>
  </si>
  <si>
    <t>قصر البلدية ( سطحة ماجل البريني )</t>
  </si>
  <si>
    <t>قصر البلدية ( سطحة ماجل الفريخة )</t>
  </si>
  <si>
    <t xml:space="preserve">ارض بيضاء ( مقبرة بلدية ) </t>
  </si>
  <si>
    <t>ارض بيضاء ( مقبرة عمومية تعرف بمقبرة الزريبي )</t>
  </si>
  <si>
    <t>قطعة ارض ( مقبرة العيادي و بن حليمة )</t>
  </si>
  <si>
    <t>قطعة ارض ( مقبرة بن حليمة )</t>
  </si>
  <si>
    <t>قطعة ارض ( مقبرة الهويدي )</t>
  </si>
  <si>
    <t>سطحة ماجل ( ماجل محسونة الكشو )</t>
  </si>
  <si>
    <t>المركب الثقافي محمد الجمل</t>
  </si>
  <si>
    <t>قطعة ارض ( مقبرة الزريبي )</t>
  </si>
  <si>
    <t xml:space="preserve">قطعة ارض تعرف ببورة العلوش </t>
  </si>
  <si>
    <t>قطعة ارض ( مقبرة الحبيب هي نفسها مقبرة الحاج طيب )</t>
  </si>
  <si>
    <t>قطعة ارض</t>
  </si>
  <si>
    <t>السوق الاسبوعية بطريق منزل شاكر</t>
  </si>
  <si>
    <t>ارض بيضاء غير مسيجة</t>
  </si>
  <si>
    <t>تم وضعها على ذمة وكالة تحويل النفايات المنزلية</t>
  </si>
  <si>
    <t xml:space="preserve">تم التبرع بها لاستعمالها كمقبرة لفائدة البلدية </t>
  </si>
  <si>
    <t>ملعب بلدي</t>
  </si>
  <si>
    <t>طحة ماجن مرابط</t>
  </si>
  <si>
    <t>قطعة ارض ( مقبرة بن حميدة سابقا )</t>
  </si>
  <si>
    <t>مقبرة سيدي خليفة الطياري ( مقبرة الرحمة )</t>
  </si>
  <si>
    <t>السوق الاسبوع بطريق منزل شاكر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</si>
  <si>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</si>
  <si>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</si>
  <si>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</si>
  <si>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</si>
  <si>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</si>
  <si>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</si>
  <si>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</si>
  <si>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</si>
  <si>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</si>
  <si>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</si>
  <si>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</si>
  <si>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</si>
  <si>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</si>
  <si>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</si>
  <si>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</si>
  <si>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</si>
  <si>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</si>
  <si>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</si>
  <si>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</si>
  <si>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</si>
  <si>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</si>
  <si>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</si>
  <si>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</si>
  <si>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</si>
  <si>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</si>
  <si>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</si>
  <si>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</si>
  <si>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</si>
  <si>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</si>
  <si>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</si>
  <si>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</si>
  <si>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</si>
  <si>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</si>
  <si>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</si>
  <si>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</si>
  <si>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</si>
  <si>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</si>
  <si>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</si>
  <si>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</si>
  <si>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</si>
  <si>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</si>
  <si>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</si>
  <si>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</si>
  <si>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</si>
  <si>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بناء مستودع بلدي</t>
  </si>
  <si>
    <t>تنوير عمومي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</si>
  <si>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</si>
  <si>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</si>
  <si>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</si>
  <si>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</si>
  <si>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</si>
  <si>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</si>
  <si>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</si>
  <si>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</si>
  <si>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</si>
  <si>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</si>
  <si>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</si>
  <si>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</si>
  <si>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الطاقة البديلة</t>
  </si>
  <si>
    <t>مستودع بلدي</t>
  </si>
  <si>
    <t>مثال التهيئة العمرانية</t>
  </si>
  <si>
    <t>قصر البلدية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</si>
</sst>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0" fillId="0" borderId="19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10" fontId="0" fillId="15" borderId="1" xfId="0" applyNumberFormat="1" applyFill="1" applyBorder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12" xfId="0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01" t="s">
        <v>911</v>
      </c>
      <c r="B1" s="202"/>
      <c r="C1" s="202"/>
      <c r="D1" s="203"/>
    </row>
    <row r="2" spans="1:4">
      <c r="A2" s="204"/>
      <c r="B2" s="205"/>
      <c r="C2" s="205"/>
      <c r="D2" s="206"/>
    </row>
    <row r="3" spans="1:4">
      <c r="A3" s="207"/>
      <c r="B3" s="208" t="s">
        <v>912</v>
      </c>
      <c r="C3" s="209" t="s">
        <v>913</v>
      </c>
      <c r="D3" s="210" t="s">
        <v>914</v>
      </c>
    </row>
    <row r="4" spans="1:4">
      <c r="A4" s="211" t="s">
        <v>915</v>
      </c>
      <c r="B4" s="212" t="s">
        <v>916</v>
      </c>
      <c r="C4" s="212" t="s">
        <v>917</v>
      </c>
      <c r="D4" s="213"/>
    </row>
    <row r="5" spans="1:4">
      <c r="A5" s="212" t="s">
        <v>918</v>
      </c>
      <c r="B5" s="28">
        <f>B6</f>
        <v>30981000</v>
      </c>
      <c r="C5" s="28">
        <f>C6</f>
        <v>0</v>
      </c>
      <c r="D5" s="28">
        <f>D6</f>
        <v>0</v>
      </c>
    </row>
    <row r="6" spans="1:4">
      <c r="A6" s="214" t="s">
        <v>919</v>
      </c>
      <c r="B6" s="10">
        <v>30981000</v>
      </c>
      <c r="C6" s="10"/>
      <c r="D6" s="10"/>
    </row>
    <row r="7" spans="1:4">
      <c r="A7" s="212" t="s">
        <v>920</v>
      </c>
      <c r="B7" s="28">
        <f>B8</f>
        <v>93191700</v>
      </c>
      <c r="C7" s="28">
        <f>C8</f>
        <v>0</v>
      </c>
      <c r="D7" s="28">
        <f>D8</f>
        <v>0</v>
      </c>
    </row>
    <row r="8" spans="1:4">
      <c r="A8" s="214" t="s">
        <v>921</v>
      </c>
      <c r="B8" s="10">
        <v>93191700</v>
      </c>
      <c r="C8" s="10"/>
      <c r="D8" s="10"/>
    </row>
    <row r="9" spans="1:4">
      <c r="A9" s="212" t="s">
        <v>922</v>
      </c>
      <c r="B9" s="215">
        <f>B8+B6</f>
        <v>124172700</v>
      </c>
      <c r="C9" s="215">
        <f>C8+C6</f>
        <v>0</v>
      </c>
      <c r="D9" s="215">
        <f>D8+D6</f>
        <v>0</v>
      </c>
    </row>
    <row r="10" spans="1:4">
      <c r="A10" s="214" t="s">
        <v>923</v>
      </c>
      <c r="B10" s="10"/>
      <c r="C10" s="10"/>
      <c r="D10" s="10"/>
    </row>
    <row r="11" spans="1:4">
      <c r="A11" s="212" t="s">
        <v>924</v>
      </c>
      <c r="B11" s="28">
        <f>B10+B9</f>
        <v>124172700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72" t="s">
        <v>739</v>
      </c>
      <c r="F1" s="173"/>
      <c r="G1" s="173"/>
      <c r="H1" s="174"/>
      <c r="I1" s="169" t="s">
        <v>799</v>
      </c>
    </row>
    <row r="2" spans="1:9" s="113" customFormat="1" ht="23.25" customHeight="1">
      <c r="A2" s="169"/>
      <c r="B2" s="169"/>
      <c r="C2" s="169"/>
      <c r="D2" s="171"/>
      <c r="E2" s="114" t="s">
        <v>788</v>
      </c>
      <c r="F2" s="114" t="s">
        <v>789</v>
      </c>
      <c r="G2" s="114" t="s">
        <v>790</v>
      </c>
      <c r="H2" s="114" t="s">
        <v>791</v>
      </c>
      <c r="I2" s="169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3" customFormat="1" ht="23.25" customHeight="1">
      <c r="A2" s="169"/>
      <c r="B2" s="169"/>
      <c r="C2" s="169"/>
      <c r="D2" s="169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13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7" t="s">
        <v>82</v>
      </c>
      <c r="B1" s="17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8" t="s">
        <v>780</v>
      </c>
      <c r="B6" s="17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5" t="s">
        <v>749</v>
      </c>
      <c r="B9" s="17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5" t="s">
        <v>73</v>
      </c>
      <c r="B12" s="17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5" t="s">
        <v>76</v>
      </c>
      <c r="B15" s="17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5" t="s">
        <v>78</v>
      </c>
      <c r="B17" s="17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5" t="s">
        <v>747</v>
      </c>
      <c r="B19" s="17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5" t="s">
        <v>784</v>
      </c>
      <c r="B21" s="17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9" t="s">
        <v>83</v>
      </c>
      <c r="B1" s="17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7" t="s">
        <v>85</v>
      </c>
      <c r="B5" s="18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3" t="s">
        <v>763</v>
      </c>
    </row>
    <row r="7" spans="1:2">
      <c r="A7" s="10" t="s">
        <v>97</v>
      </c>
      <c r="B7" s="12">
        <v>42389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3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baseColWidth="10" defaultColWidth="9.140625" defaultRowHeight="15"/>
  <cols>
    <col min="1" max="1" width="50.8554687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886</v>
      </c>
      <c r="B2" s="10" t="s">
        <v>757</v>
      </c>
    </row>
    <row r="3" spans="1:12" ht="15.75">
      <c r="A3" s="13" t="s">
        <v>887</v>
      </c>
      <c r="B3" s="10" t="s">
        <v>757</v>
      </c>
      <c r="K3" s="117" t="s">
        <v>756</v>
      </c>
      <c r="L3" s="117" t="s">
        <v>758</v>
      </c>
    </row>
    <row r="4" spans="1:12" ht="15.75">
      <c r="A4" s="13" t="s">
        <v>888</v>
      </c>
      <c r="B4" s="10" t="s">
        <v>757</v>
      </c>
      <c r="K4" s="117" t="s">
        <v>757</v>
      </c>
      <c r="L4" s="117" t="s">
        <v>759</v>
      </c>
    </row>
    <row r="5" spans="1:12" ht="15.75">
      <c r="A5" s="13" t="s">
        <v>889</v>
      </c>
      <c r="B5" s="10" t="s">
        <v>757</v>
      </c>
      <c r="L5" s="117" t="s">
        <v>760</v>
      </c>
    </row>
    <row r="6" spans="1:12" ht="15.75">
      <c r="A6" s="13" t="s">
        <v>890</v>
      </c>
      <c r="B6" s="10" t="s">
        <v>757</v>
      </c>
      <c r="L6" s="117" t="s">
        <v>761</v>
      </c>
    </row>
    <row r="7" spans="1:12" ht="15.75">
      <c r="A7" s="13" t="s">
        <v>891</v>
      </c>
      <c r="B7" s="10" t="s">
        <v>757</v>
      </c>
    </row>
    <row r="8" spans="1:12" ht="15.75">
      <c r="A8" s="13" t="s">
        <v>892</v>
      </c>
      <c r="B8" s="10" t="s">
        <v>757</v>
      </c>
    </row>
    <row r="9" spans="1:12" ht="15.75">
      <c r="A9" s="13" t="s">
        <v>893</v>
      </c>
      <c r="B9" s="10" t="s">
        <v>757</v>
      </c>
    </row>
    <row r="10" spans="1:12" ht="15.75">
      <c r="A10" s="13" t="s">
        <v>894</v>
      </c>
      <c r="B10" s="10" t="s">
        <v>757</v>
      </c>
    </row>
    <row r="11" spans="1:12" ht="15.75">
      <c r="A11" s="13" t="s">
        <v>895</v>
      </c>
      <c r="B11" s="10" t="s">
        <v>757</v>
      </c>
    </row>
    <row r="12" spans="1:12" ht="15.75">
      <c r="A12" s="13" t="s">
        <v>896</v>
      </c>
      <c r="B12" s="10" t="s">
        <v>757</v>
      </c>
    </row>
    <row r="13" spans="1:12" ht="15.75">
      <c r="A13" s="13" t="s">
        <v>897</v>
      </c>
      <c r="B13" s="10" t="s">
        <v>757</v>
      </c>
    </row>
    <row r="14" spans="1:12" ht="15.75">
      <c r="A14" s="13" t="s">
        <v>898</v>
      </c>
      <c r="B14" s="10" t="s">
        <v>757</v>
      </c>
    </row>
    <row r="15" spans="1:12" ht="15.75">
      <c r="A15" s="13" t="s">
        <v>899</v>
      </c>
      <c r="B15" s="10" t="s">
        <v>757</v>
      </c>
    </row>
    <row r="16" spans="1:12" ht="15.75">
      <c r="A16" s="13" t="s">
        <v>900</v>
      </c>
      <c r="B16" s="10" t="s">
        <v>757</v>
      </c>
    </row>
    <row r="17" spans="1:4" ht="15.75">
      <c r="A17" s="13" t="s">
        <v>901</v>
      </c>
      <c r="B17" s="10" t="s">
        <v>757</v>
      </c>
      <c r="D17" s="110" t="s">
        <v>902</v>
      </c>
    </row>
    <row r="18" spans="1:4" ht="15.75">
      <c r="A18" s="13" t="s">
        <v>901</v>
      </c>
      <c r="B18" s="10" t="s">
        <v>757</v>
      </c>
      <c r="D18" s="110" t="s">
        <v>903</v>
      </c>
    </row>
    <row r="19" spans="1:4" ht="15.75">
      <c r="A19" s="13" t="s">
        <v>901</v>
      </c>
      <c r="B19" s="10" t="s">
        <v>757</v>
      </c>
      <c r="D19" s="110" t="s">
        <v>904</v>
      </c>
    </row>
    <row r="20" spans="1:4" ht="15.75">
      <c r="A20" s="13" t="s">
        <v>901</v>
      </c>
      <c r="B20" s="10" t="s">
        <v>757</v>
      </c>
      <c r="D20" s="110" t="s">
        <v>905</v>
      </c>
    </row>
    <row r="21" spans="1:4" ht="15.75">
      <c r="A21" s="13" t="s">
        <v>901</v>
      </c>
      <c r="B21" s="10" t="s">
        <v>757</v>
      </c>
      <c r="D21" s="110" t="s">
        <v>906</v>
      </c>
    </row>
    <row r="22" spans="1:4" ht="15.75">
      <c r="A22" s="13" t="s">
        <v>907</v>
      </c>
      <c r="B22" s="10" t="s">
        <v>757</v>
      </c>
    </row>
    <row r="23" spans="1:4" ht="15.75">
      <c r="A23" s="13" t="s">
        <v>908</v>
      </c>
      <c r="B23" s="10" t="s">
        <v>757</v>
      </c>
    </row>
    <row r="24" spans="1:4" ht="15.75">
      <c r="A24" s="13" t="s">
        <v>909</v>
      </c>
      <c r="B24" s="10" t="s">
        <v>757</v>
      </c>
    </row>
    <row r="25" spans="1:4" ht="15.75">
      <c r="A25" s="13" t="s">
        <v>901</v>
      </c>
      <c r="B25" s="10" t="s">
        <v>757</v>
      </c>
      <c r="D25" s="110" t="s">
        <v>910</v>
      </c>
    </row>
    <row r="26" spans="1:4" ht="15.75">
      <c r="A26" s="13"/>
      <c r="B26" s="10" t="s">
        <v>757</v>
      </c>
    </row>
    <row r="27" spans="1:4" ht="15.75">
      <c r="A27" s="13"/>
      <c r="B27" s="10" t="s">
        <v>757</v>
      </c>
    </row>
    <row r="28" spans="1:4" ht="15.75">
      <c r="A28" s="13"/>
      <c r="B28" s="10" t="s">
        <v>757</v>
      </c>
    </row>
    <row r="29" spans="1:4" ht="15.75">
      <c r="A29" s="13"/>
      <c r="B29" s="10" t="s">
        <v>757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41" zoomScale="110" zoomScaleNormal="11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42.7109375" customWidth="1"/>
    <col min="3" max="3" width="30.5703125" customWidth="1"/>
    <col min="4" max="4" width="19.28515625" customWidth="1"/>
    <col min="5" max="5" width="22.5703125" customWidth="1"/>
    <col min="7" max="7" width="15.5703125" bestFit="1" customWidth="1"/>
    <col min="8" max="8" width="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2467209.0720000002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2046000</v>
      </c>
      <c r="D2" s="26">
        <f>D3+D67</f>
        <v>2046000</v>
      </c>
      <c r="E2" s="26">
        <f>E3+E67</f>
        <v>2046000</v>
      </c>
      <c r="G2" s="39" t="s">
        <v>60</v>
      </c>
      <c r="H2" s="41">
        <f>C2</f>
        <v>2046000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851000</v>
      </c>
      <c r="D3" s="23">
        <f>D4+D11+D38+D61</f>
        <v>851000</v>
      </c>
      <c r="E3" s="23">
        <f>E4+E11+E38+E61</f>
        <v>851000</v>
      </c>
      <c r="G3" s="39" t="s">
        <v>57</v>
      </c>
      <c r="H3" s="41">
        <f t="shared" ref="H3:H66" si="0">C3</f>
        <v>851000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511000</v>
      </c>
      <c r="D4" s="21">
        <f>SUM(D5:D10)</f>
        <v>511000</v>
      </c>
      <c r="E4" s="21">
        <f>SUM(E5:E10)</f>
        <v>511000</v>
      </c>
      <c r="F4" s="17"/>
      <c r="G4" s="39" t="s">
        <v>53</v>
      </c>
      <c r="H4" s="41">
        <f t="shared" si="0"/>
        <v>511000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300000</v>
      </c>
      <c r="D6" s="2">
        <f t="shared" ref="D6:E10" si="1">C6</f>
        <v>300000</v>
      </c>
      <c r="E6" s="2">
        <f t="shared" si="1"/>
        <v>300000</v>
      </c>
      <c r="F6" s="17"/>
      <c r="G6" s="17"/>
      <c r="H6" s="41">
        <f t="shared" si="0"/>
        <v>300000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150000</v>
      </c>
      <c r="D8" s="2">
        <f t="shared" si="1"/>
        <v>150000</v>
      </c>
      <c r="E8" s="2">
        <f t="shared" si="1"/>
        <v>150000</v>
      </c>
      <c r="F8" s="17"/>
      <c r="G8" s="17"/>
      <c r="H8" s="41">
        <f t="shared" si="0"/>
        <v>150000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134000</v>
      </c>
      <c r="D11" s="21">
        <f>SUM(D12:D37)</f>
        <v>134000</v>
      </c>
      <c r="E11" s="21">
        <f>SUM(E12:E37)</f>
        <v>134000</v>
      </c>
      <c r="F11" s="17"/>
      <c r="G11" s="39" t="s">
        <v>54</v>
      </c>
      <c r="H11" s="41">
        <f t="shared" si="0"/>
        <v>134000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 t="shared" si="0"/>
        <v>100000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206000</v>
      </c>
      <c r="D38" s="21">
        <f>SUM(D39:D60)</f>
        <v>206000</v>
      </c>
      <c r="E38" s="21">
        <f>SUM(E39:E60)</f>
        <v>206000</v>
      </c>
      <c r="G38" s="39" t="s">
        <v>55</v>
      </c>
      <c r="H38" s="41">
        <f t="shared" si="0"/>
        <v>206000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6500</v>
      </c>
      <c r="D41" s="2">
        <f t="shared" si="4"/>
        <v>6500</v>
      </c>
      <c r="E41" s="2">
        <f t="shared" si="4"/>
        <v>6500</v>
      </c>
      <c r="H41" s="41">
        <f t="shared" si="0"/>
        <v>6500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35000</v>
      </c>
      <c r="D48" s="2">
        <f t="shared" si="4"/>
        <v>35000</v>
      </c>
      <c r="E48" s="2">
        <f t="shared" si="4"/>
        <v>35000</v>
      </c>
      <c r="H48" s="41">
        <f t="shared" si="0"/>
        <v>35000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2000</v>
      </c>
      <c r="D50" s="2">
        <f t="shared" si="4"/>
        <v>2000</v>
      </c>
      <c r="E50" s="2">
        <f t="shared" si="4"/>
        <v>2000</v>
      </c>
      <c r="H50" s="41">
        <f t="shared" si="0"/>
        <v>2000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13000</v>
      </c>
      <c r="D54" s="2">
        <f t="shared" si="4"/>
        <v>13000</v>
      </c>
      <c r="E54" s="2">
        <f t="shared" si="4"/>
        <v>13000</v>
      </c>
      <c r="H54" s="41">
        <f t="shared" si="0"/>
        <v>13000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6000</v>
      </c>
      <c r="D60" s="2">
        <f t="shared" si="5"/>
        <v>6000</v>
      </c>
      <c r="E60" s="2">
        <f t="shared" si="5"/>
        <v>6000</v>
      </c>
      <c r="H60" s="41">
        <f t="shared" si="0"/>
        <v>6000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1195000</v>
      </c>
      <c r="D67" s="25">
        <f>D97+D68</f>
        <v>1195000</v>
      </c>
      <c r="E67" s="25">
        <f>E97+E68</f>
        <v>1195000</v>
      </c>
      <c r="G67" s="39" t="s">
        <v>59</v>
      </c>
      <c r="H67" s="41">
        <f t="shared" ref="H67:H130" si="7">C67</f>
        <v>1195000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168000</v>
      </c>
      <c r="D68" s="21">
        <f>SUM(D69:D96)</f>
        <v>168000</v>
      </c>
      <c r="E68" s="21">
        <f>SUM(E69:E96)</f>
        <v>168000</v>
      </c>
      <c r="G68" s="39" t="s">
        <v>56</v>
      </c>
      <c r="H68" s="41">
        <f t="shared" si="7"/>
        <v>168000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>
        <v>18000</v>
      </c>
      <c r="D81" s="2">
        <f t="shared" si="8"/>
        <v>18000</v>
      </c>
      <c r="E81" s="2">
        <f t="shared" si="8"/>
        <v>18000</v>
      </c>
      <c r="H81" s="41">
        <f t="shared" si="7"/>
        <v>18000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100000</v>
      </c>
      <c r="D90" s="2">
        <f t="shared" si="9"/>
        <v>100000</v>
      </c>
      <c r="E90" s="2">
        <f t="shared" si="9"/>
        <v>100000</v>
      </c>
      <c r="H90" s="41">
        <f t="shared" si="7"/>
        <v>100000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15000</v>
      </c>
      <c r="D92" s="2">
        <f t="shared" si="9"/>
        <v>15000</v>
      </c>
      <c r="E92" s="2">
        <f t="shared" si="9"/>
        <v>15000</v>
      </c>
      <c r="H92" s="41">
        <f t="shared" si="7"/>
        <v>15000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1027000</v>
      </c>
      <c r="D97" s="21">
        <f>SUM(D98:D113)</f>
        <v>1027000</v>
      </c>
      <c r="E97" s="21">
        <f>SUM(E98:E113)</f>
        <v>1027000</v>
      </c>
      <c r="G97" s="39" t="s">
        <v>58</v>
      </c>
      <c r="H97" s="41">
        <f t="shared" si="7"/>
        <v>1027000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1000000</v>
      </c>
      <c r="D98" s="2">
        <f>C98</f>
        <v>1000000</v>
      </c>
      <c r="E98" s="2">
        <f>D98</f>
        <v>1000000</v>
      </c>
      <c r="H98" s="41">
        <f t="shared" si="7"/>
        <v>1000000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66" t="s">
        <v>62</v>
      </c>
      <c r="B114" s="167"/>
      <c r="C114" s="26">
        <f>C115+C152+C177</f>
        <v>421209.07199999999</v>
      </c>
      <c r="D114" s="26">
        <f>D115+D152+D177</f>
        <v>421209.07199999999</v>
      </c>
      <c r="E114" s="26">
        <f>E115+E152+E177</f>
        <v>421209.07199999999</v>
      </c>
      <c r="G114" s="39" t="s">
        <v>62</v>
      </c>
      <c r="H114" s="41">
        <f t="shared" si="7"/>
        <v>421209.07199999999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320709.07199999999</v>
      </c>
      <c r="D115" s="23">
        <f>D116+D135</f>
        <v>320709.07199999999</v>
      </c>
      <c r="E115" s="23">
        <f>E116+E135</f>
        <v>320709.07199999999</v>
      </c>
      <c r="G115" s="39" t="s">
        <v>61</v>
      </c>
      <c r="H115" s="41">
        <f t="shared" si="7"/>
        <v>320709.07199999999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69500</v>
      </c>
      <c r="D116" s="21">
        <f>D117+D120+D123+D126+D129+D132</f>
        <v>69500</v>
      </c>
      <c r="E116" s="21">
        <f>E117+E120+E123+E126+E129+E132</f>
        <v>69500</v>
      </c>
      <c r="G116" s="39" t="s">
        <v>583</v>
      </c>
      <c r="H116" s="41">
        <f t="shared" si="7"/>
        <v>69500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69500</v>
      </c>
      <c r="D117" s="2">
        <f>D118+D119</f>
        <v>69500</v>
      </c>
      <c r="E117" s="2">
        <f>E118+E119</f>
        <v>69500</v>
      </c>
      <c r="H117" s="41">
        <f t="shared" si="7"/>
        <v>69500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69500</v>
      </c>
      <c r="D119" s="128">
        <f>C119</f>
        <v>69500</v>
      </c>
      <c r="E119" s="128">
        <f>D119</f>
        <v>69500</v>
      </c>
      <c r="H119" s="41">
        <f t="shared" si="7"/>
        <v>69500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251209.07199999999</v>
      </c>
      <c r="D135" s="21">
        <f>D136+D140+D143+D146+D149</f>
        <v>251209.07199999999</v>
      </c>
      <c r="E135" s="21">
        <f>E136+E140+E143+E146+E149</f>
        <v>251209.07199999999</v>
      </c>
      <c r="G135" s="39" t="s">
        <v>584</v>
      </c>
      <c r="H135" s="41">
        <f t="shared" si="11"/>
        <v>251209.07199999999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122315.649</v>
      </c>
      <c r="D136" s="2">
        <f>D137+D138+D139</f>
        <v>122315.649</v>
      </c>
      <c r="E136" s="2">
        <f>E137+E138+E139</f>
        <v>122315.649</v>
      </c>
      <c r="H136" s="41">
        <f t="shared" si="11"/>
        <v>122315.649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96759.89</v>
      </c>
      <c r="D138" s="128">
        <f t="shared" ref="D138:E139" si="12">C138</f>
        <v>96759.89</v>
      </c>
      <c r="E138" s="128">
        <f t="shared" si="12"/>
        <v>96759.89</v>
      </c>
      <c r="H138" s="41">
        <f t="shared" si="11"/>
        <v>96759.89</v>
      </c>
    </row>
    <row r="139" spans="1:10" ht="15" customHeight="1" outlineLevel="2">
      <c r="A139" s="130"/>
      <c r="B139" s="129" t="s">
        <v>861</v>
      </c>
      <c r="C139" s="128">
        <v>25555.758999999998</v>
      </c>
      <c r="D139" s="128">
        <f t="shared" si="12"/>
        <v>25555.758999999998</v>
      </c>
      <c r="E139" s="128">
        <f t="shared" si="12"/>
        <v>25555.758999999998</v>
      </c>
      <c r="H139" s="41">
        <f t="shared" si="11"/>
        <v>25555.758999999998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128893.423</v>
      </c>
      <c r="D149" s="2">
        <f>D150+D151</f>
        <v>128893.423</v>
      </c>
      <c r="E149" s="2">
        <f>E150+E151</f>
        <v>128893.423</v>
      </c>
      <c r="H149" s="41">
        <f t="shared" si="11"/>
        <v>128893.423</v>
      </c>
    </row>
    <row r="150" spans="1:10" ht="15" customHeight="1" outlineLevel="2">
      <c r="A150" s="130"/>
      <c r="B150" s="129" t="s">
        <v>855</v>
      </c>
      <c r="C150" s="128">
        <v>128893.423</v>
      </c>
      <c r="D150" s="128">
        <f>C150</f>
        <v>128893.423</v>
      </c>
      <c r="E150" s="128">
        <f>D150</f>
        <v>128893.423</v>
      </c>
      <c r="H150" s="41">
        <f t="shared" si="11"/>
        <v>128893.423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100500</v>
      </c>
      <c r="D152" s="23">
        <f>D153+D163+D170</f>
        <v>100500</v>
      </c>
      <c r="E152" s="23">
        <f>E153+E163+E170</f>
        <v>100500</v>
      </c>
      <c r="G152" s="39" t="s">
        <v>66</v>
      </c>
      <c r="H152" s="41">
        <f t="shared" si="11"/>
        <v>100500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100500</v>
      </c>
      <c r="D153" s="21">
        <f>D154+D157+D160</f>
        <v>100500</v>
      </c>
      <c r="E153" s="21">
        <f>E154+E157+E160</f>
        <v>100500</v>
      </c>
      <c r="G153" s="39" t="s">
        <v>585</v>
      </c>
      <c r="H153" s="41">
        <f t="shared" si="11"/>
        <v>100500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100500</v>
      </c>
      <c r="D154" s="2">
        <f>D155+D156</f>
        <v>100500</v>
      </c>
      <c r="E154" s="2">
        <f>E155+E156</f>
        <v>100500</v>
      </c>
      <c r="H154" s="41">
        <f t="shared" si="11"/>
        <v>100500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100500</v>
      </c>
      <c r="D156" s="128">
        <f>C156</f>
        <v>100500</v>
      </c>
      <c r="E156" s="128">
        <f>D156</f>
        <v>100500</v>
      </c>
      <c r="H156" s="41">
        <f t="shared" si="11"/>
        <v>100500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2467209.0719999997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1909350</v>
      </c>
      <c r="D257" s="37">
        <f>C257</f>
        <v>1909350</v>
      </c>
      <c r="E257" s="37">
        <f>D257</f>
        <v>1909350</v>
      </c>
      <c r="G257" s="39" t="s">
        <v>60</v>
      </c>
      <c r="H257" s="41">
        <f>C257</f>
        <v>1909350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1787810</v>
      </c>
      <c r="D258" s="36">
        <f>D259+D339+D483+D547</f>
        <v>1263795</v>
      </c>
      <c r="E258" s="36">
        <f>E259+E339+E483+E547</f>
        <v>1263795</v>
      </c>
      <c r="G258" s="39" t="s">
        <v>57</v>
      </c>
      <c r="H258" s="41">
        <f t="shared" ref="H258:H321" si="21">C258</f>
        <v>1787810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891499</v>
      </c>
      <c r="D259" s="33">
        <f>D260+D263+D314</f>
        <v>369184</v>
      </c>
      <c r="E259" s="33">
        <f>E260+E263+E314</f>
        <v>369184</v>
      </c>
      <c r="G259" s="39" t="s">
        <v>590</v>
      </c>
      <c r="H259" s="41">
        <f t="shared" si="21"/>
        <v>891499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0" t="s">
        <v>269</v>
      </c>
      <c r="B263" s="151"/>
      <c r="C263" s="32">
        <f>C264+C265+C289+C296+C298+C302+C305+C308+C313</f>
        <v>874000</v>
      </c>
      <c r="D263" s="32">
        <f>D264+D265+D289+D296+D298+D302+D305+D308+D313</f>
        <v>364000</v>
      </c>
      <c r="E263" s="32">
        <f>E264+E265+E289+E296+E298+E302+E305+E308+E313</f>
        <v>364000</v>
      </c>
      <c r="H263" s="41">
        <f t="shared" si="21"/>
        <v>874000</v>
      </c>
    </row>
    <row r="264" spans="1:10" outlineLevel="2">
      <c r="A264" s="6">
        <v>1101</v>
      </c>
      <c r="B264" s="4" t="s">
        <v>34</v>
      </c>
      <c r="C264" s="5">
        <v>364000</v>
      </c>
      <c r="D264" s="5">
        <f>C264</f>
        <v>364000</v>
      </c>
      <c r="E264" s="5">
        <f>D264</f>
        <v>364000</v>
      </c>
      <c r="H264" s="41">
        <f t="shared" si="21"/>
        <v>364000</v>
      </c>
    </row>
    <row r="265" spans="1:10" outlineLevel="2">
      <c r="A265" s="6">
        <v>1101</v>
      </c>
      <c r="B265" s="4" t="s">
        <v>35</v>
      </c>
      <c r="C265" s="5">
        <v>310800</v>
      </c>
      <c r="D265" s="5">
        <f>SUM(D266:D288)</f>
        <v>0</v>
      </c>
      <c r="E265" s="5">
        <f>SUM(E266:E288)</f>
        <v>0</v>
      </c>
      <c r="H265" s="41">
        <f t="shared" si="21"/>
        <v>310800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18700</v>
      </c>
      <c r="D289" s="5">
        <f>SUM(D290:D295)</f>
        <v>0</v>
      </c>
      <c r="E289" s="5">
        <f>SUM(E290:E295)</f>
        <v>0</v>
      </c>
      <c r="H289" s="41">
        <f t="shared" si="21"/>
        <v>18700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31000</v>
      </c>
      <c r="D298" s="5">
        <f>SUM(D299:D301)</f>
        <v>0</v>
      </c>
      <c r="E298" s="5">
        <f>SUM(E299:E301)</f>
        <v>0</v>
      </c>
      <c r="H298" s="41">
        <f t="shared" si="21"/>
        <v>31000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9000</v>
      </c>
      <c r="D302" s="5">
        <f>SUM(D303:D304)</f>
        <v>0</v>
      </c>
      <c r="E302" s="5">
        <f>SUM(E303:E304)</f>
        <v>0</v>
      </c>
      <c r="H302" s="41">
        <f t="shared" si="21"/>
        <v>9000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11300</v>
      </c>
      <c r="D305" s="5">
        <f>SUM(D306:D307)</f>
        <v>0</v>
      </c>
      <c r="E305" s="5">
        <f>SUM(E306:E307)</f>
        <v>0</v>
      </c>
      <c r="H305" s="41">
        <f t="shared" si="21"/>
        <v>11300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128200</v>
      </c>
      <c r="D308" s="5">
        <f>SUM(D309:D312)</f>
        <v>0</v>
      </c>
      <c r="E308" s="5">
        <f>SUM(E309:E312)</f>
        <v>0</v>
      </c>
      <c r="H308" s="41">
        <f t="shared" si="21"/>
        <v>128200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12315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12315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12120</v>
      </c>
      <c r="D325" s="5">
        <f>SUM(D326:D327)</f>
        <v>0</v>
      </c>
      <c r="E325" s="5">
        <f>SUM(E326:E327)</f>
        <v>0</v>
      </c>
      <c r="H325" s="41">
        <f t="shared" si="28"/>
        <v>12120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195</v>
      </c>
      <c r="D328" s="5">
        <f>SUM(D329:D330)</f>
        <v>0</v>
      </c>
      <c r="E328" s="5">
        <f>SUM(E329:E330)</f>
        <v>0</v>
      </c>
      <c r="H328" s="41">
        <f t="shared" si="28"/>
        <v>195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822310</v>
      </c>
      <c r="D339" s="33">
        <f>D340+D444+D482</f>
        <v>820610</v>
      </c>
      <c r="E339" s="33">
        <f>E340+E444+E482</f>
        <v>820610</v>
      </c>
      <c r="G339" s="39" t="s">
        <v>591</v>
      </c>
      <c r="H339" s="41">
        <f t="shared" si="28"/>
        <v>822310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570310</v>
      </c>
      <c r="D340" s="32">
        <f>D341+D342+D343+D344+D347+D348+D353+D356+D357+D362+D367+BH290668+D371+D372+D373+D376+D377+D378+D382+D388+D391+D392+D395+D398+D399+D404+D407+D408+D409+D412+D415+D416+D419+D420+D421+D422+D429+D443</f>
        <v>568610</v>
      </c>
      <c r="E340" s="32">
        <f>E341+E342+E343+E344+E347+E348+E353+E356+E357+E362+E367+BI290668+E371+E372+E373+E376+E377+E378+E382+E388+E391+E392+E395+E398+E399+E404+E407+E408+E409+E412+E415+E416+E419+E420+E421+E422+E429+E443</f>
        <v>568610</v>
      </c>
      <c r="H340" s="41">
        <f t="shared" si="28"/>
        <v>570310</v>
      </c>
    </row>
    <row r="341" spans="1:10" outlineLevel="2">
      <c r="A341" s="6">
        <v>2201</v>
      </c>
      <c r="B341" s="34" t="s">
        <v>272</v>
      </c>
      <c r="C341" s="5">
        <v>50</v>
      </c>
      <c r="D341" s="5">
        <f>C341</f>
        <v>50</v>
      </c>
      <c r="E341" s="5">
        <f>D341</f>
        <v>50</v>
      </c>
      <c r="H341" s="41">
        <f t="shared" si="28"/>
        <v>50</v>
      </c>
    </row>
    <row r="342" spans="1:10" outlineLevel="2">
      <c r="A342" s="6">
        <v>2201</v>
      </c>
      <c r="B342" s="4" t="s">
        <v>40</v>
      </c>
      <c r="C342" s="5">
        <v>4890</v>
      </c>
      <c r="D342" s="5">
        <f t="shared" ref="D342:E343" si="31">C342</f>
        <v>4890</v>
      </c>
      <c r="E342" s="5">
        <f t="shared" si="31"/>
        <v>4890</v>
      </c>
      <c r="H342" s="41">
        <f t="shared" si="28"/>
        <v>4890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11700</v>
      </c>
      <c r="D344" s="5">
        <f>SUM(D345:D346)</f>
        <v>11700</v>
      </c>
      <c r="E344" s="5">
        <f>SUM(E345:E346)</f>
        <v>11700</v>
      </c>
      <c r="H344" s="41">
        <f t="shared" si="28"/>
        <v>11700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2700</v>
      </c>
      <c r="D346" s="30">
        <f t="shared" si="32"/>
        <v>2700</v>
      </c>
      <c r="E346" s="30">
        <f t="shared" si="32"/>
        <v>2700</v>
      </c>
      <c r="H346" s="41">
        <f t="shared" si="28"/>
        <v>2700</v>
      </c>
    </row>
    <row r="347" spans="1:10" outlineLevel="2">
      <c r="A347" s="6">
        <v>2201</v>
      </c>
      <c r="B347" s="4" t="s">
        <v>276</v>
      </c>
      <c r="C347" s="5">
        <v>4400</v>
      </c>
      <c r="D347" s="5">
        <f t="shared" si="32"/>
        <v>4400</v>
      </c>
      <c r="E347" s="5">
        <f t="shared" si="32"/>
        <v>4400</v>
      </c>
      <c r="H347" s="41">
        <f t="shared" si="28"/>
        <v>4400</v>
      </c>
    </row>
    <row r="348" spans="1:10" outlineLevel="2">
      <c r="A348" s="6">
        <v>2201</v>
      </c>
      <c r="B348" s="4" t="s">
        <v>277</v>
      </c>
      <c r="C348" s="5">
        <f>SUM(C349:C352)</f>
        <v>62100</v>
      </c>
      <c r="D348" s="5">
        <f>SUM(D349:D352)</f>
        <v>62100</v>
      </c>
      <c r="E348" s="5">
        <f>SUM(E349:E352)</f>
        <v>62100</v>
      </c>
      <c r="H348" s="41">
        <f t="shared" si="28"/>
        <v>62100</v>
      </c>
    </row>
    <row r="349" spans="1:10" outlineLevel="3">
      <c r="A349" s="29"/>
      <c r="B349" s="28" t="s">
        <v>278</v>
      </c>
      <c r="C349" s="30">
        <v>57000</v>
      </c>
      <c r="D349" s="30">
        <f>C349</f>
        <v>57000</v>
      </c>
      <c r="E349" s="30">
        <f>D349</f>
        <v>57000</v>
      </c>
      <c r="H349" s="41">
        <f t="shared" si="28"/>
        <v>57000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5100</v>
      </c>
      <c r="D351" s="30">
        <f t="shared" si="33"/>
        <v>5100</v>
      </c>
      <c r="E351" s="30">
        <f t="shared" si="33"/>
        <v>5100</v>
      </c>
      <c r="H351" s="41">
        <f t="shared" si="28"/>
        <v>5100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350</v>
      </c>
      <c r="D354" s="30">
        <f t="shared" ref="D354:E356" si="34">C354</f>
        <v>350</v>
      </c>
      <c r="E354" s="30">
        <f t="shared" si="34"/>
        <v>350</v>
      </c>
      <c r="H354" s="41">
        <f t="shared" si="28"/>
        <v>350</v>
      </c>
    </row>
    <row r="355" spans="1:8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9400</v>
      </c>
      <c r="D357" s="5">
        <f>SUM(D358:D361)</f>
        <v>9400</v>
      </c>
      <c r="E357" s="5">
        <f>SUM(E358:E361)</f>
        <v>9400</v>
      </c>
      <c r="H357" s="41">
        <f t="shared" si="28"/>
        <v>9400</v>
      </c>
    </row>
    <row r="358" spans="1:8" outlineLevel="3">
      <c r="A358" s="29"/>
      <c r="B358" s="28" t="s">
        <v>286</v>
      </c>
      <c r="C358" s="30">
        <v>9400</v>
      </c>
      <c r="D358" s="30">
        <f>C358</f>
        <v>9400</v>
      </c>
      <c r="E358" s="30">
        <f>D358</f>
        <v>9400</v>
      </c>
      <c r="H358" s="41">
        <f t="shared" si="28"/>
        <v>9400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71100</v>
      </c>
      <c r="D362" s="5">
        <f>SUM(D363:D366)</f>
        <v>71100</v>
      </c>
      <c r="E362" s="5">
        <f>SUM(E363:E366)</f>
        <v>71100</v>
      </c>
      <c r="H362" s="41">
        <f t="shared" si="28"/>
        <v>71100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50100</v>
      </c>
      <c r="D364" s="30">
        <f t="shared" ref="D364:E366" si="36">C364</f>
        <v>50100</v>
      </c>
      <c r="E364" s="30">
        <f t="shared" si="36"/>
        <v>50100</v>
      </c>
      <c r="H364" s="41">
        <f t="shared" si="28"/>
        <v>50100</v>
      </c>
    </row>
    <row r="365" spans="1:8" outlineLevel="3">
      <c r="A365" s="29"/>
      <c r="B365" s="28" t="s">
        <v>293</v>
      </c>
      <c r="C365" s="30">
        <v>6000</v>
      </c>
      <c r="D365" s="30">
        <f t="shared" si="36"/>
        <v>6000</v>
      </c>
      <c r="E365" s="30">
        <f t="shared" si="36"/>
        <v>6000</v>
      </c>
      <c r="H365" s="41">
        <f t="shared" si="28"/>
        <v>6000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8"/>
        <v>6000</v>
      </c>
    </row>
    <row r="368" spans="1:8" outlineLevel="2" collapsed="1">
      <c r="A368" s="6">
        <v>2201</v>
      </c>
      <c r="B368" s="4" t="s">
        <v>295</v>
      </c>
      <c r="C368" s="5">
        <f>SUM(C369:C370)</f>
        <v>1700</v>
      </c>
      <c r="D368" s="5">
        <f>SUM(D369:D370)</f>
        <v>1700</v>
      </c>
      <c r="E368" s="5">
        <f>SUM(E369:E370)</f>
        <v>1700</v>
      </c>
      <c r="H368" s="41">
        <f t="shared" si="28"/>
        <v>1700</v>
      </c>
    </row>
    <row r="369" spans="1:8" outlineLevel="3">
      <c r="A369" s="29"/>
      <c r="B369" s="28" t="s">
        <v>296</v>
      </c>
      <c r="C369" s="30">
        <v>1700</v>
      </c>
      <c r="D369" s="30">
        <f t="shared" ref="D369:E372" si="37">C369</f>
        <v>1700</v>
      </c>
      <c r="E369" s="30">
        <f t="shared" si="37"/>
        <v>1700</v>
      </c>
      <c r="H369" s="41">
        <f t="shared" si="28"/>
        <v>1700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5173</v>
      </c>
      <c r="D371" s="5">
        <f t="shared" si="37"/>
        <v>5173</v>
      </c>
      <c r="E371" s="5">
        <f t="shared" si="37"/>
        <v>5173</v>
      </c>
      <c r="H371" s="41">
        <f t="shared" si="28"/>
        <v>5173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8500</v>
      </c>
      <c r="D378" s="5">
        <f>SUM(D379:D381)</f>
        <v>8500</v>
      </c>
      <c r="E378" s="5">
        <f>SUM(E379:E381)</f>
        <v>8500</v>
      </c>
      <c r="H378" s="41">
        <f t="shared" si="28"/>
        <v>8500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3500</v>
      </c>
      <c r="D381" s="30">
        <f t="shared" si="39"/>
        <v>3500</v>
      </c>
      <c r="E381" s="30">
        <f t="shared" si="39"/>
        <v>3500</v>
      </c>
      <c r="H381" s="41">
        <f t="shared" si="28"/>
        <v>3500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1800</v>
      </c>
      <c r="D388" s="5">
        <f>SUM(D389:D390)</f>
        <v>1800</v>
      </c>
      <c r="E388" s="5">
        <f>SUM(E389:E390)</f>
        <v>1800</v>
      </c>
      <c r="H388" s="41">
        <f t="shared" si="41"/>
        <v>1800</v>
      </c>
    </row>
    <row r="389" spans="1:8" outlineLevel="3">
      <c r="A389" s="29"/>
      <c r="B389" s="28" t="s">
        <v>48</v>
      </c>
      <c r="C389" s="30">
        <v>1800</v>
      </c>
      <c r="D389" s="30">
        <f t="shared" ref="D389:E391" si="42">C389</f>
        <v>1800</v>
      </c>
      <c r="E389" s="30">
        <f t="shared" si="42"/>
        <v>1800</v>
      </c>
      <c r="H389" s="41">
        <f t="shared" si="41"/>
        <v>1800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14810</v>
      </c>
      <c r="D392" s="5">
        <f>SUM(D393:D394)</f>
        <v>14810</v>
      </c>
      <c r="E392" s="5">
        <f>SUM(E393:E394)</f>
        <v>14810</v>
      </c>
      <c r="H392" s="41">
        <f t="shared" si="41"/>
        <v>14810</v>
      </c>
    </row>
    <row r="393" spans="1:8" outlineLevel="3">
      <c r="A393" s="29"/>
      <c r="B393" s="28" t="s">
        <v>313</v>
      </c>
      <c r="C393" s="30">
        <v>3610</v>
      </c>
      <c r="D393" s="30">
        <f>C393</f>
        <v>3610</v>
      </c>
      <c r="E393" s="30">
        <f>D393</f>
        <v>3610</v>
      </c>
      <c r="H393" s="41">
        <f t="shared" si="41"/>
        <v>3610</v>
      </c>
    </row>
    <row r="394" spans="1:8" outlineLevel="3">
      <c r="A394" s="29"/>
      <c r="B394" s="28" t="s">
        <v>314</v>
      </c>
      <c r="C394" s="30">
        <v>11200</v>
      </c>
      <c r="D394" s="30">
        <f>C394</f>
        <v>11200</v>
      </c>
      <c r="E394" s="30">
        <f>D394</f>
        <v>11200</v>
      </c>
      <c r="H394" s="41">
        <f t="shared" si="41"/>
        <v>11200</v>
      </c>
    </row>
    <row r="395" spans="1:8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  <c r="H395" s="41">
        <f t="shared" si="41"/>
        <v>600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  <c r="H404" s="41">
        <f t="shared" si="41"/>
        <v>600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500</v>
      </c>
      <c r="D407" s="5">
        <f t="shared" si="45"/>
        <v>500</v>
      </c>
      <c r="E407" s="5">
        <f t="shared" si="45"/>
        <v>500</v>
      </c>
      <c r="H407" s="41">
        <f t="shared" si="41"/>
        <v>500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4190</v>
      </c>
      <c r="D409" s="5">
        <f>SUM(D410:D411)</f>
        <v>4190</v>
      </c>
      <c r="E409" s="5">
        <f>SUM(E410:E411)</f>
        <v>4190</v>
      </c>
      <c r="H409" s="41">
        <f t="shared" si="41"/>
        <v>4190</v>
      </c>
    </row>
    <row r="410" spans="1:8" outlineLevel="3" collapsed="1">
      <c r="A410" s="29"/>
      <c r="B410" s="28" t="s">
        <v>49</v>
      </c>
      <c r="C410" s="30">
        <v>4190</v>
      </c>
      <c r="D410" s="30">
        <f>C410</f>
        <v>4190</v>
      </c>
      <c r="E410" s="30">
        <f>D410</f>
        <v>4190</v>
      </c>
      <c r="H410" s="41">
        <f t="shared" si="41"/>
        <v>4190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2400</v>
      </c>
      <c r="D412" s="5">
        <f>SUM(D413:D414)</f>
        <v>2400</v>
      </c>
      <c r="E412" s="5">
        <f>SUM(E413:E414)</f>
        <v>2400</v>
      </c>
      <c r="H412" s="41">
        <f t="shared" si="41"/>
        <v>2400</v>
      </c>
    </row>
    <row r="413" spans="1:8" outlineLevel="3" collapsed="1">
      <c r="A413" s="29"/>
      <c r="B413" s="28" t="s">
        <v>328</v>
      </c>
      <c r="C413" s="30">
        <v>2400</v>
      </c>
      <c r="D413" s="30">
        <f t="shared" ref="D413:E415" si="46">C413</f>
        <v>2400</v>
      </c>
      <c r="E413" s="30">
        <f t="shared" si="46"/>
        <v>2400</v>
      </c>
      <c r="H413" s="41">
        <f t="shared" si="41"/>
        <v>2400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2400</v>
      </c>
      <c r="D416" s="5">
        <f>SUM(D417:D418)</f>
        <v>2400</v>
      </c>
      <c r="E416" s="5">
        <f>SUM(E417:E418)</f>
        <v>2400</v>
      </c>
      <c r="H416" s="41">
        <f t="shared" si="41"/>
        <v>2400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400</v>
      </c>
      <c r="D418" s="30">
        <f t="shared" si="47"/>
        <v>400</v>
      </c>
      <c r="E418" s="30">
        <f t="shared" si="47"/>
        <v>400</v>
      </c>
      <c r="H418" s="41">
        <f t="shared" si="41"/>
        <v>400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2800</v>
      </c>
      <c r="D422" s="5">
        <f>SUM(D423:D428)</f>
        <v>2800</v>
      </c>
      <c r="E422" s="5">
        <f>SUM(E423:E428)</f>
        <v>2800</v>
      </c>
      <c r="H422" s="41">
        <f t="shared" si="41"/>
        <v>2800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2500</v>
      </c>
      <c r="D426" s="30">
        <f t="shared" si="48"/>
        <v>2500</v>
      </c>
      <c r="E426" s="30">
        <f t="shared" si="48"/>
        <v>2500</v>
      </c>
      <c r="H426" s="41">
        <f t="shared" si="41"/>
        <v>2500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339997</v>
      </c>
      <c r="D429" s="5">
        <f>SUM(D430:D442)</f>
        <v>339997</v>
      </c>
      <c r="E429" s="5">
        <f>SUM(E430:E442)</f>
        <v>339997</v>
      </c>
      <c r="H429" s="41">
        <f t="shared" si="41"/>
        <v>339997</v>
      </c>
    </row>
    <row r="430" spans="1:8" outlineLevel="3">
      <c r="A430" s="29"/>
      <c r="B430" s="28" t="s">
        <v>343</v>
      </c>
      <c r="C430" s="30">
        <v>7300</v>
      </c>
      <c r="D430" s="30">
        <f>C430</f>
        <v>7300</v>
      </c>
      <c r="E430" s="30">
        <f>D430</f>
        <v>7300</v>
      </c>
      <c r="H430" s="41">
        <f t="shared" si="41"/>
        <v>7300</v>
      </c>
    </row>
    <row r="431" spans="1:8" outlineLevel="3">
      <c r="A431" s="29"/>
      <c r="B431" s="28" t="s">
        <v>344</v>
      </c>
      <c r="C431" s="30">
        <v>185540</v>
      </c>
      <c r="D431" s="30">
        <f t="shared" ref="D431:E442" si="49">C431</f>
        <v>185540</v>
      </c>
      <c r="E431" s="30">
        <f t="shared" si="49"/>
        <v>185540</v>
      </c>
      <c r="H431" s="41">
        <f t="shared" si="41"/>
        <v>185540</v>
      </c>
    </row>
    <row r="432" spans="1:8" outlineLevel="3">
      <c r="A432" s="29"/>
      <c r="B432" s="28" t="s">
        <v>345</v>
      </c>
      <c r="C432" s="30">
        <v>18716</v>
      </c>
      <c r="D432" s="30">
        <f t="shared" si="49"/>
        <v>18716</v>
      </c>
      <c r="E432" s="30">
        <f t="shared" si="49"/>
        <v>18716</v>
      </c>
      <c r="H432" s="41">
        <f t="shared" si="41"/>
        <v>18716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>
        <v>6000</v>
      </c>
      <c r="D434" s="30">
        <f t="shared" si="49"/>
        <v>6000</v>
      </c>
      <c r="E434" s="30">
        <f t="shared" si="49"/>
        <v>6000</v>
      </c>
      <c r="H434" s="41">
        <f t="shared" si="41"/>
        <v>6000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5616</v>
      </c>
      <c r="D436" s="30">
        <f t="shared" si="49"/>
        <v>5616</v>
      </c>
      <c r="E436" s="30">
        <f t="shared" si="49"/>
        <v>5616</v>
      </c>
      <c r="H436" s="41">
        <f t="shared" si="41"/>
        <v>5616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33825</v>
      </c>
      <c r="D439" s="30">
        <f t="shared" si="49"/>
        <v>33825</v>
      </c>
      <c r="E439" s="30">
        <f t="shared" si="49"/>
        <v>33825</v>
      </c>
      <c r="H439" s="41">
        <f t="shared" si="41"/>
        <v>33825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27000</v>
      </c>
      <c r="D441" s="30">
        <f t="shared" si="49"/>
        <v>27000</v>
      </c>
      <c r="E441" s="30">
        <f t="shared" si="49"/>
        <v>27000</v>
      </c>
      <c r="H441" s="41">
        <f t="shared" si="41"/>
        <v>27000</v>
      </c>
    </row>
    <row r="442" spans="1:8" outlineLevel="3">
      <c r="A442" s="29"/>
      <c r="B442" s="28" t="s">
        <v>355</v>
      </c>
      <c r="C442" s="30">
        <v>46000</v>
      </c>
      <c r="D442" s="30">
        <f t="shared" si="49"/>
        <v>46000</v>
      </c>
      <c r="E442" s="30">
        <f t="shared" si="49"/>
        <v>46000</v>
      </c>
      <c r="H442" s="41">
        <f t="shared" si="41"/>
        <v>46000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252000</v>
      </c>
      <c r="D444" s="32">
        <f>D445+D454+D455+D459+D462+D463+D468+D474+D477+D480+D481+D450</f>
        <v>252000</v>
      </c>
      <c r="E444" s="32">
        <f>E445+E454+E455+E459+E462+E463+E468+E474+E477+E480+E481+E450</f>
        <v>252000</v>
      </c>
      <c r="H444" s="41">
        <f t="shared" si="41"/>
        <v>252000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19000</v>
      </c>
      <c r="D445" s="5">
        <f>SUM(D446:D449)</f>
        <v>19000</v>
      </c>
      <c r="E445" s="5">
        <f>SUM(E446:E449)</f>
        <v>19000</v>
      </c>
      <c r="H445" s="41">
        <f t="shared" si="41"/>
        <v>19000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198500</v>
      </c>
      <c r="D450" s="5">
        <f>SUM(D451:D453)</f>
        <v>198500</v>
      </c>
      <c r="E450" s="5">
        <f>SUM(E451:E453)</f>
        <v>198500</v>
      </c>
      <c r="H450" s="41">
        <f t="shared" ref="H450:H513" si="51">C450</f>
        <v>198500</v>
      </c>
    </row>
    <row r="451" spans="1:8" ht="15" customHeight="1" outlineLevel="3">
      <c r="A451" s="28"/>
      <c r="B451" s="28" t="s">
        <v>364</v>
      </c>
      <c r="C451" s="30">
        <v>174000</v>
      </c>
      <c r="D451" s="30">
        <f>C451</f>
        <v>174000</v>
      </c>
      <c r="E451" s="30">
        <f>D451</f>
        <v>174000</v>
      </c>
      <c r="H451" s="41">
        <f t="shared" si="51"/>
        <v>174000</v>
      </c>
    </row>
    <row r="452" spans="1:8" ht="15" customHeight="1" outlineLevel="3">
      <c r="A452" s="28"/>
      <c r="B452" s="28" t="s">
        <v>365</v>
      </c>
      <c r="C452" s="30">
        <v>24500</v>
      </c>
      <c r="D452" s="30">
        <f t="shared" ref="D452:E453" si="52">C452</f>
        <v>24500</v>
      </c>
      <c r="E452" s="30">
        <f t="shared" si="52"/>
        <v>24500</v>
      </c>
      <c r="H452" s="41">
        <f t="shared" si="51"/>
        <v>24500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1"/>
        <v>8000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1"/>
        <v>7000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1">
        <f t="shared" si="51"/>
        <v>1500</v>
      </c>
    </row>
    <row r="478" spans="1:8" ht="15" customHeight="1" outlineLevel="3">
      <c r="A478" s="28"/>
      <c r="B478" s="28" t="s">
        <v>383</v>
      </c>
      <c r="C478" s="30">
        <v>1500</v>
      </c>
      <c r="D478" s="30">
        <f t="shared" ref="D478:E481" si="57">C478</f>
        <v>1500</v>
      </c>
      <c r="E478" s="30">
        <f t="shared" si="57"/>
        <v>1500</v>
      </c>
      <c r="H478" s="41">
        <f t="shared" si="51"/>
        <v>1500</v>
      </c>
    </row>
    <row r="479" spans="1:8" ht="15" customHeight="1" outlineLevel="3">
      <c r="A479" s="28"/>
      <c r="B479" s="28" t="s">
        <v>384</v>
      </c>
      <c r="C479" s="30"/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74001</v>
      </c>
      <c r="D483" s="35">
        <f>D484+D504+D509+D522+D528+D538</f>
        <v>74001</v>
      </c>
      <c r="E483" s="35">
        <f>E484+E504+E509+E522+E528+E538</f>
        <v>74001</v>
      </c>
      <c r="G483" s="39" t="s">
        <v>592</v>
      </c>
      <c r="H483" s="41">
        <f t="shared" si="51"/>
        <v>74001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34350</v>
      </c>
      <c r="D484" s="32">
        <f>D485+D486+D490+D491+D494+D497+D500+D501+D502+D503</f>
        <v>34350</v>
      </c>
      <c r="E484" s="32">
        <f>E485+E486+E490+E491+E494+E497+E500+E501+E502+E503</f>
        <v>34350</v>
      </c>
      <c r="H484" s="41">
        <f t="shared" si="51"/>
        <v>34350</v>
      </c>
    </row>
    <row r="485" spans="1:10" outlineLevel="2">
      <c r="A485" s="6">
        <v>3302</v>
      </c>
      <c r="B485" s="4" t="s">
        <v>391</v>
      </c>
      <c r="C485" s="5">
        <v>2700</v>
      </c>
      <c r="D485" s="5">
        <f>C485</f>
        <v>2700</v>
      </c>
      <c r="E485" s="5">
        <f>D485</f>
        <v>2700</v>
      </c>
      <c r="H485" s="41">
        <f t="shared" si="51"/>
        <v>2700</v>
      </c>
    </row>
    <row r="486" spans="1:10" outlineLevel="2">
      <c r="A486" s="6">
        <v>3302</v>
      </c>
      <c r="B486" s="4" t="s">
        <v>392</v>
      </c>
      <c r="C486" s="5">
        <f>SUM(C487:C489)</f>
        <v>3730</v>
      </c>
      <c r="D486" s="5">
        <f>SUM(D487:D489)</f>
        <v>3730</v>
      </c>
      <c r="E486" s="5">
        <f>SUM(E487:E489)</f>
        <v>3730</v>
      </c>
      <c r="H486" s="41">
        <f t="shared" si="51"/>
        <v>3730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3730</v>
      </c>
      <c r="D488" s="30">
        <f t="shared" ref="D488:E489" si="58">C488</f>
        <v>3730</v>
      </c>
      <c r="E488" s="30">
        <f t="shared" si="58"/>
        <v>3730</v>
      </c>
      <c r="H488" s="41">
        <f t="shared" si="51"/>
        <v>3730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420</v>
      </c>
      <c r="D490" s="5">
        <f>C490</f>
        <v>420</v>
      </c>
      <c r="E490" s="5">
        <f>D490</f>
        <v>420</v>
      </c>
      <c r="H490" s="41">
        <f t="shared" si="51"/>
        <v>420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  <c r="H495" s="41">
        <f t="shared" si="51"/>
        <v>800</v>
      </c>
    </row>
    <row r="496" spans="1:10" ht="15" customHeight="1" outlineLevel="3">
      <c r="A496" s="28"/>
      <c r="B496" s="28" t="s">
        <v>402</v>
      </c>
      <c r="C496" s="30">
        <v>700</v>
      </c>
      <c r="D496" s="30">
        <f>C496</f>
        <v>700</v>
      </c>
      <c r="E496" s="30">
        <f>D496</f>
        <v>700</v>
      </c>
      <c r="H496" s="41">
        <f t="shared" si="51"/>
        <v>700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11500</v>
      </c>
      <c r="D500" s="5">
        <f t="shared" si="59"/>
        <v>11500</v>
      </c>
      <c r="E500" s="5">
        <f t="shared" si="59"/>
        <v>11500</v>
      </c>
      <c r="H500" s="41">
        <f t="shared" si="51"/>
        <v>11500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>
        <v>13000</v>
      </c>
      <c r="D502" s="5">
        <f t="shared" si="59"/>
        <v>13000</v>
      </c>
      <c r="E502" s="5">
        <f t="shared" si="59"/>
        <v>13000</v>
      </c>
      <c r="H502" s="41">
        <f t="shared" si="51"/>
        <v>13000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6445</v>
      </c>
      <c r="D504" s="32">
        <f>SUM(D505:D508)</f>
        <v>6445</v>
      </c>
      <c r="E504" s="32">
        <f>SUM(E505:E508)</f>
        <v>6445</v>
      </c>
      <c r="H504" s="41">
        <f t="shared" si="51"/>
        <v>6445</v>
      </c>
    </row>
    <row r="505" spans="1:12" outlineLevel="2" collapsed="1">
      <c r="A505" s="6">
        <v>3303</v>
      </c>
      <c r="B505" s="4" t="s">
        <v>411</v>
      </c>
      <c r="C505" s="5">
        <v>4445</v>
      </c>
      <c r="D505" s="5">
        <f>C505</f>
        <v>4445</v>
      </c>
      <c r="E505" s="5">
        <f>D505</f>
        <v>4445</v>
      </c>
      <c r="H505" s="41">
        <f t="shared" si="51"/>
        <v>4445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31160</v>
      </c>
      <c r="D509" s="32">
        <f>D510+D511+D512+D513+D517+D518+D519+D520+D521</f>
        <v>31160</v>
      </c>
      <c r="E509" s="32">
        <f>E510+E511+E512+E513+E517+E518+E519+E520+E521</f>
        <v>31160</v>
      </c>
      <c r="F509" s="51"/>
      <c r="H509" s="41">
        <f t="shared" si="51"/>
        <v>31160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3000</v>
      </c>
      <c r="D515" s="30">
        <f t="shared" si="62"/>
        <v>3000</v>
      </c>
      <c r="E515" s="30">
        <f t="shared" si="62"/>
        <v>3000</v>
      </c>
      <c r="H515" s="41">
        <f t="shared" si="63"/>
        <v>3000</v>
      </c>
    </row>
    <row r="516" spans="1:8" ht="15" customHeight="1" outlineLevel="3">
      <c r="A516" s="29"/>
      <c r="B516" s="28" t="s">
        <v>421</v>
      </c>
      <c r="C516" s="30"/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9160</v>
      </c>
      <c r="D517" s="5">
        <f t="shared" si="62"/>
        <v>9160</v>
      </c>
      <c r="E517" s="5">
        <f t="shared" si="62"/>
        <v>9160</v>
      </c>
      <c r="H517" s="41">
        <f t="shared" si="63"/>
        <v>9160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18000</v>
      </c>
      <c r="D520" s="5">
        <f t="shared" si="62"/>
        <v>18000</v>
      </c>
      <c r="E520" s="5">
        <f t="shared" si="62"/>
        <v>18000</v>
      </c>
      <c r="H520" s="41">
        <f t="shared" si="63"/>
        <v>18000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2046</v>
      </c>
      <c r="D538" s="32">
        <f>SUM(D539:D544)</f>
        <v>2046</v>
      </c>
      <c r="E538" s="32">
        <f>SUM(E539:E544)</f>
        <v>2046</v>
      </c>
      <c r="H538" s="41">
        <f t="shared" si="63"/>
        <v>2046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2046</v>
      </c>
      <c r="D540" s="5">
        <f t="shared" ref="D540:E543" si="66">C540</f>
        <v>2046</v>
      </c>
      <c r="E540" s="5">
        <f t="shared" si="66"/>
        <v>2046</v>
      </c>
      <c r="H540" s="41">
        <f t="shared" si="63"/>
        <v>2046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121540</v>
      </c>
      <c r="D550" s="36">
        <f>D551</f>
        <v>121540</v>
      </c>
      <c r="E550" s="36">
        <f>E551</f>
        <v>121540</v>
      </c>
      <c r="G550" s="39" t="s">
        <v>59</v>
      </c>
      <c r="H550" s="41">
        <f t="shared" si="63"/>
        <v>121540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121540</v>
      </c>
      <c r="D551" s="33">
        <f>D552+D556</f>
        <v>121540</v>
      </c>
      <c r="E551" s="33">
        <f>E552+E556</f>
        <v>121540</v>
      </c>
      <c r="G551" s="39" t="s">
        <v>594</v>
      </c>
      <c r="H551" s="41">
        <f t="shared" si="63"/>
        <v>121540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121540</v>
      </c>
      <c r="D552" s="32">
        <f>SUM(D553:D555)</f>
        <v>121540</v>
      </c>
      <c r="E552" s="32">
        <f>SUM(E553:E555)</f>
        <v>121540</v>
      </c>
      <c r="H552" s="41">
        <f t="shared" si="63"/>
        <v>121540</v>
      </c>
    </row>
    <row r="553" spans="1:10" outlineLevel="2" collapsed="1">
      <c r="A553" s="6">
        <v>5500</v>
      </c>
      <c r="B553" s="4" t="s">
        <v>458</v>
      </c>
      <c r="C553" s="5">
        <v>121540</v>
      </c>
      <c r="D553" s="5">
        <f t="shared" ref="D553:E555" si="67">C553</f>
        <v>121540</v>
      </c>
      <c r="E553" s="5">
        <f t="shared" si="67"/>
        <v>121540</v>
      </c>
      <c r="H553" s="41">
        <f t="shared" si="63"/>
        <v>121540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557859.07199999993</v>
      </c>
      <c r="D559" s="37">
        <f>D560+D716+D725</f>
        <v>557859.07199999993</v>
      </c>
      <c r="E559" s="37">
        <f>E560+E716+E725</f>
        <v>557859.07199999993</v>
      </c>
      <c r="G559" s="39" t="s">
        <v>62</v>
      </c>
      <c r="H559" s="41">
        <f t="shared" si="63"/>
        <v>557859.07199999993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357209.07199999999</v>
      </c>
      <c r="D560" s="36">
        <f>D561+D638+D642+D645</f>
        <v>357209.07199999999</v>
      </c>
      <c r="E560" s="36">
        <f>E561+E638+E642+E645</f>
        <v>357209.07199999999</v>
      </c>
      <c r="G560" s="39" t="s">
        <v>61</v>
      </c>
      <c r="H560" s="41">
        <f t="shared" si="63"/>
        <v>357209.07199999999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357209.07199999999</v>
      </c>
      <c r="D561" s="38">
        <f>D562+D567+D568+D569+D576+D577+D581+D584+D585+D586+D587+D592+D595+D599+D603+D610+D616+D628</f>
        <v>357209.07199999999</v>
      </c>
      <c r="E561" s="38">
        <f>E562+E567+E568+E569+E576+E577+E581+E584+E585+E586+E587+E592+E595+E599+E603+E610+E616+E628</f>
        <v>357209.07199999999</v>
      </c>
      <c r="G561" s="39" t="s">
        <v>595</v>
      </c>
      <c r="H561" s="41">
        <f t="shared" si="63"/>
        <v>357209.07199999999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13500</v>
      </c>
      <c r="D569" s="32">
        <f>SUM(D570:D575)</f>
        <v>13500</v>
      </c>
      <c r="E569" s="32">
        <f>SUM(E570:E575)</f>
        <v>13500</v>
      </c>
      <c r="H569" s="41">
        <f t="shared" si="63"/>
        <v>13500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13500</v>
      </c>
      <c r="D572" s="5">
        <f t="shared" si="69"/>
        <v>13500</v>
      </c>
      <c r="E572" s="5">
        <f t="shared" si="69"/>
        <v>13500</v>
      </c>
      <c r="H572" s="41">
        <f t="shared" si="63"/>
        <v>13500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4000</v>
      </c>
      <c r="D577" s="32">
        <f>SUM(D578:D580)</f>
        <v>4000</v>
      </c>
      <c r="E577" s="32">
        <f>SUM(E578:E580)</f>
        <v>4000</v>
      </c>
      <c r="H577" s="41">
        <f t="shared" si="63"/>
        <v>4000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4000</v>
      </c>
      <c r="D580" s="5">
        <f t="shared" si="70"/>
        <v>4000</v>
      </c>
      <c r="E580" s="5">
        <f t="shared" si="70"/>
        <v>4000</v>
      </c>
      <c r="H580" s="41">
        <f t="shared" si="71"/>
        <v>4000</v>
      </c>
    </row>
    <row r="581" spans="1:8" outlineLevel="1">
      <c r="A581" s="150" t="s">
        <v>485</v>
      </c>
      <c r="B581" s="151"/>
      <c r="C581" s="32">
        <f>SUM(C582:C583)</f>
        <v>10020.582</v>
      </c>
      <c r="D581" s="32">
        <f>SUM(D582:D583)</f>
        <v>10020.582</v>
      </c>
      <c r="E581" s="32">
        <f>SUM(E582:E583)</f>
        <v>10020.582</v>
      </c>
      <c r="H581" s="41">
        <f t="shared" si="71"/>
        <v>10020.582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10020.582</v>
      </c>
      <c r="D583" s="5">
        <f t="shared" si="72"/>
        <v>10020.582</v>
      </c>
      <c r="E583" s="5">
        <f t="shared" si="72"/>
        <v>10020.582</v>
      </c>
      <c r="H583" s="41">
        <f t="shared" si="71"/>
        <v>10020.582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11570</v>
      </c>
      <c r="D585" s="32">
        <f t="shared" si="72"/>
        <v>11570</v>
      </c>
      <c r="E585" s="32">
        <f t="shared" si="72"/>
        <v>11570</v>
      </c>
      <c r="H585" s="41">
        <f t="shared" si="71"/>
        <v>11570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16200</v>
      </c>
      <c r="D587" s="32">
        <f>SUM(D588:D591)</f>
        <v>16200</v>
      </c>
      <c r="E587" s="32">
        <f>SUM(E588:E591)</f>
        <v>16200</v>
      </c>
      <c r="H587" s="41">
        <f t="shared" si="71"/>
        <v>16200</v>
      </c>
    </row>
    <row r="588" spans="1:8" outlineLevel="2">
      <c r="A588" s="7">
        <v>6610</v>
      </c>
      <c r="B588" s="4" t="s">
        <v>492</v>
      </c>
      <c r="C588" s="5">
        <v>16200</v>
      </c>
      <c r="D588" s="5">
        <f>C588</f>
        <v>16200</v>
      </c>
      <c r="E588" s="5">
        <f>D588</f>
        <v>16200</v>
      </c>
      <c r="H588" s="41">
        <f t="shared" si="71"/>
        <v>16200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213500</v>
      </c>
      <c r="D599" s="32">
        <f>SUM(D600:D602)</f>
        <v>213500</v>
      </c>
      <c r="E599" s="32">
        <f>SUM(E600:E602)</f>
        <v>213500</v>
      </c>
      <c r="H599" s="41">
        <f t="shared" si="71"/>
        <v>213500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160000</v>
      </c>
      <c r="D601" s="5">
        <f t="shared" si="75"/>
        <v>160000</v>
      </c>
      <c r="E601" s="5">
        <f t="shared" si="75"/>
        <v>160000</v>
      </c>
      <c r="H601" s="41">
        <f t="shared" si="71"/>
        <v>160000</v>
      </c>
    </row>
    <row r="602" spans="1:8" outlineLevel="2">
      <c r="A602" s="7">
        <v>6613</v>
      </c>
      <c r="B602" s="4" t="s">
        <v>501</v>
      </c>
      <c r="C602" s="5">
        <v>53500</v>
      </c>
      <c r="D602" s="5">
        <f t="shared" si="75"/>
        <v>53500</v>
      </c>
      <c r="E602" s="5">
        <f t="shared" si="75"/>
        <v>53500</v>
      </c>
      <c r="H602" s="41">
        <f t="shared" si="71"/>
        <v>53500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32000</v>
      </c>
      <c r="D610" s="32">
        <f>SUM(D611:D615)</f>
        <v>32000</v>
      </c>
      <c r="E610" s="32">
        <f>SUM(E611:E615)</f>
        <v>32000</v>
      </c>
      <c r="H610" s="41">
        <f t="shared" si="71"/>
        <v>32000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12000</v>
      </c>
      <c r="D614" s="5">
        <f t="shared" si="77"/>
        <v>12000</v>
      </c>
      <c r="E614" s="5">
        <f t="shared" si="77"/>
        <v>12000</v>
      </c>
      <c r="H614" s="41">
        <f t="shared" si="71"/>
        <v>12000</v>
      </c>
    </row>
    <row r="615" spans="1:8" outlineLevel="2">
      <c r="A615" s="7">
        <v>6615</v>
      </c>
      <c r="B615" s="4" t="s">
        <v>518</v>
      </c>
      <c r="C615" s="5">
        <v>20000</v>
      </c>
      <c r="D615" s="5">
        <f t="shared" si="77"/>
        <v>20000</v>
      </c>
      <c r="E615" s="5">
        <f t="shared" si="77"/>
        <v>20000</v>
      </c>
      <c r="H615" s="41">
        <f t="shared" si="71"/>
        <v>20000</v>
      </c>
    </row>
    <row r="616" spans="1:8" outlineLevel="1">
      <c r="A616" s="150" t="s">
        <v>519</v>
      </c>
      <c r="B616" s="151"/>
      <c r="C616" s="32">
        <f>SUM(C617:C627)</f>
        <v>4500</v>
      </c>
      <c r="D616" s="32">
        <f>SUM(D617:D627)</f>
        <v>4500</v>
      </c>
      <c r="E616" s="32">
        <f>SUM(E617:E627)</f>
        <v>4500</v>
      </c>
      <c r="H616" s="41">
        <f t="shared" si="71"/>
        <v>4500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4500</v>
      </c>
      <c r="D619" s="5">
        <f t="shared" si="78"/>
        <v>4500</v>
      </c>
      <c r="E619" s="5">
        <f t="shared" si="78"/>
        <v>4500</v>
      </c>
      <c r="H619" s="41">
        <f t="shared" si="71"/>
        <v>4500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41918.49</v>
      </c>
      <c r="D628" s="32">
        <f>SUM(D629:D637)</f>
        <v>41918.49</v>
      </c>
      <c r="E628" s="32">
        <f>SUM(E629:E637)</f>
        <v>41918.49</v>
      </c>
      <c r="H628" s="41">
        <f t="shared" si="71"/>
        <v>41918.49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41918.49</v>
      </c>
      <c r="D633" s="5">
        <f t="shared" si="79"/>
        <v>41918.49</v>
      </c>
      <c r="E633" s="5">
        <f t="shared" si="79"/>
        <v>41918.49</v>
      </c>
      <c r="H633" s="41">
        <f t="shared" si="71"/>
        <v>41918.49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200650</v>
      </c>
      <c r="D716" s="36">
        <f>D717</f>
        <v>200650</v>
      </c>
      <c r="E716" s="36">
        <f>E717</f>
        <v>200650</v>
      </c>
      <c r="G716" s="39" t="s">
        <v>66</v>
      </c>
      <c r="H716" s="41">
        <f t="shared" si="92"/>
        <v>200650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200650</v>
      </c>
      <c r="D717" s="33">
        <f>D718+D722</f>
        <v>200650</v>
      </c>
      <c r="E717" s="33">
        <f>E718+E722</f>
        <v>200650</v>
      </c>
      <c r="G717" s="39" t="s">
        <v>599</v>
      </c>
      <c r="H717" s="41">
        <f t="shared" si="92"/>
        <v>200650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200650</v>
      </c>
      <c r="D718" s="31">
        <f>SUM(D719:D721)</f>
        <v>200650</v>
      </c>
      <c r="E718" s="31">
        <f>SUM(E719:E721)</f>
        <v>200650</v>
      </c>
      <c r="H718" s="41">
        <f t="shared" si="92"/>
        <v>200650</v>
      </c>
    </row>
    <row r="719" spans="1:10" ht="15" customHeight="1" outlineLevel="2">
      <c r="A719" s="6">
        <v>10950</v>
      </c>
      <c r="B719" s="4" t="s">
        <v>572</v>
      </c>
      <c r="C719" s="5">
        <v>200650</v>
      </c>
      <c r="D719" s="5">
        <f>C719</f>
        <v>200650</v>
      </c>
      <c r="E719" s="5">
        <f>D719</f>
        <v>200650</v>
      </c>
      <c r="H719" s="41">
        <f t="shared" si="92"/>
        <v>200650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6" t="s">
        <v>602</v>
      </c>
      <c r="C1" s="198" t="s">
        <v>603</v>
      </c>
      <c r="D1" s="198" t="s">
        <v>604</v>
      </c>
      <c r="E1" s="198" t="s">
        <v>605</v>
      </c>
      <c r="F1" s="198" t="s">
        <v>606</v>
      </c>
      <c r="G1" s="198" t="s">
        <v>607</v>
      </c>
      <c r="H1" s="198" t="s">
        <v>608</v>
      </c>
      <c r="I1" s="198" t="s">
        <v>609</v>
      </c>
      <c r="J1" s="198" t="s">
        <v>610</v>
      </c>
      <c r="K1" s="198" t="s">
        <v>611</v>
      </c>
      <c r="L1" s="198" t="s">
        <v>612</v>
      </c>
      <c r="M1" s="194" t="s">
        <v>737</v>
      </c>
      <c r="N1" s="183" t="s">
        <v>613</v>
      </c>
      <c r="O1" s="183"/>
      <c r="P1" s="183"/>
      <c r="Q1" s="183"/>
      <c r="R1" s="183"/>
      <c r="S1" s="194" t="s">
        <v>738</v>
      </c>
      <c r="T1" s="183" t="s">
        <v>613</v>
      </c>
      <c r="U1" s="183"/>
      <c r="V1" s="183"/>
      <c r="W1" s="183"/>
      <c r="X1" s="183"/>
      <c r="Y1" s="184" t="s">
        <v>614</v>
      </c>
      <c r="Z1" s="184" t="s">
        <v>615</v>
      </c>
      <c r="AA1" s="184" t="s">
        <v>616</v>
      </c>
      <c r="AB1" s="184" t="s">
        <v>617</v>
      </c>
      <c r="AC1" s="184" t="s">
        <v>618</v>
      </c>
      <c r="AD1" s="184" t="s">
        <v>619</v>
      </c>
      <c r="AE1" s="186" t="s">
        <v>620</v>
      </c>
      <c r="AF1" s="188" t="s">
        <v>621</v>
      </c>
      <c r="AG1" s="190" t="s">
        <v>622</v>
      </c>
      <c r="AH1" s="192" t="s">
        <v>623</v>
      </c>
      <c r="AI1" s="18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5"/>
      <c r="Z2" s="185"/>
      <c r="AA2" s="185"/>
      <c r="AB2" s="185"/>
      <c r="AC2" s="185"/>
      <c r="AD2" s="185"/>
      <c r="AE2" s="187"/>
      <c r="AF2" s="189"/>
      <c r="AG2" s="191"/>
      <c r="AH2" s="193"/>
      <c r="AI2" s="18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84" zoomScaleNormal="18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0" t="s">
        <v>864</v>
      </c>
      <c r="C2" s="10">
        <v>2915212</v>
      </c>
      <c r="D2" s="12"/>
    </row>
    <row r="3" spans="1:13">
      <c r="A3" s="10" t="s">
        <v>769</v>
      </c>
      <c r="B3" s="10" t="s">
        <v>865</v>
      </c>
      <c r="C3" s="10">
        <v>2210671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0" t="s">
        <v>866</v>
      </c>
      <c r="C4" s="10">
        <v>2751213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B5" s="10" t="s">
        <v>867</v>
      </c>
      <c r="C5" s="10">
        <v>2211237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B6" s="10" t="s">
        <v>868</v>
      </c>
      <c r="C6" s="10">
        <v>2211238</v>
      </c>
      <c r="D6" s="12"/>
      <c r="K6" s="117" t="s">
        <v>767</v>
      </c>
      <c r="L6" s="117" t="s">
        <v>775</v>
      </c>
    </row>
    <row r="7" spans="1:13">
      <c r="A7" s="10" t="s">
        <v>765</v>
      </c>
      <c r="B7" s="10" t="s">
        <v>869</v>
      </c>
      <c r="C7" s="10">
        <v>2208712</v>
      </c>
      <c r="D7" s="12"/>
      <c r="K7" s="117" t="s">
        <v>768</v>
      </c>
      <c r="L7" s="117" t="s">
        <v>776</v>
      </c>
    </row>
    <row r="8" spans="1:13">
      <c r="A8" s="10" t="s">
        <v>765</v>
      </c>
      <c r="B8" s="10" t="s">
        <v>870</v>
      </c>
      <c r="C8" s="10">
        <v>2202520</v>
      </c>
      <c r="D8" s="12"/>
      <c r="K8" s="117" t="s">
        <v>769</v>
      </c>
    </row>
    <row r="9" spans="1:13">
      <c r="A9" s="10" t="s">
        <v>765</v>
      </c>
      <c r="B9" s="10" t="s">
        <v>871</v>
      </c>
      <c r="C9" s="10">
        <v>2200395</v>
      </c>
      <c r="D9" s="12"/>
      <c r="K9" s="117" t="s">
        <v>770</v>
      </c>
    </row>
    <row r="10" spans="1:13">
      <c r="A10" s="10" t="s">
        <v>765</v>
      </c>
      <c r="B10" s="10" t="s">
        <v>872</v>
      </c>
      <c r="C10" s="10">
        <v>2204212</v>
      </c>
      <c r="D10" s="12"/>
      <c r="K10" s="117" t="s">
        <v>771</v>
      </c>
    </row>
    <row r="11" spans="1:13">
      <c r="A11" s="10" t="s">
        <v>765</v>
      </c>
      <c r="B11" s="10" t="s">
        <v>873</v>
      </c>
      <c r="C11" s="10">
        <v>2208040</v>
      </c>
      <c r="D11" s="12"/>
    </row>
    <row r="12" spans="1:13">
      <c r="A12" s="10" t="s">
        <v>765</v>
      </c>
      <c r="B12" s="10" t="s">
        <v>873</v>
      </c>
      <c r="C12" s="10">
        <v>2208041</v>
      </c>
      <c r="D12" s="12"/>
      <c r="K12" s="117" t="s">
        <v>770</v>
      </c>
    </row>
    <row r="13" spans="1:13">
      <c r="A13" s="10" t="s">
        <v>764</v>
      </c>
      <c r="B13" s="10" t="s">
        <v>874</v>
      </c>
      <c r="C13" s="10">
        <v>2214075</v>
      </c>
      <c r="D13" s="12"/>
    </row>
    <row r="14" spans="1:13">
      <c r="A14" s="10" t="s">
        <v>765</v>
      </c>
      <c r="B14" s="10" t="s">
        <v>875</v>
      </c>
      <c r="C14" s="10">
        <v>2214169</v>
      </c>
      <c r="D14" s="12"/>
    </row>
    <row r="15" spans="1:13">
      <c r="A15" s="10" t="s">
        <v>764</v>
      </c>
      <c r="B15" s="10" t="s">
        <v>876</v>
      </c>
      <c r="C15" s="10">
        <v>2206612</v>
      </c>
      <c r="D15" s="12"/>
    </row>
    <row r="16" spans="1:13">
      <c r="A16" s="10" t="s">
        <v>764</v>
      </c>
      <c r="B16" s="10" t="s">
        <v>876</v>
      </c>
      <c r="C16" s="10">
        <v>2206613</v>
      </c>
      <c r="D16" s="12"/>
      <c r="E16" s="12"/>
    </row>
    <row r="17" spans="1:4">
      <c r="A17" s="10" t="s">
        <v>764</v>
      </c>
      <c r="B17" s="10" t="s">
        <v>877</v>
      </c>
      <c r="C17" s="10">
        <v>2210843</v>
      </c>
      <c r="D17" s="12"/>
    </row>
    <row r="18" spans="1:4">
      <c r="A18" s="10" t="s">
        <v>767</v>
      </c>
      <c r="B18" s="10" t="s">
        <v>878</v>
      </c>
      <c r="C18" s="10">
        <v>2211686</v>
      </c>
      <c r="D18" s="12"/>
    </row>
    <row r="19" spans="1:4">
      <c r="A19" s="10" t="s">
        <v>765</v>
      </c>
      <c r="B19" s="10" t="s">
        <v>879</v>
      </c>
      <c r="D19" s="12"/>
    </row>
    <row r="20" spans="1:4">
      <c r="A20" s="10" t="s">
        <v>764</v>
      </c>
      <c r="C20" s="10">
        <v>2217405</v>
      </c>
      <c r="D20" s="12"/>
    </row>
    <row r="21" spans="1:4">
      <c r="A21" s="10" t="s">
        <v>765</v>
      </c>
      <c r="B21" s="10" t="s">
        <v>873</v>
      </c>
      <c r="C21" s="10">
        <v>2217404</v>
      </c>
      <c r="D21" s="12"/>
    </row>
    <row r="22" spans="1:4">
      <c r="A22" s="10" t="s">
        <v>770</v>
      </c>
      <c r="C22" s="10">
        <v>2217406</v>
      </c>
      <c r="D22" s="12"/>
    </row>
    <row r="23" spans="1:4">
      <c r="A23" s="10" t="s">
        <v>767</v>
      </c>
      <c r="B23" s="10" t="s">
        <v>880</v>
      </c>
      <c r="D23" s="12"/>
    </row>
    <row r="24" spans="1:4">
      <c r="A24" s="10" t="s">
        <v>765</v>
      </c>
      <c r="B24" s="10" t="s">
        <v>881</v>
      </c>
      <c r="C24" s="10">
        <v>2216411</v>
      </c>
      <c r="D24" s="12"/>
    </row>
    <row r="25" spans="1:4">
      <c r="A25" s="10" t="s">
        <v>769</v>
      </c>
      <c r="B25" s="10" t="s">
        <v>882</v>
      </c>
      <c r="C25" s="10">
        <v>2216078</v>
      </c>
      <c r="D25" s="12"/>
    </row>
    <row r="26" spans="1:4">
      <c r="A26" s="10" t="s">
        <v>769</v>
      </c>
      <c r="B26" s="10" t="s">
        <v>883</v>
      </c>
      <c r="C26" s="10">
        <v>2217012</v>
      </c>
      <c r="D26" s="12"/>
    </row>
    <row r="27" spans="1:4">
      <c r="A27" s="10" t="s">
        <v>769</v>
      </c>
      <c r="B27" s="10" t="s">
        <v>884</v>
      </c>
      <c r="C27" s="10">
        <v>2217894</v>
      </c>
      <c r="D27" s="12"/>
    </row>
    <row r="28" spans="1:4">
      <c r="A28" s="10" t="s">
        <v>769</v>
      </c>
      <c r="B28" s="10" t="s">
        <v>885</v>
      </c>
      <c r="C28" s="10">
        <v>2217895</v>
      </c>
      <c r="D28" s="12"/>
    </row>
    <row r="29" spans="1:4">
      <c r="D29" s="12"/>
    </row>
    <row r="30" spans="1:4">
      <c r="D30" s="12"/>
    </row>
    <row r="31" spans="1:4">
      <c r="D31" s="12"/>
    </row>
    <row r="32" spans="1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A1:A1048576 B3:D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4:A19">
      <formula1>$K:$K</formula1>
    </dataValidation>
    <dataValidation type="list" allowBlank="1" showInputMessage="1" showErrorMessage="1" sqref="A2:A13 A20:A21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0" t="s">
        <v>815</v>
      </c>
      <c r="B1" s="20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44" zoomScale="130" zoomScaleNormal="13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42.140625" customWidth="1"/>
    <col min="3" max="3" width="22.28515625" customWidth="1"/>
    <col min="4" max="4" width="20.28515625" customWidth="1"/>
    <col min="5" max="5" width="19.28515625" customWidth="1"/>
    <col min="7" max="7" width="15.5703125" bestFit="1" customWidth="1"/>
    <col min="8" max="8" width="22.1406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3104006.7170000002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2381000</v>
      </c>
      <c r="D2" s="26">
        <f>D3+D67</f>
        <v>2381000</v>
      </c>
      <c r="E2" s="26">
        <f>E3+E67</f>
        <v>2381000</v>
      </c>
      <c r="G2" s="39" t="s">
        <v>60</v>
      </c>
      <c r="H2" s="41">
        <f>C2</f>
        <v>2381000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865000</v>
      </c>
      <c r="D3" s="23">
        <f>D4+D11+D38+D61</f>
        <v>865000</v>
      </c>
      <c r="E3" s="23">
        <f>E4+E11+E38+E61</f>
        <v>865000</v>
      </c>
      <c r="G3" s="39" t="s">
        <v>57</v>
      </c>
      <c r="H3" s="41">
        <f t="shared" ref="H3:H66" si="0">C3</f>
        <v>865000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536000</v>
      </c>
      <c r="D4" s="21">
        <f>SUM(D5:D10)</f>
        <v>536000</v>
      </c>
      <c r="E4" s="21">
        <f>SUM(E5:E10)</f>
        <v>536000</v>
      </c>
      <c r="F4" s="17"/>
      <c r="G4" s="39" t="s">
        <v>53</v>
      </c>
      <c r="H4" s="41">
        <f t="shared" si="0"/>
        <v>536000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65000</v>
      </c>
      <c r="D6" s="2">
        <f t="shared" ref="D6:E10" si="1">C6</f>
        <v>65000</v>
      </c>
      <c r="E6" s="2">
        <f t="shared" si="1"/>
        <v>65000</v>
      </c>
      <c r="F6" s="17"/>
      <c r="G6" s="17"/>
      <c r="H6" s="41">
        <f t="shared" si="0"/>
        <v>65000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170000</v>
      </c>
      <c r="D7" s="2">
        <f t="shared" si="1"/>
        <v>170000</v>
      </c>
      <c r="E7" s="2">
        <f t="shared" si="1"/>
        <v>170000</v>
      </c>
      <c r="F7" s="17"/>
      <c r="G7" s="17"/>
      <c r="H7" s="41">
        <f t="shared" si="0"/>
        <v>170000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134000</v>
      </c>
      <c r="D11" s="21">
        <f>SUM(D12:D37)</f>
        <v>134000</v>
      </c>
      <c r="E11" s="21">
        <f>SUM(E12:E37)</f>
        <v>134000</v>
      </c>
      <c r="F11" s="17"/>
      <c r="G11" s="39" t="s">
        <v>54</v>
      </c>
      <c r="H11" s="41">
        <f t="shared" si="0"/>
        <v>134000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 t="shared" si="0"/>
        <v>100000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195000</v>
      </c>
      <c r="D38" s="21">
        <f>SUM(D39:D60)</f>
        <v>195000</v>
      </c>
      <c r="E38" s="21">
        <f>SUM(E39:E60)</f>
        <v>195000</v>
      </c>
      <c r="G38" s="39" t="s">
        <v>55</v>
      </c>
      <c r="H38" s="41">
        <f t="shared" si="0"/>
        <v>195000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6500</v>
      </c>
      <c r="D41" s="2">
        <f t="shared" si="4"/>
        <v>6500</v>
      </c>
      <c r="E41" s="2">
        <f t="shared" si="4"/>
        <v>6500</v>
      </c>
      <c r="H41" s="41">
        <f t="shared" si="0"/>
        <v>6500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35000</v>
      </c>
      <c r="D48" s="2">
        <f t="shared" si="4"/>
        <v>35000</v>
      </c>
      <c r="E48" s="2">
        <f t="shared" si="4"/>
        <v>35000</v>
      </c>
      <c r="H48" s="41">
        <f t="shared" si="0"/>
        <v>35000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2000</v>
      </c>
      <c r="D50" s="2">
        <f t="shared" si="4"/>
        <v>2000</v>
      </c>
      <c r="E50" s="2">
        <f t="shared" si="4"/>
        <v>2000</v>
      </c>
      <c r="H50" s="41">
        <f t="shared" si="0"/>
        <v>2000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1516000</v>
      </c>
      <c r="D67" s="25">
        <f>D97+D68</f>
        <v>1516000</v>
      </c>
      <c r="E67" s="25">
        <f>E97+E68</f>
        <v>1516000</v>
      </c>
      <c r="G67" s="39" t="s">
        <v>59</v>
      </c>
      <c r="H67" s="41">
        <f t="shared" ref="H67:H130" si="7">C67</f>
        <v>1516000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188000</v>
      </c>
      <c r="D68" s="21">
        <f>SUM(D69:D96)</f>
        <v>188000</v>
      </c>
      <c r="E68" s="21">
        <f>SUM(E69:E96)</f>
        <v>188000</v>
      </c>
      <c r="G68" s="39" t="s">
        <v>56</v>
      </c>
      <c r="H68" s="41">
        <f t="shared" si="7"/>
        <v>188000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>
        <v>18000</v>
      </c>
      <c r="D81" s="2">
        <f t="shared" si="8"/>
        <v>18000</v>
      </c>
      <c r="E81" s="2">
        <f t="shared" si="8"/>
        <v>18000</v>
      </c>
      <c r="H81" s="41">
        <f t="shared" si="7"/>
        <v>18000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120000</v>
      </c>
      <c r="D90" s="2">
        <f t="shared" si="9"/>
        <v>120000</v>
      </c>
      <c r="E90" s="2">
        <f t="shared" si="9"/>
        <v>120000</v>
      </c>
      <c r="H90" s="41">
        <f t="shared" si="7"/>
        <v>120000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15000</v>
      </c>
      <c r="D92" s="2">
        <f t="shared" si="9"/>
        <v>15000</v>
      </c>
      <c r="E92" s="2">
        <f t="shared" si="9"/>
        <v>15000</v>
      </c>
      <c r="H92" s="41">
        <f t="shared" si="7"/>
        <v>15000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1328000</v>
      </c>
      <c r="D97" s="21">
        <f>SUM(D98:D113)</f>
        <v>1328000</v>
      </c>
      <c r="E97" s="21">
        <f>SUM(E98:E113)</f>
        <v>1328000</v>
      </c>
      <c r="G97" s="39" t="s">
        <v>58</v>
      </c>
      <c r="H97" s="41">
        <f t="shared" si="7"/>
        <v>1328000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1300000</v>
      </c>
      <c r="D98" s="2">
        <f>C98</f>
        <v>1300000</v>
      </c>
      <c r="E98" s="2">
        <f>D98</f>
        <v>1300000</v>
      </c>
      <c r="H98" s="41">
        <f t="shared" si="7"/>
        <v>1300000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66" t="s">
        <v>62</v>
      </c>
      <c r="B114" s="167"/>
      <c r="C114" s="26">
        <f>C115+C152+C177</f>
        <v>723006.71699999995</v>
      </c>
      <c r="D114" s="26">
        <f>D115+D152+D177</f>
        <v>723006.71699999995</v>
      </c>
      <c r="E114" s="26">
        <f>E115+E152+E177</f>
        <v>723006.71699999995</v>
      </c>
      <c r="G114" s="39" t="s">
        <v>62</v>
      </c>
      <c r="H114" s="41">
        <f t="shared" si="7"/>
        <v>723006.71699999995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690256.71699999995</v>
      </c>
      <c r="D115" s="23">
        <f>D116+D135</f>
        <v>690256.71699999995</v>
      </c>
      <c r="E115" s="23">
        <f>E116+E135</f>
        <v>690256.71699999995</v>
      </c>
      <c r="G115" s="39" t="s">
        <v>61</v>
      </c>
      <c r="H115" s="41">
        <f t="shared" si="7"/>
        <v>690256.71699999995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16500</v>
      </c>
      <c r="D116" s="21">
        <f>D117+D120+D123+D126+D129+D132</f>
        <v>16500</v>
      </c>
      <c r="E116" s="21">
        <f>E117+E120+E123+E126+E129+E132</f>
        <v>16500</v>
      </c>
      <c r="G116" s="39" t="s">
        <v>583</v>
      </c>
      <c r="H116" s="41">
        <f t="shared" si="7"/>
        <v>16500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16500</v>
      </c>
      <c r="D117" s="2">
        <f>D118+D119</f>
        <v>16500</v>
      </c>
      <c r="E117" s="2">
        <f>E118+E119</f>
        <v>16500</v>
      </c>
      <c r="H117" s="41">
        <f t="shared" si="7"/>
        <v>16500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16500</v>
      </c>
      <c r="D119" s="128">
        <f>C119</f>
        <v>16500</v>
      </c>
      <c r="E119" s="128">
        <f>D119</f>
        <v>16500</v>
      </c>
      <c r="H119" s="41">
        <f t="shared" si="7"/>
        <v>16500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673756.71699999995</v>
      </c>
      <c r="D135" s="21">
        <f>D136+D140+D143+D146+D149</f>
        <v>673756.71699999995</v>
      </c>
      <c r="E135" s="21">
        <f>E136+E140+E143+E146+E149</f>
        <v>673756.71699999995</v>
      </c>
      <c r="G135" s="39" t="s">
        <v>584</v>
      </c>
      <c r="H135" s="41">
        <f t="shared" si="11"/>
        <v>673756.71699999995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504871.995</v>
      </c>
      <c r="D136" s="2">
        <f>D137+D138+D139</f>
        <v>504871.995</v>
      </c>
      <c r="E136" s="2">
        <f>E137+E138+E139</f>
        <v>504871.995</v>
      </c>
      <c r="H136" s="41">
        <f t="shared" si="11"/>
        <v>504871.995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480682.022</v>
      </c>
      <c r="D138" s="128">
        <f t="shared" ref="D138:E139" si="12">C138</f>
        <v>480682.022</v>
      </c>
      <c r="E138" s="128">
        <f t="shared" si="12"/>
        <v>480682.022</v>
      </c>
      <c r="H138" s="41">
        <f t="shared" si="11"/>
        <v>480682.022</v>
      </c>
    </row>
    <row r="139" spans="1:10" ht="15" customHeight="1" outlineLevel="2">
      <c r="A139" s="130"/>
      <c r="B139" s="129" t="s">
        <v>861</v>
      </c>
      <c r="C139" s="128">
        <v>24189.973000000002</v>
      </c>
      <c r="D139" s="128">
        <f t="shared" si="12"/>
        <v>24189.973000000002</v>
      </c>
      <c r="E139" s="128">
        <f t="shared" si="12"/>
        <v>24189.973000000002</v>
      </c>
      <c r="H139" s="41">
        <f t="shared" si="11"/>
        <v>24189.973000000002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168884.72200000001</v>
      </c>
      <c r="D149" s="2">
        <f>D150+D151</f>
        <v>168884.72200000001</v>
      </c>
      <c r="E149" s="2">
        <f>E150+E151</f>
        <v>168884.72200000001</v>
      </c>
      <c r="H149" s="41">
        <f t="shared" si="11"/>
        <v>168884.72200000001</v>
      </c>
    </row>
    <row r="150" spans="1:10" ht="15" customHeight="1" outlineLevel="2">
      <c r="A150" s="130"/>
      <c r="B150" s="129" t="s">
        <v>855</v>
      </c>
      <c r="C150" s="128">
        <v>168884.72200000001</v>
      </c>
      <c r="D150" s="128">
        <f>C150</f>
        <v>168884.72200000001</v>
      </c>
      <c r="E150" s="128">
        <f>D150</f>
        <v>168884.72200000001</v>
      </c>
      <c r="H150" s="41">
        <f t="shared" si="11"/>
        <v>168884.72200000001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32750</v>
      </c>
      <c r="D152" s="23">
        <f>D153+D163+D170</f>
        <v>32750</v>
      </c>
      <c r="E152" s="23">
        <f>E153+E163+E170</f>
        <v>32750</v>
      </c>
      <c r="G152" s="39" t="s">
        <v>66</v>
      </c>
      <c r="H152" s="41">
        <f t="shared" si="11"/>
        <v>32750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32750</v>
      </c>
      <c r="D153" s="21">
        <f>D154+D157+D160</f>
        <v>32750</v>
      </c>
      <c r="E153" s="21">
        <f>E154+E157+E160</f>
        <v>32750</v>
      </c>
      <c r="G153" s="39" t="s">
        <v>585</v>
      </c>
      <c r="H153" s="41">
        <f t="shared" si="11"/>
        <v>32750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32750</v>
      </c>
      <c r="D154" s="2">
        <f>D155+D156</f>
        <v>32750</v>
      </c>
      <c r="E154" s="2">
        <f>E155+E156</f>
        <v>32750</v>
      </c>
      <c r="H154" s="41">
        <f t="shared" si="11"/>
        <v>32750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32750</v>
      </c>
      <c r="D156" s="128">
        <f>C156</f>
        <v>32750</v>
      </c>
      <c r="E156" s="128">
        <f>D156</f>
        <v>32750</v>
      </c>
      <c r="H156" s="41">
        <f t="shared" si="11"/>
        <v>32750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3104006.7170000002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2356010</v>
      </c>
      <c r="D257" s="37">
        <f>C257</f>
        <v>2356010</v>
      </c>
      <c r="E257" s="37">
        <f>D257</f>
        <v>2356010</v>
      </c>
      <c r="G257" s="39" t="s">
        <v>60</v>
      </c>
      <c r="H257" s="41">
        <f>C257</f>
        <v>2356010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2248065</v>
      </c>
      <c r="D258" s="36">
        <f>D259+D339+D483+D547</f>
        <v>1640249</v>
      </c>
      <c r="E258" s="36">
        <f>E259+E339+E483+E547</f>
        <v>1640249</v>
      </c>
      <c r="G258" s="39" t="s">
        <v>57</v>
      </c>
      <c r="H258" s="41">
        <f t="shared" ref="H258:H321" si="21">C258</f>
        <v>2248065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998000</v>
      </c>
      <c r="D259" s="33">
        <f>D260+D263+D314</f>
        <v>395184</v>
      </c>
      <c r="E259" s="33">
        <f>E260+E263+E314</f>
        <v>395184</v>
      </c>
      <c r="G259" s="39" t="s">
        <v>590</v>
      </c>
      <c r="H259" s="41">
        <f t="shared" si="21"/>
        <v>998000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0" t="s">
        <v>269</v>
      </c>
      <c r="B263" s="151"/>
      <c r="C263" s="32">
        <f>C264+C265+C289+C296+C298+C302+C305+C308+C313</f>
        <v>988700</v>
      </c>
      <c r="D263" s="32">
        <f>D264+D265+D289+D296+D298+D302+D305+D308+D313</f>
        <v>390000</v>
      </c>
      <c r="E263" s="32">
        <f>E264+E265+E289+E296+E298+E302+E305+E308+E313</f>
        <v>390000</v>
      </c>
      <c r="H263" s="41">
        <f t="shared" si="21"/>
        <v>988700</v>
      </c>
    </row>
    <row r="264" spans="1:10" outlineLevel="2">
      <c r="A264" s="6">
        <v>1101</v>
      </c>
      <c r="B264" s="4" t="s">
        <v>34</v>
      </c>
      <c r="C264" s="5">
        <v>390000</v>
      </c>
      <c r="D264" s="5">
        <f>C264</f>
        <v>390000</v>
      </c>
      <c r="E264" s="5">
        <f>D264</f>
        <v>390000</v>
      </c>
      <c r="H264" s="41">
        <f t="shared" si="21"/>
        <v>390000</v>
      </c>
    </row>
    <row r="265" spans="1:10" outlineLevel="2">
      <c r="A265" s="6">
        <v>1101</v>
      </c>
      <c r="B265" s="4" t="s">
        <v>35</v>
      </c>
      <c r="C265" s="5">
        <v>389100</v>
      </c>
      <c r="D265" s="5">
        <f>SUM(D266:D288)</f>
        <v>0</v>
      </c>
      <c r="E265" s="5">
        <f>SUM(E266:E288)</f>
        <v>0</v>
      </c>
      <c r="H265" s="41">
        <f t="shared" si="21"/>
        <v>389100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20500</v>
      </c>
      <c r="D289" s="5">
        <f>SUM(D290:D295)</f>
        <v>0</v>
      </c>
      <c r="E289" s="5">
        <f>SUM(E290:E295)</f>
        <v>0</v>
      </c>
      <c r="H289" s="41">
        <f t="shared" si="21"/>
        <v>20500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1500</v>
      </c>
      <c r="D296" s="5">
        <f>SUM(D297)</f>
        <v>0</v>
      </c>
      <c r="E296" s="5">
        <f>SUM(E297)</f>
        <v>0</v>
      </c>
      <c r="H296" s="41">
        <f t="shared" si="21"/>
        <v>1500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30500</v>
      </c>
      <c r="D298" s="5">
        <f>SUM(D299:D301)</f>
        <v>0</v>
      </c>
      <c r="E298" s="5">
        <f>SUM(E299:E301)</f>
        <v>0</v>
      </c>
      <c r="H298" s="41">
        <f t="shared" si="21"/>
        <v>30500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13500</v>
      </c>
      <c r="D302" s="5">
        <f>SUM(D303:D304)</f>
        <v>0</v>
      </c>
      <c r="E302" s="5">
        <f>SUM(E303:E304)</f>
        <v>0</v>
      </c>
      <c r="H302" s="41">
        <f t="shared" si="21"/>
        <v>13500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10600</v>
      </c>
      <c r="D305" s="5">
        <f>SUM(D306:D307)</f>
        <v>0</v>
      </c>
      <c r="E305" s="5">
        <f>SUM(E306:E307)</f>
        <v>0</v>
      </c>
      <c r="H305" s="41">
        <f t="shared" si="21"/>
        <v>10600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133000</v>
      </c>
      <c r="D308" s="5">
        <f>SUM(D309:D312)</f>
        <v>0</v>
      </c>
      <c r="E308" s="5">
        <f>SUM(E309:E312)</f>
        <v>0</v>
      </c>
      <c r="H308" s="41">
        <f t="shared" si="21"/>
        <v>133000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4116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4116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3500</v>
      </c>
      <c r="D325" s="5">
        <f>SUM(D326:D327)</f>
        <v>0</v>
      </c>
      <c r="E325" s="5">
        <f>SUM(E326:E327)</f>
        <v>0</v>
      </c>
      <c r="H325" s="41">
        <f t="shared" si="28"/>
        <v>3500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616</v>
      </c>
      <c r="D331" s="5">
        <f>SUM(D332:D335)</f>
        <v>0</v>
      </c>
      <c r="E331" s="5">
        <f>SUM(E332:E335)</f>
        <v>0</v>
      </c>
      <c r="H331" s="41">
        <f t="shared" si="28"/>
        <v>616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1137089</v>
      </c>
      <c r="D339" s="33">
        <f>D340+D444+D482</f>
        <v>1132089</v>
      </c>
      <c r="E339" s="33">
        <f>E340+E444+E482</f>
        <v>1132089</v>
      </c>
      <c r="G339" s="39" t="s">
        <v>591</v>
      </c>
      <c r="H339" s="41">
        <f t="shared" si="28"/>
        <v>1137089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798589</v>
      </c>
      <c r="D340" s="32">
        <f>D341+D342+D343+D344+D347+D348+D353+D356+D357+D362+D367+BH290668+D371+D372+D373+D376+D377+D378+D382+D388+D391+D392+D395+D398+D399+D404+D407+D408+D409+D412+D415+D416+D419+D420+D421+D422+D429+D443</f>
        <v>793589</v>
      </c>
      <c r="E340" s="32">
        <f>E341+E342+E343+E344+E347+E348+E353+E356+E357+E362+E367+BI290668+E371+E372+E373+E376+E377+E378+E382+E388+E391+E392+E395+E398+E399+E404+E407+E408+E409+E412+E415+E416+E419+E420+E421+E422+E429+E443</f>
        <v>793589</v>
      </c>
      <c r="H340" s="41">
        <f t="shared" si="28"/>
        <v>798589</v>
      </c>
    </row>
    <row r="341" spans="1:10" outlineLevel="2">
      <c r="A341" s="6">
        <v>2201</v>
      </c>
      <c r="B341" s="34" t="s">
        <v>272</v>
      </c>
      <c r="C341" s="5">
        <v>50</v>
      </c>
      <c r="D341" s="5">
        <f>C341</f>
        <v>50</v>
      </c>
      <c r="E341" s="5">
        <f>D341</f>
        <v>50</v>
      </c>
      <c r="H341" s="41">
        <f t="shared" si="28"/>
        <v>50</v>
      </c>
    </row>
    <row r="342" spans="1:10" outlineLevel="2">
      <c r="A342" s="6">
        <v>2201</v>
      </c>
      <c r="B342" s="4" t="s">
        <v>40</v>
      </c>
      <c r="C342" s="5">
        <v>12000</v>
      </c>
      <c r="D342" s="5">
        <f t="shared" ref="D342:E343" si="31">C342</f>
        <v>12000</v>
      </c>
      <c r="E342" s="5">
        <f t="shared" si="31"/>
        <v>12000</v>
      </c>
      <c r="H342" s="41">
        <f t="shared" si="28"/>
        <v>12000</v>
      </c>
    </row>
    <row r="343" spans="1:10" outlineLevel="2">
      <c r="A343" s="6">
        <v>2201</v>
      </c>
      <c r="B343" s="4" t="s">
        <v>41</v>
      </c>
      <c r="C343" s="5">
        <v>170000</v>
      </c>
      <c r="D343" s="5">
        <f t="shared" si="31"/>
        <v>170000</v>
      </c>
      <c r="E343" s="5">
        <f t="shared" si="31"/>
        <v>170000</v>
      </c>
      <c r="H343" s="41">
        <f t="shared" si="28"/>
        <v>170000</v>
      </c>
    </row>
    <row r="344" spans="1:10" outlineLevel="2">
      <c r="A344" s="6">
        <v>2201</v>
      </c>
      <c r="B344" s="4" t="s">
        <v>273</v>
      </c>
      <c r="C344" s="5">
        <f>SUM(C345:C346)</f>
        <v>18000</v>
      </c>
      <c r="D344" s="5">
        <f>SUM(D345:D346)</f>
        <v>18000</v>
      </c>
      <c r="E344" s="5">
        <f>SUM(E345:E346)</f>
        <v>18000</v>
      </c>
      <c r="H344" s="41">
        <f t="shared" si="28"/>
        <v>18000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32">C345</f>
        <v>15000</v>
      </c>
      <c r="E345" s="30">
        <f t="shared" si="32"/>
        <v>15000</v>
      </c>
      <c r="H345" s="41">
        <f t="shared" si="28"/>
        <v>15000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12000</v>
      </c>
      <c r="D347" s="5">
        <f t="shared" si="32"/>
        <v>12000</v>
      </c>
      <c r="E347" s="5">
        <f t="shared" si="32"/>
        <v>12000</v>
      </c>
      <c r="H347" s="41">
        <f t="shared" si="28"/>
        <v>12000</v>
      </c>
    </row>
    <row r="348" spans="1:10" outlineLevel="2">
      <c r="A348" s="6">
        <v>2201</v>
      </c>
      <c r="B348" s="4" t="s">
        <v>277</v>
      </c>
      <c r="C348" s="5">
        <f>SUM(C349:C352)</f>
        <v>118300</v>
      </c>
      <c r="D348" s="5">
        <f>SUM(D349:D352)</f>
        <v>118300</v>
      </c>
      <c r="E348" s="5">
        <f>SUM(E349:E352)</f>
        <v>118300</v>
      </c>
      <c r="H348" s="41">
        <f t="shared" si="28"/>
        <v>118300</v>
      </c>
    </row>
    <row r="349" spans="1:10" outlineLevel="3">
      <c r="A349" s="29"/>
      <c r="B349" s="28" t="s">
        <v>278</v>
      </c>
      <c r="C349" s="30">
        <v>113000</v>
      </c>
      <c r="D349" s="30">
        <f>C349</f>
        <v>113000</v>
      </c>
      <c r="E349" s="30">
        <f>D349</f>
        <v>113000</v>
      </c>
      <c r="H349" s="41">
        <f t="shared" si="28"/>
        <v>113000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5300</v>
      </c>
      <c r="D351" s="30">
        <f t="shared" si="33"/>
        <v>5300</v>
      </c>
      <c r="E351" s="30">
        <f t="shared" si="33"/>
        <v>5300</v>
      </c>
      <c r="H351" s="41">
        <f t="shared" si="28"/>
        <v>5300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350</v>
      </c>
      <c r="D354" s="30">
        <f t="shared" ref="D354:E356" si="34">C354</f>
        <v>350</v>
      </c>
      <c r="E354" s="30">
        <f t="shared" si="34"/>
        <v>350</v>
      </c>
      <c r="H354" s="41">
        <f t="shared" si="28"/>
        <v>350</v>
      </c>
    </row>
    <row r="355" spans="1:8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outlineLevel="2">
      <c r="A356" s="6">
        <v>2201</v>
      </c>
      <c r="B356" s="4" t="s">
        <v>284</v>
      </c>
      <c r="C356" s="5">
        <v>4000</v>
      </c>
      <c r="D356" s="5">
        <f t="shared" si="34"/>
        <v>4000</v>
      </c>
      <c r="E356" s="5">
        <f t="shared" si="34"/>
        <v>4000</v>
      </c>
      <c r="H356" s="41">
        <f t="shared" si="28"/>
        <v>4000</v>
      </c>
    </row>
    <row r="357" spans="1:8" outlineLevel="2">
      <c r="A357" s="6">
        <v>2201</v>
      </c>
      <c r="B357" s="4" t="s">
        <v>285</v>
      </c>
      <c r="C357" s="5">
        <f>SUM(C358:C361)</f>
        <v>13300</v>
      </c>
      <c r="D357" s="5">
        <f>SUM(D358:D361)</f>
        <v>13300</v>
      </c>
      <c r="E357" s="5">
        <f>SUM(E358:E361)</f>
        <v>13300</v>
      </c>
      <c r="H357" s="41">
        <f t="shared" si="28"/>
        <v>13300</v>
      </c>
    </row>
    <row r="358" spans="1:8" outlineLevel="3">
      <c r="A358" s="29"/>
      <c r="B358" s="28" t="s">
        <v>286</v>
      </c>
      <c r="C358" s="30">
        <v>11300</v>
      </c>
      <c r="D358" s="30">
        <f>C358</f>
        <v>11300</v>
      </c>
      <c r="E358" s="30">
        <f>D358</f>
        <v>11300</v>
      </c>
      <c r="H358" s="41">
        <f t="shared" si="28"/>
        <v>11300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86400</v>
      </c>
      <c r="D362" s="5">
        <f>SUM(D363:D366)</f>
        <v>86400</v>
      </c>
      <c r="E362" s="5">
        <f>SUM(E363:E366)</f>
        <v>86400</v>
      </c>
      <c r="H362" s="41">
        <f t="shared" si="28"/>
        <v>86400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65000</v>
      </c>
      <c r="D364" s="30">
        <f t="shared" ref="D364:E366" si="36">C364</f>
        <v>65000</v>
      </c>
      <c r="E364" s="30">
        <f t="shared" si="36"/>
        <v>65000</v>
      </c>
      <c r="H364" s="41">
        <f t="shared" si="28"/>
        <v>65000</v>
      </c>
    </row>
    <row r="365" spans="1:8" outlineLevel="3">
      <c r="A365" s="29"/>
      <c r="B365" s="28" t="s">
        <v>293</v>
      </c>
      <c r="C365" s="30">
        <v>6400</v>
      </c>
      <c r="D365" s="30">
        <f t="shared" si="36"/>
        <v>6400</v>
      </c>
      <c r="E365" s="30">
        <f t="shared" si="36"/>
        <v>6400</v>
      </c>
      <c r="H365" s="41">
        <f t="shared" si="28"/>
        <v>6400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8"/>
        <v>6000</v>
      </c>
    </row>
    <row r="368" spans="1:8" outlineLevel="2" collapsed="1">
      <c r="A368" s="6">
        <v>2201</v>
      </c>
      <c r="B368" s="4" t="s">
        <v>295</v>
      </c>
      <c r="C368" s="5">
        <f>SUM(C369:C370)</f>
        <v>5000</v>
      </c>
      <c r="D368" s="5">
        <f>SUM(D369:D370)</f>
        <v>5000</v>
      </c>
      <c r="E368" s="5">
        <f>SUM(E369:E370)</f>
        <v>5000</v>
      </c>
      <c r="H368" s="41">
        <f t="shared" si="28"/>
        <v>5000</v>
      </c>
    </row>
    <row r="369" spans="1:8" outlineLevel="3">
      <c r="A369" s="29"/>
      <c r="B369" s="28" t="s">
        <v>296</v>
      </c>
      <c r="C369" s="30">
        <v>5000</v>
      </c>
      <c r="D369" s="30">
        <f t="shared" ref="D369:E372" si="37">C369</f>
        <v>5000</v>
      </c>
      <c r="E369" s="30">
        <f t="shared" si="37"/>
        <v>5000</v>
      </c>
      <c r="H369" s="41">
        <f t="shared" si="28"/>
        <v>5000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12800</v>
      </c>
      <c r="D378" s="5">
        <f>SUM(D379:D381)</f>
        <v>12800</v>
      </c>
      <c r="E378" s="5">
        <f>SUM(E379:E381)</f>
        <v>12800</v>
      </c>
      <c r="H378" s="41">
        <f t="shared" si="28"/>
        <v>12800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>
        <v>3300</v>
      </c>
      <c r="D380" s="30">
        <f t="shared" ref="D380:E381" si="39">C380</f>
        <v>3300</v>
      </c>
      <c r="E380" s="30">
        <f t="shared" si="39"/>
        <v>3300</v>
      </c>
      <c r="H380" s="41">
        <f t="shared" si="28"/>
        <v>3300</v>
      </c>
    </row>
    <row r="381" spans="1:8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13000</v>
      </c>
      <c r="D392" s="5">
        <f>SUM(D393:D394)</f>
        <v>13000</v>
      </c>
      <c r="E392" s="5">
        <f>SUM(E393:E394)</f>
        <v>13000</v>
      </c>
      <c r="H392" s="41">
        <f t="shared" si="41"/>
        <v>13000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13000</v>
      </c>
      <c r="D394" s="30">
        <f>C394</f>
        <v>13000</v>
      </c>
      <c r="E394" s="30">
        <f>D394</f>
        <v>13000</v>
      </c>
      <c r="H394" s="41">
        <f t="shared" si="41"/>
        <v>13000</v>
      </c>
    </row>
    <row r="395" spans="1:8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  <c r="H395" s="41">
        <f t="shared" si="41"/>
        <v>600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  <c r="H404" s="41">
        <f t="shared" si="41"/>
        <v>600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200</v>
      </c>
      <c r="D407" s="5">
        <f t="shared" si="45"/>
        <v>200</v>
      </c>
      <c r="E407" s="5">
        <f t="shared" si="45"/>
        <v>200</v>
      </c>
      <c r="H407" s="41">
        <f t="shared" si="41"/>
        <v>200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16500</v>
      </c>
      <c r="D412" s="5">
        <f>SUM(D413:D414)</f>
        <v>16500</v>
      </c>
      <c r="E412" s="5">
        <f>SUM(E413:E414)</f>
        <v>16500</v>
      </c>
      <c r="H412" s="41">
        <f t="shared" si="41"/>
        <v>16500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2400</v>
      </c>
      <c r="D416" s="5">
        <f>SUM(D417:D418)</f>
        <v>2400</v>
      </c>
      <c r="E416" s="5">
        <f>SUM(E417:E418)</f>
        <v>2400</v>
      </c>
      <c r="H416" s="41">
        <f t="shared" si="41"/>
        <v>2400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400</v>
      </c>
      <c r="D418" s="30">
        <f t="shared" si="47"/>
        <v>400</v>
      </c>
      <c r="E418" s="30">
        <f t="shared" si="47"/>
        <v>400</v>
      </c>
      <c r="H418" s="41">
        <f t="shared" si="41"/>
        <v>400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3300</v>
      </c>
      <c r="D422" s="5">
        <f>SUM(D423:D428)</f>
        <v>3300</v>
      </c>
      <c r="E422" s="5">
        <f>SUM(E423:E428)</f>
        <v>3300</v>
      </c>
      <c r="H422" s="41">
        <f t="shared" si="41"/>
        <v>3300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3000</v>
      </c>
      <c r="D426" s="30">
        <f t="shared" si="48"/>
        <v>3000</v>
      </c>
      <c r="E426" s="30">
        <f t="shared" si="48"/>
        <v>3000</v>
      </c>
      <c r="H426" s="41">
        <f t="shared" si="41"/>
        <v>3000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273439</v>
      </c>
      <c r="D429" s="5">
        <f>SUM(D430:D442)</f>
        <v>273439</v>
      </c>
      <c r="E429" s="5">
        <f>SUM(E430:E442)</f>
        <v>273439</v>
      </c>
      <c r="H429" s="41">
        <f t="shared" si="41"/>
        <v>273439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170000</v>
      </c>
      <c r="D431" s="30">
        <f t="shared" ref="D431:E442" si="49">C431</f>
        <v>170000</v>
      </c>
      <c r="E431" s="30">
        <f t="shared" si="49"/>
        <v>170000</v>
      </c>
      <c r="H431" s="41">
        <f t="shared" si="41"/>
        <v>170000</v>
      </c>
    </row>
    <row r="432" spans="1:8" outlineLevel="3">
      <c r="A432" s="29"/>
      <c r="B432" s="28" t="s">
        <v>345</v>
      </c>
      <c r="C432" s="30">
        <v>12000</v>
      </c>
      <c r="D432" s="30">
        <f t="shared" si="49"/>
        <v>12000</v>
      </c>
      <c r="E432" s="30">
        <f t="shared" si="49"/>
        <v>12000</v>
      </c>
      <c r="H432" s="41">
        <f t="shared" si="41"/>
        <v>12000</v>
      </c>
    </row>
    <row r="433" spans="1:8" outlineLevel="3">
      <c r="A433" s="29"/>
      <c r="B433" s="28" t="s">
        <v>346</v>
      </c>
      <c r="C433" s="30">
        <v>44939</v>
      </c>
      <c r="D433" s="30">
        <f t="shared" si="49"/>
        <v>44939</v>
      </c>
      <c r="E433" s="30">
        <f t="shared" si="49"/>
        <v>44939</v>
      </c>
      <c r="H433" s="41">
        <f t="shared" si="41"/>
        <v>44939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14000</v>
      </c>
      <c r="D439" s="30">
        <f t="shared" si="49"/>
        <v>14000</v>
      </c>
      <c r="E439" s="30">
        <f t="shared" si="49"/>
        <v>14000</v>
      </c>
      <c r="H439" s="41">
        <f t="shared" si="41"/>
        <v>14000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14000</v>
      </c>
      <c r="D441" s="30">
        <f t="shared" si="49"/>
        <v>14000</v>
      </c>
      <c r="E441" s="30">
        <f t="shared" si="49"/>
        <v>14000</v>
      </c>
      <c r="H441" s="41">
        <f t="shared" si="41"/>
        <v>14000</v>
      </c>
    </row>
    <row r="442" spans="1:8" outlineLevel="3">
      <c r="A442" s="29"/>
      <c r="B442" s="28" t="s">
        <v>355</v>
      </c>
      <c r="C442" s="30">
        <v>18500</v>
      </c>
      <c r="D442" s="30">
        <f t="shared" si="49"/>
        <v>18500</v>
      </c>
      <c r="E442" s="30">
        <f t="shared" si="49"/>
        <v>18500</v>
      </c>
      <c r="H442" s="41">
        <f t="shared" si="41"/>
        <v>18500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338500</v>
      </c>
      <c r="D444" s="32">
        <f>D445+D454+D455+D459+D462+D463+D468+D474+D477+D480+D481+D450</f>
        <v>338500</v>
      </c>
      <c r="E444" s="32">
        <f>E445+E454+E455+E459+E462+E463+E468+E474+E477+E480+E481+E450</f>
        <v>338500</v>
      </c>
      <c r="H444" s="41">
        <f t="shared" si="41"/>
        <v>338500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42600</v>
      </c>
      <c r="D445" s="5">
        <f>SUM(D446:D449)</f>
        <v>42600</v>
      </c>
      <c r="E445" s="5">
        <f>SUM(E446:E449)</f>
        <v>42600</v>
      </c>
      <c r="H445" s="41">
        <f t="shared" si="41"/>
        <v>42600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</v>
      </c>
      <c r="D447" s="30">
        <f t="shared" ref="D447:E449" si="50">C447</f>
        <v>100</v>
      </c>
      <c r="E447" s="30">
        <f t="shared" si="50"/>
        <v>100</v>
      </c>
      <c r="H447" s="41">
        <f t="shared" si="41"/>
        <v>100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37000</v>
      </c>
      <c r="D449" s="30">
        <f t="shared" si="50"/>
        <v>37000</v>
      </c>
      <c r="E449" s="30">
        <f t="shared" si="50"/>
        <v>37000</v>
      </c>
      <c r="H449" s="41">
        <f t="shared" si="41"/>
        <v>37000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200000</v>
      </c>
      <c r="D450" s="5">
        <f>SUM(D451:D453)</f>
        <v>200000</v>
      </c>
      <c r="E450" s="5">
        <f>SUM(E451:E453)</f>
        <v>200000</v>
      </c>
      <c r="H450" s="41">
        <f t="shared" ref="H450:H513" si="51">C450</f>
        <v>200000</v>
      </c>
    </row>
    <row r="451" spans="1:8" ht="15" customHeight="1" outlineLevel="3">
      <c r="A451" s="28"/>
      <c r="B451" s="28" t="s">
        <v>364</v>
      </c>
      <c r="C451" s="30">
        <v>200000</v>
      </c>
      <c r="D451" s="30">
        <f>C451</f>
        <v>200000</v>
      </c>
      <c r="E451" s="30">
        <f>D451</f>
        <v>200000</v>
      </c>
      <c r="H451" s="41">
        <f t="shared" si="51"/>
        <v>200000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outlineLevel="2">
      <c r="A455" s="6">
        <v>2202</v>
      </c>
      <c r="B455" s="4" t="s">
        <v>120</v>
      </c>
      <c r="C455" s="5">
        <f>SUM(C456:C458)</f>
        <v>31000</v>
      </c>
      <c r="D455" s="5">
        <f>SUM(D456:D458)</f>
        <v>31000</v>
      </c>
      <c r="E455" s="5">
        <f>SUM(E456:E458)</f>
        <v>31000</v>
      </c>
      <c r="H455" s="41">
        <f t="shared" si="51"/>
        <v>31000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1900</v>
      </c>
      <c r="D463" s="5">
        <f>SUM(D464:D467)</f>
        <v>1900</v>
      </c>
      <c r="E463" s="5">
        <f>SUM(E464:E467)</f>
        <v>1900</v>
      </c>
      <c r="H463" s="41">
        <f t="shared" si="51"/>
        <v>1900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1850</v>
      </c>
      <c r="D465" s="30">
        <f t="shared" ref="D465:E467" si="55">C465</f>
        <v>1850</v>
      </c>
      <c r="E465" s="30">
        <f t="shared" si="55"/>
        <v>1850</v>
      </c>
      <c r="H465" s="41">
        <f t="shared" si="51"/>
        <v>1850</v>
      </c>
    </row>
    <row r="466" spans="1:8" ht="15" customHeight="1" outlineLevel="3">
      <c r="A466" s="28"/>
      <c r="B466" s="28" t="s">
        <v>375</v>
      </c>
      <c r="C466" s="30">
        <v>50</v>
      </c>
      <c r="D466" s="30">
        <f t="shared" si="55"/>
        <v>50</v>
      </c>
      <c r="E466" s="30">
        <f t="shared" si="55"/>
        <v>50</v>
      </c>
      <c r="H466" s="41">
        <f t="shared" si="51"/>
        <v>50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112476</v>
      </c>
      <c r="D483" s="35">
        <f>D484+D504+D509+D522+D528+D538</f>
        <v>112476</v>
      </c>
      <c r="E483" s="35">
        <f>E484+E504+E509+E522+E528+E538</f>
        <v>112476</v>
      </c>
      <c r="G483" s="39" t="s">
        <v>592</v>
      </c>
      <c r="H483" s="41">
        <f t="shared" si="51"/>
        <v>112476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47120</v>
      </c>
      <c r="D484" s="32">
        <f>D485+D486+D490+D491+D494+D497+D500+D501+D502+D503</f>
        <v>47120</v>
      </c>
      <c r="E484" s="32">
        <f>E485+E486+E490+E491+E494+E497+E500+E501+E502+E503</f>
        <v>47120</v>
      </c>
      <c r="H484" s="41">
        <f t="shared" si="51"/>
        <v>47120</v>
      </c>
    </row>
    <row r="485" spans="1:10" outlineLevel="2">
      <c r="A485" s="6">
        <v>3302</v>
      </c>
      <c r="B485" s="4" t="s">
        <v>391</v>
      </c>
      <c r="C485" s="5">
        <v>5700</v>
      </c>
      <c r="D485" s="5">
        <f>C485</f>
        <v>5700</v>
      </c>
      <c r="E485" s="5">
        <f>D485</f>
        <v>5700</v>
      </c>
      <c r="H485" s="41">
        <f t="shared" si="51"/>
        <v>5700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420</v>
      </c>
      <c r="D490" s="5">
        <f>C490</f>
        <v>420</v>
      </c>
      <c r="E490" s="5">
        <f>D490</f>
        <v>420</v>
      </c>
      <c r="H490" s="41">
        <f t="shared" si="51"/>
        <v>420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19000</v>
      </c>
      <c r="D500" s="5">
        <f t="shared" si="59"/>
        <v>19000</v>
      </c>
      <c r="E500" s="5">
        <f t="shared" si="59"/>
        <v>19000</v>
      </c>
      <c r="H500" s="41">
        <f t="shared" si="51"/>
        <v>19000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>
        <v>13000</v>
      </c>
      <c r="D502" s="5">
        <f t="shared" si="59"/>
        <v>13000</v>
      </c>
      <c r="E502" s="5">
        <f t="shared" si="59"/>
        <v>13000</v>
      </c>
      <c r="H502" s="41">
        <f t="shared" si="51"/>
        <v>13000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7975</v>
      </c>
      <c r="D504" s="32">
        <f>SUM(D505:D508)</f>
        <v>7975</v>
      </c>
      <c r="E504" s="32">
        <f>SUM(E505:E508)</f>
        <v>7975</v>
      </c>
      <c r="H504" s="41">
        <f t="shared" si="51"/>
        <v>7975</v>
      </c>
    </row>
    <row r="505" spans="1:12" outlineLevel="2" collapsed="1">
      <c r="A505" s="6">
        <v>3303</v>
      </c>
      <c r="B505" s="4" t="s">
        <v>411</v>
      </c>
      <c r="C505" s="5">
        <v>4975</v>
      </c>
      <c r="D505" s="5">
        <f>C505</f>
        <v>4975</v>
      </c>
      <c r="E505" s="5">
        <f>D505</f>
        <v>4975</v>
      </c>
      <c r="H505" s="41">
        <f t="shared" si="51"/>
        <v>4975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3000</v>
      </c>
      <c r="D508" s="5">
        <f t="shared" si="60"/>
        <v>3000</v>
      </c>
      <c r="E508" s="5">
        <f t="shared" si="60"/>
        <v>3000</v>
      </c>
      <c r="H508" s="41">
        <f t="shared" si="51"/>
        <v>3000</v>
      </c>
    </row>
    <row r="509" spans="1:12" outlineLevel="1">
      <c r="A509" s="150" t="s">
        <v>414</v>
      </c>
      <c r="B509" s="151"/>
      <c r="C509" s="32">
        <f>C510+C511+C512+C513+C517+C518+C519+C520+C521</f>
        <v>55000</v>
      </c>
      <c r="D509" s="32">
        <f>D510+D511+D512+D513+D517+D518+D519+D520+D521</f>
        <v>55000</v>
      </c>
      <c r="E509" s="32">
        <f>E510+E511+E512+E513+E517+E518+E519+E520+E521</f>
        <v>55000</v>
      </c>
      <c r="F509" s="51"/>
      <c r="H509" s="41">
        <f t="shared" si="51"/>
        <v>55000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1800</v>
      </c>
      <c r="D513" s="5">
        <f>SUM(D514:D516)</f>
        <v>1800</v>
      </c>
      <c r="E513" s="5">
        <f>SUM(E514:E516)</f>
        <v>1800</v>
      </c>
      <c r="H513" s="41">
        <f t="shared" si="51"/>
        <v>1800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1500</v>
      </c>
      <c r="D515" s="30">
        <f t="shared" si="62"/>
        <v>1500</v>
      </c>
      <c r="E515" s="30">
        <f t="shared" si="62"/>
        <v>1500</v>
      </c>
      <c r="H515" s="41">
        <f t="shared" si="63"/>
        <v>1500</v>
      </c>
    </row>
    <row r="516" spans="1:8" ht="15" customHeight="1" outlineLevel="3">
      <c r="A516" s="29"/>
      <c r="B516" s="28" t="s">
        <v>421</v>
      </c>
      <c r="C516" s="30">
        <v>300</v>
      </c>
      <c r="D516" s="30">
        <f t="shared" si="62"/>
        <v>300</v>
      </c>
      <c r="E516" s="30">
        <f t="shared" si="62"/>
        <v>300</v>
      </c>
      <c r="H516" s="41">
        <f t="shared" si="63"/>
        <v>300</v>
      </c>
    </row>
    <row r="517" spans="1:8" outlineLevel="2">
      <c r="A517" s="6">
        <v>3305</v>
      </c>
      <c r="B517" s="4" t="s">
        <v>422</v>
      </c>
      <c r="C517" s="5">
        <v>33000</v>
      </c>
      <c r="D517" s="5">
        <f t="shared" si="62"/>
        <v>33000</v>
      </c>
      <c r="E517" s="5">
        <f t="shared" si="62"/>
        <v>33000</v>
      </c>
      <c r="H517" s="41">
        <f t="shared" si="63"/>
        <v>33000</v>
      </c>
    </row>
    <row r="518" spans="1:8" outlineLevel="2">
      <c r="A518" s="6">
        <v>3305</v>
      </c>
      <c r="B518" s="4" t="s">
        <v>423</v>
      </c>
      <c r="C518" s="5">
        <v>1200</v>
      </c>
      <c r="D518" s="5">
        <f t="shared" si="62"/>
        <v>1200</v>
      </c>
      <c r="E518" s="5">
        <f t="shared" si="62"/>
        <v>1200</v>
      </c>
      <c r="H518" s="41">
        <f t="shared" si="63"/>
        <v>1200</v>
      </c>
    </row>
    <row r="519" spans="1:8" outlineLevel="2">
      <c r="A519" s="6">
        <v>3305</v>
      </c>
      <c r="B519" s="4" t="s">
        <v>424</v>
      </c>
      <c r="C519" s="5">
        <v>800</v>
      </c>
      <c r="D519" s="5">
        <f t="shared" si="62"/>
        <v>800</v>
      </c>
      <c r="E519" s="5">
        <f t="shared" si="62"/>
        <v>800</v>
      </c>
      <c r="H519" s="41">
        <f t="shared" si="63"/>
        <v>800</v>
      </c>
    </row>
    <row r="520" spans="1:8" outlineLevel="2">
      <c r="A520" s="6">
        <v>3305</v>
      </c>
      <c r="B520" s="4" t="s">
        <v>425</v>
      </c>
      <c r="C520" s="5">
        <v>18000</v>
      </c>
      <c r="D520" s="5">
        <f t="shared" si="62"/>
        <v>18000</v>
      </c>
      <c r="E520" s="5">
        <f t="shared" si="62"/>
        <v>18000</v>
      </c>
      <c r="H520" s="41">
        <f t="shared" si="63"/>
        <v>18000</v>
      </c>
    </row>
    <row r="521" spans="1:8" outlineLevel="2">
      <c r="A521" s="6">
        <v>3305</v>
      </c>
      <c r="B521" s="4" t="s">
        <v>409</v>
      </c>
      <c r="C521" s="5">
        <v>200</v>
      </c>
      <c r="D521" s="5">
        <f t="shared" si="62"/>
        <v>200</v>
      </c>
      <c r="E521" s="5">
        <f t="shared" si="62"/>
        <v>200</v>
      </c>
      <c r="H521" s="41">
        <f t="shared" si="63"/>
        <v>200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2381</v>
      </c>
      <c r="D538" s="32">
        <f>SUM(D539:D544)</f>
        <v>2381</v>
      </c>
      <c r="E538" s="32">
        <f>SUM(E539:E544)</f>
        <v>2381</v>
      </c>
      <c r="H538" s="41">
        <f t="shared" si="63"/>
        <v>2381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2381</v>
      </c>
      <c r="D540" s="5">
        <f t="shared" ref="D540:E543" si="66">C540</f>
        <v>2381</v>
      </c>
      <c r="E540" s="5">
        <f t="shared" si="66"/>
        <v>2381</v>
      </c>
      <c r="H540" s="41">
        <f t="shared" si="63"/>
        <v>2381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>
        <f t="shared" si="63"/>
        <v>500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500</v>
      </c>
      <c r="D548" s="32">
        <f>C548</f>
        <v>500</v>
      </c>
      <c r="E548" s="32">
        <f>D548</f>
        <v>500</v>
      </c>
      <c r="H548" s="41">
        <f t="shared" si="63"/>
        <v>500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107945</v>
      </c>
      <c r="D550" s="36">
        <f>D551</f>
        <v>107945</v>
      </c>
      <c r="E550" s="36">
        <f>E551</f>
        <v>107945</v>
      </c>
      <c r="G550" s="39" t="s">
        <v>59</v>
      </c>
      <c r="H550" s="41">
        <f t="shared" si="63"/>
        <v>107945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107945</v>
      </c>
      <c r="D551" s="33">
        <f>D552+D556</f>
        <v>107945</v>
      </c>
      <c r="E551" s="33">
        <f>E552+E556</f>
        <v>107945</v>
      </c>
      <c r="G551" s="39" t="s">
        <v>594</v>
      </c>
      <c r="H551" s="41">
        <f t="shared" si="63"/>
        <v>107945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107945</v>
      </c>
      <c r="D552" s="32">
        <f>SUM(D553:D555)</f>
        <v>107945</v>
      </c>
      <c r="E552" s="32">
        <f>SUM(E553:E555)</f>
        <v>107945</v>
      </c>
      <c r="H552" s="41">
        <f t="shared" si="63"/>
        <v>107945</v>
      </c>
    </row>
    <row r="553" spans="1:10" outlineLevel="2" collapsed="1">
      <c r="A553" s="6">
        <v>5500</v>
      </c>
      <c r="B553" s="4" t="s">
        <v>458</v>
      </c>
      <c r="C553" s="5">
        <v>107945</v>
      </c>
      <c r="D553" s="5">
        <f t="shared" ref="D553:E555" si="67">C553</f>
        <v>107945</v>
      </c>
      <c r="E553" s="5">
        <f t="shared" si="67"/>
        <v>107945</v>
      </c>
      <c r="H553" s="41">
        <f t="shared" si="63"/>
        <v>107945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747996.71699999995</v>
      </c>
      <c r="D559" s="37">
        <f>D560+D716+D725</f>
        <v>747996.71699999995</v>
      </c>
      <c r="E559" s="37">
        <f>E560+E716+E725</f>
        <v>747996.71699999995</v>
      </c>
      <c r="G559" s="39" t="s">
        <v>62</v>
      </c>
      <c r="H559" s="41">
        <f t="shared" si="63"/>
        <v>747996.71699999995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569006.71699999995</v>
      </c>
      <c r="D560" s="36">
        <f>D561+D638+D642+D645</f>
        <v>569006.71699999995</v>
      </c>
      <c r="E560" s="36">
        <f>E561+E638+E642+E645</f>
        <v>569006.71699999995</v>
      </c>
      <c r="G560" s="39" t="s">
        <v>61</v>
      </c>
      <c r="H560" s="41">
        <f t="shared" si="63"/>
        <v>569006.71699999995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568206.71699999995</v>
      </c>
      <c r="D561" s="38">
        <f>D562+D567+D568+D569+D576+D577+D581+D584+D585+D586+D587+D592+D595+D599+D603+D610+D616+D628</f>
        <v>568206.71699999995</v>
      </c>
      <c r="E561" s="38">
        <f>E562+E567+E568+E569+E576+E577+E581+E584+E585+E586+E587+E592+E595+E599+E603+E610+E616+E628</f>
        <v>568206.71699999995</v>
      </c>
      <c r="G561" s="39" t="s">
        <v>595</v>
      </c>
      <c r="H561" s="41">
        <f t="shared" si="63"/>
        <v>568206.71699999995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55000</v>
      </c>
      <c r="D569" s="32">
        <f>SUM(D570:D575)</f>
        <v>55000</v>
      </c>
      <c r="E569" s="32">
        <f>SUM(E570:E575)</f>
        <v>55000</v>
      </c>
      <c r="H569" s="41">
        <f t="shared" si="63"/>
        <v>55000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35000</v>
      </c>
      <c r="D572" s="5">
        <f t="shared" si="69"/>
        <v>35000</v>
      </c>
      <c r="E572" s="5">
        <f t="shared" si="69"/>
        <v>35000</v>
      </c>
      <c r="H572" s="41">
        <f t="shared" si="63"/>
        <v>35000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20000</v>
      </c>
      <c r="D574" s="5">
        <f t="shared" si="69"/>
        <v>20000</v>
      </c>
      <c r="E574" s="5">
        <f t="shared" si="69"/>
        <v>20000</v>
      </c>
      <c r="H574" s="41">
        <f t="shared" si="63"/>
        <v>20000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13000</v>
      </c>
      <c r="D577" s="32">
        <f>SUM(D578:D580)</f>
        <v>13000</v>
      </c>
      <c r="E577" s="32">
        <f>SUM(E578:E580)</f>
        <v>13000</v>
      </c>
      <c r="H577" s="41">
        <f t="shared" si="63"/>
        <v>13000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13000</v>
      </c>
      <c r="D580" s="5">
        <f t="shared" si="70"/>
        <v>13000</v>
      </c>
      <c r="E580" s="5">
        <f t="shared" si="70"/>
        <v>13000</v>
      </c>
      <c r="H580" s="41">
        <f t="shared" si="71"/>
        <v>13000</v>
      </c>
    </row>
    <row r="581" spans="1:8" outlineLevel="1">
      <c r="A581" s="150" t="s">
        <v>485</v>
      </c>
      <c r="B581" s="151"/>
      <c r="C581" s="32">
        <f>SUM(C582:C583)</f>
        <v>90250</v>
      </c>
      <c r="D581" s="32">
        <f>SUM(D582:D583)</f>
        <v>90250</v>
      </c>
      <c r="E581" s="32">
        <f>SUM(E582:E583)</f>
        <v>90250</v>
      </c>
      <c r="H581" s="41">
        <f t="shared" si="71"/>
        <v>90250</v>
      </c>
    </row>
    <row r="582" spans="1:8" outlineLevel="2">
      <c r="A582" s="7">
        <v>6606</v>
      </c>
      <c r="B582" s="4" t="s">
        <v>486</v>
      </c>
      <c r="C582" s="5">
        <v>74250</v>
      </c>
      <c r="D582" s="5">
        <f t="shared" ref="D582:E586" si="72">C582</f>
        <v>74250</v>
      </c>
      <c r="E582" s="5">
        <f t="shared" si="72"/>
        <v>74250</v>
      </c>
      <c r="H582" s="41">
        <f t="shared" si="71"/>
        <v>74250</v>
      </c>
    </row>
    <row r="583" spans="1:8" outlineLevel="2">
      <c r="A583" s="7">
        <v>6606</v>
      </c>
      <c r="B583" s="4" t="s">
        <v>487</v>
      </c>
      <c r="C583" s="5">
        <v>16000</v>
      </c>
      <c r="D583" s="5">
        <f t="shared" si="72"/>
        <v>16000</v>
      </c>
      <c r="E583" s="5">
        <f t="shared" si="72"/>
        <v>16000</v>
      </c>
      <c r="H583" s="41">
        <f t="shared" si="71"/>
        <v>16000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30000</v>
      </c>
      <c r="D585" s="32">
        <f t="shared" si="72"/>
        <v>30000</v>
      </c>
      <c r="E585" s="32">
        <f t="shared" si="72"/>
        <v>30000</v>
      </c>
      <c r="H585" s="41">
        <f t="shared" si="71"/>
        <v>30000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98900</v>
      </c>
      <c r="D587" s="32">
        <f>SUM(D588:D591)</f>
        <v>98900</v>
      </c>
      <c r="E587" s="32">
        <f>SUM(E588:E591)</f>
        <v>98900</v>
      </c>
      <c r="H587" s="41">
        <f t="shared" si="71"/>
        <v>98900</v>
      </c>
    </row>
    <row r="588" spans="1:8" outlineLevel="2">
      <c r="A588" s="7">
        <v>6610</v>
      </c>
      <c r="B588" s="4" t="s">
        <v>492</v>
      </c>
      <c r="C588" s="5">
        <v>92500</v>
      </c>
      <c r="D588" s="5">
        <f>C588</f>
        <v>92500</v>
      </c>
      <c r="E588" s="5">
        <f>D588</f>
        <v>92500</v>
      </c>
      <c r="H588" s="41">
        <f t="shared" si="71"/>
        <v>92500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6400</v>
      </c>
      <c r="D590" s="5">
        <f t="shared" si="73"/>
        <v>6400</v>
      </c>
      <c r="E590" s="5">
        <f t="shared" si="73"/>
        <v>6400</v>
      </c>
      <c r="H590" s="41">
        <f t="shared" si="71"/>
        <v>6400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181800</v>
      </c>
      <c r="D599" s="32">
        <f>SUM(D600:D602)</f>
        <v>181800</v>
      </c>
      <c r="E599" s="32">
        <f>SUM(E600:E602)</f>
        <v>181800</v>
      </c>
      <c r="H599" s="41">
        <f t="shared" si="71"/>
        <v>181800</v>
      </c>
    </row>
    <row r="600" spans="1:8" outlineLevel="2">
      <c r="A600" s="7">
        <v>6613</v>
      </c>
      <c r="B600" s="4" t="s">
        <v>504</v>
      </c>
      <c r="C600" s="5">
        <v>16800</v>
      </c>
      <c r="D600" s="5">
        <f t="shared" ref="D600:E602" si="75">C600</f>
        <v>16800</v>
      </c>
      <c r="E600" s="5">
        <f t="shared" si="75"/>
        <v>16800</v>
      </c>
      <c r="H600" s="41">
        <f t="shared" si="71"/>
        <v>16800</v>
      </c>
    </row>
    <row r="601" spans="1:8" outlineLevel="2">
      <c r="A601" s="7">
        <v>6613</v>
      </c>
      <c r="B601" s="4" t="s">
        <v>505</v>
      </c>
      <c r="C601" s="5">
        <v>105000</v>
      </c>
      <c r="D601" s="5">
        <f t="shared" si="75"/>
        <v>105000</v>
      </c>
      <c r="E601" s="5">
        <f t="shared" si="75"/>
        <v>105000</v>
      </c>
      <c r="H601" s="41">
        <f t="shared" si="71"/>
        <v>105000</v>
      </c>
    </row>
    <row r="602" spans="1:8" outlineLevel="2">
      <c r="A602" s="7">
        <v>6613</v>
      </c>
      <c r="B602" s="4" t="s">
        <v>501</v>
      </c>
      <c r="C602" s="5">
        <v>60000</v>
      </c>
      <c r="D602" s="5">
        <f t="shared" si="75"/>
        <v>60000</v>
      </c>
      <c r="E602" s="5">
        <f t="shared" si="75"/>
        <v>60000</v>
      </c>
      <c r="H602" s="41">
        <f t="shared" si="71"/>
        <v>60000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58000</v>
      </c>
      <c r="D610" s="32">
        <f>SUM(D611:D615)</f>
        <v>58000</v>
      </c>
      <c r="E610" s="32">
        <f>SUM(E611:E615)</f>
        <v>58000</v>
      </c>
      <c r="H610" s="41">
        <f t="shared" si="71"/>
        <v>58000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30000</v>
      </c>
      <c r="D613" s="5">
        <f t="shared" si="77"/>
        <v>30000</v>
      </c>
      <c r="E613" s="5">
        <f t="shared" si="77"/>
        <v>30000</v>
      </c>
      <c r="H613" s="41">
        <f t="shared" si="71"/>
        <v>30000</v>
      </c>
    </row>
    <row r="614" spans="1:8" outlineLevel="2">
      <c r="A614" s="7">
        <v>6615</v>
      </c>
      <c r="B614" s="4" t="s">
        <v>517</v>
      </c>
      <c r="C614" s="5">
        <v>8000</v>
      </c>
      <c r="D614" s="5">
        <f t="shared" si="77"/>
        <v>8000</v>
      </c>
      <c r="E614" s="5">
        <f t="shared" si="77"/>
        <v>8000</v>
      </c>
      <c r="H614" s="41">
        <f t="shared" si="71"/>
        <v>8000</v>
      </c>
    </row>
    <row r="615" spans="1:8" outlineLevel="2">
      <c r="A615" s="7">
        <v>6615</v>
      </c>
      <c r="B615" s="4" t="s">
        <v>518</v>
      </c>
      <c r="C615" s="5">
        <v>20000</v>
      </c>
      <c r="D615" s="5">
        <f t="shared" si="77"/>
        <v>20000</v>
      </c>
      <c r="E615" s="5">
        <f t="shared" si="77"/>
        <v>20000</v>
      </c>
      <c r="H615" s="41">
        <f t="shared" si="71"/>
        <v>20000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31256.717000000001</v>
      </c>
      <c r="D628" s="32">
        <f>SUM(D629:D637)</f>
        <v>31256.717000000001</v>
      </c>
      <c r="E628" s="32">
        <f>SUM(E629:E637)</f>
        <v>31256.717000000001</v>
      </c>
      <c r="H628" s="41">
        <f t="shared" si="71"/>
        <v>31256.717000000001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31256.717000000001</v>
      </c>
      <c r="D633" s="5">
        <f t="shared" si="79"/>
        <v>31256.717000000001</v>
      </c>
      <c r="E633" s="5">
        <f t="shared" si="79"/>
        <v>31256.717000000001</v>
      </c>
      <c r="H633" s="41">
        <f t="shared" si="71"/>
        <v>31256.717000000001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800</v>
      </c>
      <c r="D642" s="38">
        <f>D643+D644</f>
        <v>800</v>
      </c>
      <c r="E642" s="38">
        <f>E643+E644</f>
        <v>800</v>
      </c>
      <c r="G642" s="39" t="s">
        <v>597</v>
      </c>
      <c r="H642" s="41">
        <f t="shared" ref="H642:H705" si="81">C642</f>
        <v>800</v>
      </c>
      <c r="I642" s="42"/>
      <c r="J642" s="40" t="b">
        <f>AND(H642=I642)</f>
        <v>0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800</v>
      </c>
      <c r="D644" s="32">
        <f>C644</f>
        <v>800</v>
      </c>
      <c r="E644" s="32">
        <f>D644</f>
        <v>800</v>
      </c>
      <c r="H644" s="41">
        <f t="shared" si="81"/>
        <v>800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178990</v>
      </c>
      <c r="D716" s="36">
        <f>D717</f>
        <v>178990</v>
      </c>
      <c r="E716" s="36">
        <f>E717</f>
        <v>178990</v>
      </c>
      <c r="G716" s="39" t="s">
        <v>66</v>
      </c>
      <c r="H716" s="41">
        <f t="shared" si="92"/>
        <v>178990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178990</v>
      </c>
      <c r="D717" s="33">
        <f>D718+D722</f>
        <v>178990</v>
      </c>
      <c r="E717" s="33">
        <f>E718+E722</f>
        <v>178990</v>
      </c>
      <c r="G717" s="39" t="s">
        <v>599</v>
      </c>
      <c r="H717" s="41">
        <f t="shared" si="92"/>
        <v>178990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178990</v>
      </c>
      <c r="D718" s="31">
        <f>SUM(D719:D721)</f>
        <v>178990</v>
      </c>
      <c r="E718" s="31">
        <f>SUM(E719:E721)</f>
        <v>178990</v>
      </c>
      <c r="H718" s="41">
        <f t="shared" si="92"/>
        <v>178990</v>
      </c>
    </row>
    <row r="719" spans="1:10" ht="15" customHeight="1" outlineLevel="2">
      <c r="A719" s="6">
        <v>10950</v>
      </c>
      <c r="B719" s="4" t="s">
        <v>572</v>
      </c>
      <c r="C719" s="5">
        <v>178990</v>
      </c>
      <c r="D719" s="5">
        <f>C719</f>
        <v>178990</v>
      </c>
      <c r="E719" s="5">
        <f>D719</f>
        <v>178990</v>
      </c>
      <c r="H719" s="41">
        <f t="shared" si="92"/>
        <v>178990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56" zoomScale="130" zoomScaleNormal="13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44" customWidth="1"/>
    <col min="3" max="3" width="18.85546875" customWidth="1"/>
    <col min="4" max="4" width="17.85546875" customWidth="1"/>
    <col min="5" max="5" width="17.42578125" customWidth="1"/>
    <col min="7" max="7" width="15.5703125" bestFit="1" customWidth="1"/>
    <col min="8" max="8" width="22.285156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4282719.9399999995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2594000</v>
      </c>
      <c r="D2" s="26">
        <f>D3+D67</f>
        <v>2594000</v>
      </c>
      <c r="E2" s="26">
        <f>E3+E67</f>
        <v>2594000</v>
      </c>
      <c r="G2" s="39" t="s">
        <v>60</v>
      </c>
      <c r="H2" s="41">
        <f>C2</f>
        <v>2594000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858000</v>
      </c>
      <c r="D3" s="23">
        <f>D4+D11+D38+D61</f>
        <v>858000</v>
      </c>
      <c r="E3" s="23">
        <f>E4+E11+E38+E61</f>
        <v>858000</v>
      </c>
      <c r="G3" s="39" t="s">
        <v>57</v>
      </c>
      <c r="H3" s="41">
        <f t="shared" ref="H3:H66" si="0">C3</f>
        <v>858000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506000</v>
      </c>
      <c r="D4" s="21">
        <f>SUM(D5:D10)</f>
        <v>506000</v>
      </c>
      <c r="E4" s="21">
        <f>SUM(E5:E10)</f>
        <v>506000</v>
      </c>
      <c r="F4" s="17"/>
      <c r="G4" s="39" t="s">
        <v>53</v>
      </c>
      <c r="H4" s="41">
        <f t="shared" si="0"/>
        <v>506000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65000</v>
      </c>
      <c r="D6" s="2">
        <f t="shared" ref="D6:E10" si="1">C6</f>
        <v>65000</v>
      </c>
      <c r="E6" s="2">
        <f t="shared" si="1"/>
        <v>65000</v>
      </c>
      <c r="F6" s="17"/>
      <c r="G6" s="17"/>
      <c r="H6" s="41">
        <f t="shared" si="0"/>
        <v>65000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240000</v>
      </c>
      <c r="D7" s="2">
        <f t="shared" si="1"/>
        <v>240000</v>
      </c>
      <c r="E7" s="2">
        <f t="shared" si="1"/>
        <v>240000</v>
      </c>
      <c r="F7" s="17"/>
      <c r="G7" s="17"/>
      <c r="H7" s="41">
        <f t="shared" si="0"/>
        <v>240000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114000</v>
      </c>
      <c r="D11" s="21">
        <f>SUM(D12:D37)</f>
        <v>114000</v>
      </c>
      <c r="E11" s="21">
        <f>SUM(E12:E37)</f>
        <v>114000</v>
      </c>
      <c r="F11" s="17"/>
      <c r="G11" s="39" t="s">
        <v>54</v>
      </c>
      <c r="H11" s="41">
        <f t="shared" si="0"/>
        <v>114000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10000</v>
      </c>
      <c r="D19" s="2">
        <f t="shared" si="2"/>
        <v>10000</v>
      </c>
      <c r="E19" s="2">
        <f t="shared" si="2"/>
        <v>10000</v>
      </c>
      <c r="H19" s="41">
        <f t="shared" si="0"/>
        <v>10000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238000</v>
      </c>
      <c r="D38" s="21">
        <f>SUM(D39:D60)</f>
        <v>238000</v>
      </c>
      <c r="E38" s="21">
        <f>SUM(E39:E60)</f>
        <v>238000</v>
      </c>
      <c r="G38" s="39" t="s">
        <v>55</v>
      </c>
      <c r="H38" s="41">
        <f t="shared" si="0"/>
        <v>238000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6500</v>
      </c>
      <c r="D41" s="2">
        <f t="shared" si="4"/>
        <v>6500</v>
      </c>
      <c r="E41" s="2">
        <f t="shared" si="4"/>
        <v>6500</v>
      </c>
      <c r="H41" s="41">
        <f t="shared" si="0"/>
        <v>6500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2000</v>
      </c>
      <c r="D50" s="2">
        <f t="shared" si="4"/>
        <v>2000</v>
      </c>
      <c r="E50" s="2">
        <f t="shared" si="4"/>
        <v>2000</v>
      </c>
      <c r="H50" s="41">
        <f t="shared" si="0"/>
        <v>2000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1736000</v>
      </c>
      <c r="D67" s="25">
        <f>D97+D68</f>
        <v>1736000</v>
      </c>
      <c r="E67" s="25">
        <f>E97+E68</f>
        <v>1736000</v>
      </c>
      <c r="G67" s="39" t="s">
        <v>59</v>
      </c>
      <c r="H67" s="41">
        <f t="shared" ref="H67:H130" si="7">C67</f>
        <v>1736000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198000</v>
      </c>
      <c r="D68" s="21">
        <f>SUM(D69:D96)</f>
        <v>198000</v>
      </c>
      <c r="E68" s="21">
        <f>SUM(E69:E96)</f>
        <v>198000</v>
      </c>
      <c r="G68" s="39" t="s">
        <v>56</v>
      </c>
      <c r="H68" s="41">
        <f t="shared" si="7"/>
        <v>198000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>
        <v>18000</v>
      </c>
      <c r="D81" s="2">
        <f t="shared" si="8"/>
        <v>18000</v>
      </c>
      <c r="E81" s="2">
        <f t="shared" si="8"/>
        <v>18000</v>
      </c>
      <c r="H81" s="41">
        <f t="shared" si="7"/>
        <v>18000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130000</v>
      </c>
      <c r="D90" s="2">
        <f t="shared" si="9"/>
        <v>130000</v>
      </c>
      <c r="E90" s="2">
        <f t="shared" si="9"/>
        <v>130000</v>
      </c>
      <c r="H90" s="41">
        <f t="shared" si="7"/>
        <v>130000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15000</v>
      </c>
      <c r="D92" s="2">
        <f t="shared" si="9"/>
        <v>15000</v>
      </c>
      <c r="E92" s="2">
        <f t="shared" si="9"/>
        <v>15000</v>
      </c>
      <c r="H92" s="41">
        <f t="shared" si="7"/>
        <v>15000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1538000</v>
      </c>
      <c r="D97" s="21">
        <f>SUM(D98:D113)</f>
        <v>1538000</v>
      </c>
      <c r="E97" s="21">
        <f>SUM(E98:E113)</f>
        <v>1538000</v>
      </c>
      <c r="G97" s="39" t="s">
        <v>58</v>
      </c>
      <c r="H97" s="41">
        <f t="shared" si="7"/>
        <v>1538000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  <c r="H98" s="41">
        <f t="shared" si="7"/>
        <v>1400000</v>
      </c>
    </row>
    <row r="99" spans="1:10" ht="15" customHeight="1" outlineLevel="1">
      <c r="A99" s="3">
        <v>6002</v>
      </c>
      <c r="B99" s="1" t="s">
        <v>185</v>
      </c>
      <c r="C99" s="2">
        <v>110000</v>
      </c>
      <c r="D99" s="2">
        <f t="shared" ref="D99:E113" si="10">C99</f>
        <v>110000</v>
      </c>
      <c r="E99" s="2">
        <f t="shared" si="10"/>
        <v>110000</v>
      </c>
      <c r="H99" s="41">
        <f t="shared" si="7"/>
        <v>110000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66" t="s">
        <v>62</v>
      </c>
      <c r="B114" s="167"/>
      <c r="C114" s="26">
        <f>C115+C152+C177</f>
        <v>1688719.94</v>
      </c>
      <c r="D114" s="26">
        <f>D115+D152+D177</f>
        <v>1688719.94</v>
      </c>
      <c r="E114" s="26">
        <f>E115+E152+E177</f>
        <v>1688719.94</v>
      </c>
      <c r="G114" s="39" t="s">
        <v>62</v>
      </c>
      <c r="H114" s="41">
        <f t="shared" si="7"/>
        <v>1688719.94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1142986.94</v>
      </c>
      <c r="D115" s="23">
        <f>D116+D135</f>
        <v>1142986.94</v>
      </c>
      <c r="E115" s="23">
        <f>E116+E135</f>
        <v>1142986.94</v>
      </c>
      <c r="G115" s="39" t="s">
        <v>61</v>
      </c>
      <c r="H115" s="41">
        <f t="shared" si="7"/>
        <v>1142986.94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328289</v>
      </c>
      <c r="D116" s="21">
        <f>D117+D120+D123+D126+D129+D132</f>
        <v>328289</v>
      </c>
      <c r="E116" s="21">
        <f>E117+E120+E123+E126+E129+E132</f>
        <v>328289</v>
      </c>
      <c r="G116" s="39" t="s">
        <v>583</v>
      </c>
      <c r="H116" s="41">
        <f t="shared" si="7"/>
        <v>328289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328289</v>
      </c>
      <c r="D117" s="2">
        <f>D118+D119</f>
        <v>328289</v>
      </c>
      <c r="E117" s="2">
        <f>E118+E119</f>
        <v>328289</v>
      </c>
      <c r="H117" s="41">
        <f t="shared" si="7"/>
        <v>328289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328289</v>
      </c>
      <c r="D119" s="128">
        <f>C119</f>
        <v>328289</v>
      </c>
      <c r="E119" s="128">
        <f>D119</f>
        <v>328289</v>
      </c>
      <c r="H119" s="41">
        <f t="shared" si="7"/>
        <v>328289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814697.94</v>
      </c>
      <c r="D135" s="21">
        <f>D136+D140+D143+D146+D149</f>
        <v>814697.94</v>
      </c>
      <c r="E135" s="21">
        <f>E136+E140+E143+E146+E149</f>
        <v>814697.94</v>
      </c>
      <c r="G135" s="39" t="s">
        <v>584</v>
      </c>
      <c r="H135" s="41">
        <f t="shared" si="11"/>
        <v>814697.94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568012.91899999999</v>
      </c>
      <c r="D136" s="2">
        <f>D137+D138+D139</f>
        <v>568012.91899999999</v>
      </c>
      <c r="E136" s="2">
        <f>E137+E138+E139</f>
        <v>568012.91899999999</v>
      </c>
      <c r="H136" s="41">
        <f t="shared" si="11"/>
        <v>568012.91899999999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447842.41399999999</v>
      </c>
      <c r="D138" s="128">
        <f t="shared" ref="D138:E139" si="12">C138</f>
        <v>447842.41399999999</v>
      </c>
      <c r="E138" s="128">
        <f t="shared" si="12"/>
        <v>447842.41399999999</v>
      </c>
      <c r="H138" s="41">
        <f t="shared" si="11"/>
        <v>447842.41399999999</v>
      </c>
    </row>
    <row r="139" spans="1:10" ht="15" customHeight="1" outlineLevel="2">
      <c r="A139" s="130"/>
      <c r="B139" s="129" t="s">
        <v>861</v>
      </c>
      <c r="C139" s="128">
        <v>120170.505</v>
      </c>
      <c r="D139" s="128">
        <f t="shared" si="12"/>
        <v>120170.505</v>
      </c>
      <c r="E139" s="128">
        <f t="shared" si="12"/>
        <v>120170.505</v>
      </c>
      <c r="H139" s="41">
        <f t="shared" si="11"/>
        <v>120170.505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246685.02100000001</v>
      </c>
      <c r="D149" s="2">
        <f>D150+D151</f>
        <v>246685.02100000001</v>
      </c>
      <c r="E149" s="2">
        <f>E150+E151</f>
        <v>246685.02100000001</v>
      </c>
      <c r="H149" s="41">
        <f t="shared" si="11"/>
        <v>246685.02100000001</v>
      </c>
    </row>
    <row r="150" spans="1:10" ht="15" customHeight="1" outlineLevel="2">
      <c r="A150" s="130"/>
      <c r="B150" s="129" t="s">
        <v>855</v>
      </c>
      <c r="C150" s="128">
        <v>246685.02100000001</v>
      </c>
      <c r="D150" s="128">
        <f>C150</f>
        <v>246685.02100000001</v>
      </c>
      <c r="E150" s="128">
        <f>D150</f>
        <v>246685.02100000001</v>
      </c>
      <c r="H150" s="41">
        <f t="shared" si="11"/>
        <v>246685.02100000001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545733</v>
      </c>
      <c r="D152" s="23">
        <f>D153+D163+D170</f>
        <v>545733</v>
      </c>
      <c r="E152" s="23">
        <f>E153+E163+E170</f>
        <v>545733</v>
      </c>
      <c r="G152" s="39" t="s">
        <v>66</v>
      </c>
      <c r="H152" s="41">
        <f t="shared" si="11"/>
        <v>545733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545733</v>
      </c>
      <c r="D153" s="21">
        <f>D154+D157+D160</f>
        <v>545733</v>
      </c>
      <c r="E153" s="21">
        <f>E154+E157+E160</f>
        <v>545733</v>
      </c>
      <c r="G153" s="39" t="s">
        <v>585</v>
      </c>
      <c r="H153" s="41">
        <f t="shared" si="11"/>
        <v>545733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545733</v>
      </c>
      <c r="D154" s="2">
        <f>D155+D156</f>
        <v>545733</v>
      </c>
      <c r="E154" s="2">
        <f>E155+E156</f>
        <v>545733</v>
      </c>
      <c r="H154" s="41">
        <f t="shared" si="11"/>
        <v>545733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545733</v>
      </c>
      <c r="D156" s="128">
        <f>C156</f>
        <v>545733</v>
      </c>
      <c r="E156" s="128">
        <f>D156</f>
        <v>545733</v>
      </c>
      <c r="H156" s="41">
        <f t="shared" si="11"/>
        <v>545733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4282719.9399999995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2392123</v>
      </c>
      <c r="D257" s="37">
        <f>C257</f>
        <v>2392123</v>
      </c>
      <c r="E257" s="37">
        <f>D257</f>
        <v>2392123</v>
      </c>
      <c r="G257" s="39" t="s">
        <v>60</v>
      </c>
      <c r="H257" s="41">
        <f>C257</f>
        <v>2392123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2276739</v>
      </c>
      <c r="D258" s="36">
        <f>D259+D339+D483+D547</f>
        <v>1648923</v>
      </c>
      <c r="E258" s="36">
        <f>E259+E339+E483+E547</f>
        <v>1648923</v>
      </c>
      <c r="G258" s="39" t="s">
        <v>57</v>
      </c>
      <c r="H258" s="41">
        <f t="shared" ref="H258:H321" si="21">C258</f>
        <v>2276739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969500</v>
      </c>
      <c r="D259" s="33">
        <f>D260+D263+D314</f>
        <v>350184</v>
      </c>
      <c r="E259" s="33">
        <f>E260+E263+E314</f>
        <v>350184</v>
      </c>
      <c r="G259" s="39" t="s">
        <v>590</v>
      </c>
      <c r="H259" s="41">
        <f t="shared" si="21"/>
        <v>969500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0" t="s">
        <v>269</v>
      </c>
      <c r="B263" s="151"/>
      <c r="C263" s="32">
        <f>C264+C265+C289+C296+C298+C302+C305+C308+C313</f>
        <v>960200</v>
      </c>
      <c r="D263" s="32">
        <f>D264+D265+D289+D296+D298+D302+D305+D308+D313</f>
        <v>345000</v>
      </c>
      <c r="E263" s="32">
        <f>E264+E265+E289+E296+E298+E302+E305+E308+E313</f>
        <v>345000</v>
      </c>
      <c r="H263" s="41">
        <f t="shared" si="21"/>
        <v>960200</v>
      </c>
    </row>
    <row r="264" spans="1:10" outlineLevel="2">
      <c r="A264" s="6">
        <v>1101</v>
      </c>
      <c r="B264" s="4" t="s">
        <v>34</v>
      </c>
      <c r="C264" s="5">
        <v>345000</v>
      </c>
      <c r="D264" s="5">
        <f>C264</f>
        <v>345000</v>
      </c>
      <c r="E264" s="5">
        <f>D264</f>
        <v>345000</v>
      </c>
      <c r="H264" s="41">
        <f t="shared" si="21"/>
        <v>345000</v>
      </c>
    </row>
    <row r="265" spans="1:10" outlineLevel="2">
      <c r="A265" s="6">
        <v>1101</v>
      </c>
      <c r="B265" s="4" t="s">
        <v>35</v>
      </c>
      <c r="C265" s="5">
        <v>391800</v>
      </c>
      <c r="D265" s="5">
        <f>SUM(D266:D288)</f>
        <v>0</v>
      </c>
      <c r="E265" s="5">
        <f>SUM(E266:E288)</f>
        <v>0</v>
      </c>
      <c r="H265" s="41">
        <f t="shared" si="21"/>
        <v>391800</v>
      </c>
    </row>
    <row r="266" spans="1:10" outlineLevel="3">
      <c r="A266" s="29"/>
      <c r="B266" s="28" t="s">
        <v>218</v>
      </c>
      <c r="C266" s="30">
        <v>0</v>
      </c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23900</v>
      </c>
      <c r="D289" s="5">
        <f>SUM(D290:D295)</f>
        <v>0</v>
      </c>
      <c r="E289" s="5">
        <f>SUM(E290:E295)</f>
        <v>0</v>
      </c>
      <c r="H289" s="41">
        <f t="shared" si="21"/>
        <v>23900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1500</v>
      </c>
      <c r="D296" s="5">
        <f>SUM(D297)</f>
        <v>0</v>
      </c>
      <c r="E296" s="5">
        <f>SUM(E297)</f>
        <v>0</v>
      </c>
      <c r="H296" s="41">
        <f t="shared" si="21"/>
        <v>1500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28500</v>
      </c>
      <c r="D298" s="5">
        <f>SUM(D299:D301)</f>
        <v>0</v>
      </c>
      <c r="E298" s="5">
        <f>SUM(E299:E301)</f>
        <v>0</v>
      </c>
      <c r="H298" s="41">
        <f t="shared" si="21"/>
        <v>28500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13500</v>
      </c>
      <c r="D302" s="5">
        <f>SUM(D303:D304)</f>
        <v>0</v>
      </c>
      <c r="E302" s="5">
        <f>SUM(E303:E304)</f>
        <v>0</v>
      </c>
      <c r="H302" s="41">
        <f t="shared" si="21"/>
        <v>13500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11500</v>
      </c>
      <c r="D305" s="5">
        <f>SUM(D306:D307)</f>
        <v>0</v>
      </c>
      <c r="E305" s="5">
        <f>SUM(E306:E307)</f>
        <v>0</v>
      </c>
      <c r="H305" s="41">
        <f t="shared" si="21"/>
        <v>11500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144500</v>
      </c>
      <c r="D308" s="5">
        <f>SUM(D309:D312)</f>
        <v>0</v>
      </c>
      <c r="E308" s="5">
        <f>SUM(E309:E312)</f>
        <v>0</v>
      </c>
      <c r="H308" s="41">
        <f t="shared" si="21"/>
        <v>144500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4116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4116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3500</v>
      </c>
      <c r="D325" s="5">
        <f>SUM(D326:D327)</f>
        <v>0</v>
      </c>
      <c r="E325" s="5">
        <f>SUM(E326:E327)</f>
        <v>0</v>
      </c>
      <c r="H325" s="41">
        <f t="shared" si="28"/>
        <v>3500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616</v>
      </c>
      <c r="D331" s="5">
        <f>SUM(D332:D335)</f>
        <v>0</v>
      </c>
      <c r="E331" s="5">
        <f>SUM(E332:E335)</f>
        <v>0</v>
      </c>
      <c r="H331" s="41">
        <f t="shared" si="28"/>
        <v>616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1158250</v>
      </c>
      <c r="D339" s="33">
        <f>D340+D444+D482</f>
        <v>1149750</v>
      </c>
      <c r="E339" s="33">
        <f>E340+E444+E482</f>
        <v>1149750</v>
      </c>
      <c r="G339" s="39" t="s">
        <v>591</v>
      </c>
      <c r="H339" s="41">
        <f t="shared" si="28"/>
        <v>1158250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738930</v>
      </c>
      <c r="D340" s="32">
        <f>D341+D342+D343+D344+D347+D348+D353+D356+D357+D362+D367+BH290668+D371+D372+D373+D376+D377+D378+D382+D388+D391+D392+D395+D398+D399+D404+D407+D408+D409+D412+D415+D416+D419+D420+D421+D422+D429+D443</f>
        <v>730430</v>
      </c>
      <c r="E340" s="32">
        <f>E341+E342+E343+E344+E347+E348+E353+E356+E357+E362+E367+BI290668+E371+E372+E373+E376+E377+E378+E382+E388+E391+E392+E395+E398+E399+E404+E407+E408+E409+E412+E415+E416+E419+E420+E421+E422+E429+E443</f>
        <v>730430</v>
      </c>
      <c r="H340" s="41">
        <f t="shared" si="28"/>
        <v>738930</v>
      </c>
    </row>
    <row r="341" spans="1:10" outlineLevel="2">
      <c r="A341" s="6">
        <v>2201</v>
      </c>
      <c r="B341" s="34" t="s">
        <v>272</v>
      </c>
      <c r="C341" s="5">
        <v>50</v>
      </c>
      <c r="D341" s="5">
        <f>C341</f>
        <v>50</v>
      </c>
      <c r="E341" s="5">
        <f>D341</f>
        <v>50</v>
      </c>
      <c r="H341" s="41">
        <f t="shared" si="28"/>
        <v>50</v>
      </c>
    </row>
    <row r="342" spans="1:10" outlineLevel="2">
      <c r="A342" s="6">
        <v>2201</v>
      </c>
      <c r="B342" s="4" t="s">
        <v>40</v>
      </c>
      <c r="C342" s="5">
        <v>12000</v>
      </c>
      <c r="D342" s="5">
        <f t="shared" ref="D342:E343" si="31">C342</f>
        <v>12000</v>
      </c>
      <c r="E342" s="5">
        <f t="shared" si="31"/>
        <v>12000</v>
      </c>
      <c r="H342" s="41">
        <f t="shared" si="28"/>
        <v>12000</v>
      </c>
    </row>
    <row r="343" spans="1:10" outlineLevel="2">
      <c r="A343" s="6">
        <v>2201</v>
      </c>
      <c r="B343" s="4" t="s">
        <v>41</v>
      </c>
      <c r="C343" s="5">
        <v>220837</v>
      </c>
      <c r="D343" s="5">
        <f t="shared" si="31"/>
        <v>220837</v>
      </c>
      <c r="E343" s="5">
        <f t="shared" si="31"/>
        <v>220837</v>
      </c>
      <c r="H343" s="41">
        <f t="shared" si="28"/>
        <v>220837</v>
      </c>
    </row>
    <row r="344" spans="1:10" outlineLevel="2">
      <c r="A344" s="6">
        <v>2201</v>
      </c>
      <c r="B344" s="4" t="s">
        <v>273</v>
      </c>
      <c r="C344" s="5">
        <f>SUM(C345:C346)</f>
        <v>24000</v>
      </c>
      <c r="D344" s="5">
        <f>SUM(D345:D346)</f>
        <v>24000</v>
      </c>
      <c r="E344" s="5">
        <f>SUM(E345:E346)</f>
        <v>24000</v>
      </c>
      <c r="H344" s="41">
        <f t="shared" si="28"/>
        <v>24000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32">C345</f>
        <v>15000</v>
      </c>
      <c r="E345" s="30">
        <f t="shared" si="32"/>
        <v>15000</v>
      </c>
      <c r="H345" s="41">
        <f t="shared" si="28"/>
        <v>15000</v>
      </c>
    </row>
    <row r="346" spans="1:10" outlineLevel="3">
      <c r="A346" s="29"/>
      <c r="B346" s="28" t="s">
        <v>275</v>
      </c>
      <c r="C346" s="30">
        <v>9000</v>
      </c>
      <c r="D346" s="30">
        <f t="shared" si="32"/>
        <v>9000</v>
      </c>
      <c r="E346" s="30">
        <f t="shared" si="32"/>
        <v>9000</v>
      </c>
      <c r="H346" s="41">
        <f t="shared" si="28"/>
        <v>9000</v>
      </c>
    </row>
    <row r="347" spans="1:10" outlineLevel="2">
      <c r="A347" s="6">
        <v>2201</v>
      </c>
      <c r="B347" s="4" t="s">
        <v>276</v>
      </c>
      <c r="C347" s="5">
        <v>11000</v>
      </c>
      <c r="D347" s="5">
        <f t="shared" si="32"/>
        <v>11000</v>
      </c>
      <c r="E347" s="5">
        <f t="shared" si="32"/>
        <v>11000</v>
      </c>
      <c r="H347" s="41">
        <f t="shared" si="28"/>
        <v>11000</v>
      </c>
    </row>
    <row r="348" spans="1:10" outlineLevel="2">
      <c r="A348" s="6">
        <v>2201</v>
      </c>
      <c r="B348" s="4" t="s">
        <v>277</v>
      </c>
      <c r="C348" s="5">
        <f>SUM(C349:C352)</f>
        <v>112500</v>
      </c>
      <c r="D348" s="5">
        <f>SUM(D349:D352)</f>
        <v>112500</v>
      </c>
      <c r="E348" s="5">
        <f>SUM(E349:E352)</f>
        <v>112500</v>
      </c>
      <c r="H348" s="41">
        <f t="shared" si="28"/>
        <v>112500</v>
      </c>
    </row>
    <row r="349" spans="1:10" outlineLevel="3">
      <c r="A349" s="29"/>
      <c r="B349" s="28" t="s">
        <v>278</v>
      </c>
      <c r="C349" s="30">
        <v>106000</v>
      </c>
      <c r="D349" s="30">
        <f>C349</f>
        <v>106000</v>
      </c>
      <c r="E349" s="30">
        <f>D349</f>
        <v>106000</v>
      </c>
      <c r="H349" s="41">
        <f t="shared" si="28"/>
        <v>106000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6500</v>
      </c>
      <c r="D351" s="30">
        <f t="shared" si="33"/>
        <v>6500</v>
      </c>
      <c r="E351" s="30">
        <f t="shared" si="33"/>
        <v>6500</v>
      </c>
      <c r="H351" s="41">
        <f t="shared" si="28"/>
        <v>6500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8000</v>
      </c>
      <c r="D356" s="5">
        <f t="shared" si="34"/>
        <v>8000</v>
      </c>
      <c r="E356" s="5">
        <f t="shared" si="34"/>
        <v>8000</v>
      </c>
      <c r="H356" s="41">
        <f t="shared" si="28"/>
        <v>8000</v>
      </c>
    </row>
    <row r="357" spans="1:8" outlineLevel="2">
      <c r="A357" s="6">
        <v>2201</v>
      </c>
      <c r="B357" s="4" t="s">
        <v>285</v>
      </c>
      <c r="C357" s="5">
        <f>SUM(C358:C361)</f>
        <v>16700</v>
      </c>
      <c r="D357" s="5">
        <f>SUM(D358:D361)</f>
        <v>16700</v>
      </c>
      <c r="E357" s="5">
        <f>SUM(E358:E361)</f>
        <v>16700</v>
      </c>
      <c r="H357" s="41">
        <f t="shared" si="28"/>
        <v>16700</v>
      </c>
    </row>
    <row r="358" spans="1:8" outlineLevel="3">
      <c r="A358" s="29"/>
      <c r="B358" s="28" t="s">
        <v>286</v>
      </c>
      <c r="C358" s="30">
        <v>14500</v>
      </c>
      <c r="D358" s="30">
        <f>C358</f>
        <v>14500</v>
      </c>
      <c r="E358" s="30">
        <f>D358</f>
        <v>14500</v>
      </c>
      <c r="H358" s="41">
        <f t="shared" si="28"/>
        <v>14500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2200</v>
      </c>
      <c r="D360" s="30">
        <f t="shared" si="35"/>
        <v>2200</v>
      </c>
      <c r="E360" s="30">
        <f t="shared" si="35"/>
        <v>2200</v>
      </c>
      <c r="H360" s="41">
        <f t="shared" si="28"/>
        <v>2200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99000</v>
      </c>
      <c r="D362" s="5">
        <f>SUM(D363:D366)</f>
        <v>99000</v>
      </c>
      <c r="E362" s="5">
        <f>SUM(E363:E366)</f>
        <v>99000</v>
      </c>
      <c r="H362" s="41">
        <f t="shared" si="28"/>
        <v>99000</v>
      </c>
    </row>
    <row r="363" spans="1:8" outlineLevel="3">
      <c r="A363" s="29"/>
      <c r="B363" s="28" t="s">
        <v>291</v>
      </c>
      <c r="C363" s="30">
        <v>10500</v>
      </c>
      <c r="D363" s="30">
        <f>C363</f>
        <v>10500</v>
      </c>
      <c r="E363" s="30">
        <f>D363</f>
        <v>10500</v>
      </c>
      <c r="H363" s="41">
        <f t="shared" si="28"/>
        <v>10500</v>
      </c>
    </row>
    <row r="364" spans="1:8" outlineLevel="3">
      <c r="A364" s="29"/>
      <c r="B364" s="28" t="s">
        <v>292</v>
      </c>
      <c r="C364" s="30">
        <v>76000</v>
      </c>
      <c r="D364" s="30">
        <f t="shared" ref="D364:E366" si="36">C364</f>
        <v>76000</v>
      </c>
      <c r="E364" s="30">
        <f t="shared" si="36"/>
        <v>76000</v>
      </c>
      <c r="H364" s="41">
        <f t="shared" si="28"/>
        <v>76000</v>
      </c>
    </row>
    <row r="365" spans="1:8" outlineLevel="3">
      <c r="A365" s="29"/>
      <c r="B365" s="28" t="s">
        <v>293</v>
      </c>
      <c r="C365" s="30">
        <v>11000</v>
      </c>
      <c r="D365" s="30">
        <f t="shared" si="36"/>
        <v>11000</v>
      </c>
      <c r="E365" s="30">
        <f t="shared" si="36"/>
        <v>11000</v>
      </c>
      <c r="H365" s="41">
        <f t="shared" si="28"/>
        <v>11000</v>
      </c>
    </row>
    <row r="366" spans="1:8" outlineLevel="3">
      <c r="A366" s="29"/>
      <c r="B366" s="28" t="s">
        <v>294</v>
      </c>
      <c r="C366" s="30">
        <v>1500</v>
      </c>
      <c r="D366" s="30">
        <f t="shared" si="36"/>
        <v>1500</v>
      </c>
      <c r="E366" s="30">
        <f t="shared" si="36"/>
        <v>1500</v>
      </c>
      <c r="H366" s="41">
        <f t="shared" si="28"/>
        <v>1500</v>
      </c>
    </row>
    <row r="367" spans="1:8" outlineLevel="2">
      <c r="A367" s="6">
        <v>2201</v>
      </c>
      <c r="B367" s="4" t="s">
        <v>43</v>
      </c>
      <c r="C367" s="5">
        <v>8500</v>
      </c>
      <c r="D367" s="5">
        <f>C367</f>
        <v>8500</v>
      </c>
      <c r="E367" s="5">
        <f>D367</f>
        <v>8500</v>
      </c>
      <c r="H367" s="41">
        <f t="shared" si="28"/>
        <v>8500</v>
      </c>
    </row>
    <row r="368" spans="1:8" outlineLevel="2" collapsed="1">
      <c r="A368" s="6">
        <v>2201</v>
      </c>
      <c r="B368" s="4" t="s">
        <v>295</v>
      </c>
      <c r="C368" s="5">
        <f>SUM(C369:C370)</f>
        <v>8500</v>
      </c>
      <c r="D368" s="5">
        <f>SUM(D369:D370)</f>
        <v>8500</v>
      </c>
      <c r="E368" s="5">
        <f>SUM(E369:E370)</f>
        <v>8500</v>
      </c>
      <c r="H368" s="41">
        <f t="shared" si="28"/>
        <v>8500</v>
      </c>
    </row>
    <row r="369" spans="1:8" outlineLevel="3">
      <c r="A369" s="29"/>
      <c r="B369" s="28" t="s">
        <v>296</v>
      </c>
      <c r="C369" s="30">
        <v>8500</v>
      </c>
      <c r="D369" s="30">
        <f t="shared" ref="D369:E372" si="37">C369</f>
        <v>8500</v>
      </c>
      <c r="E369" s="30">
        <f t="shared" si="37"/>
        <v>8500</v>
      </c>
      <c r="H369" s="41">
        <f t="shared" si="28"/>
        <v>8500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9000</v>
      </c>
      <c r="D371" s="5">
        <f t="shared" si="37"/>
        <v>9000</v>
      </c>
      <c r="E371" s="5">
        <f t="shared" si="37"/>
        <v>9000</v>
      </c>
      <c r="H371" s="41">
        <f t="shared" si="28"/>
        <v>9000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16000</v>
      </c>
      <c r="D378" s="5">
        <f>SUM(D379:D381)</f>
        <v>16000</v>
      </c>
      <c r="E378" s="5">
        <f>SUM(E379:E381)</f>
        <v>16000</v>
      </c>
      <c r="H378" s="41">
        <f t="shared" si="28"/>
        <v>16000</v>
      </c>
    </row>
    <row r="379" spans="1:8" outlineLevel="3">
      <c r="A379" s="29"/>
      <c r="B379" s="28" t="s">
        <v>46</v>
      </c>
      <c r="C379" s="30">
        <v>13000</v>
      </c>
      <c r="D379" s="30">
        <f>C379</f>
        <v>13000</v>
      </c>
      <c r="E379" s="30">
        <f>D379</f>
        <v>13000</v>
      </c>
      <c r="H379" s="41">
        <f t="shared" si="28"/>
        <v>13000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  <c r="H382" s="41">
        <f t="shared" si="28"/>
        <v>7000</v>
      </c>
    </row>
    <row r="383" spans="1:8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12813</v>
      </c>
      <c r="D392" s="5">
        <f>SUM(D393:D394)</f>
        <v>12813</v>
      </c>
      <c r="E392" s="5">
        <f>SUM(E393:E394)</f>
        <v>12813</v>
      </c>
      <c r="H392" s="41">
        <f t="shared" si="41"/>
        <v>12813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12813</v>
      </c>
      <c r="D394" s="30">
        <f>C394</f>
        <v>12813</v>
      </c>
      <c r="E394" s="30">
        <f>D394</f>
        <v>12813</v>
      </c>
      <c r="H394" s="41">
        <f t="shared" si="41"/>
        <v>12813</v>
      </c>
    </row>
    <row r="395" spans="1:8" outlineLevel="2">
      <c r="A395" s="6">
        <v>2201</v>
      </c>
      <c r="B395" s="4" t="s">
        <v>115</v>
      </c>
      <c r="C395" s="5">
        <f>SUM(C396:C397)</f>
        <v>1600</v>
      </c>
      <c r="D395" s="5">
        <f>SUM(D396:D397)</f>
        <v>1600</v>
      </c>
      <c r="E395" s="5">
        <f>SUM(E396:E397)</f>
        <v>1600</v>
      </c>
      <c r="H395" s="41">
        <f t="shared" si="41"/>
        <v>1600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  <c r="H404" s="41">
        <f t="shared" si="41"/>
        <v>600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200</v>
      </c>
      <c r="D407" s="5">
        <f t="shared" si="45"/>
        <v>200</v>
      </c>
      <c r="E407" s="5">
        <f t="shared" si="45"/>
        <v>200</v>
      </c>
      <c r="H407" s="41">
        <f t="shared" si="41"/>
        <v>200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9000</v>
      </c>
      <c r="D409" s="5">
        <f>SUM(D410:D411)</f>
        <v>9000</v>
      </c>
      <c r="E409" s="5">
        <f>SUM(E410:E411)</f>
        <v>9000</v>
      </c>
      <c r="H409" s="41">
        <f t="shared" si="41"/>
        <v>9000</v>
      </c>
    </row>
    <row r="410" spans="1:8" outlineLevel="3" collapsed="1">
      <c r="A410" s="29"/>
      <c r="B410" s="28" t="s">
        <v>49</v>
      </c>
      <c r="C410" s="30">
        <v>9000</v>
      </c>
      <c r="D410" s="30">
        <f>C410</f>
        <v>9000</v>
      </c>
      <c r="E410" s="30">
        <f>D410</f>
        <v>9000</v>
      </c>
      <c r="H410" s="41">
        <f t="shared" si="41"/>
        <v>9000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1930</v>
      </c>
      <c r="D416" s="5">
        <f>SUM(D417:D418)</f>
        <v>1930</v>
      </c>
      <c r="E416" s="5">
        <f>SUM(E417:E418)</f>
        <v>1930</v>
      </c>
      <c r="H416" s="41">
        <f t="shared" si="41"/>
        <v>1930</v>
      </c>
    </row>
    <row r="417" spans="1:8" outlineLevel="3" collapsed="1">
      <c r="A417" s="29"/>
      <c r="B417" s="28" t="s">
        <v>330</v>
      </c>
      <c r="C417" s="30">
        <v>1530</v>
      </c>
      <c r="D417" s="30">
        <f t="shared" ref="D417:E421" si="47">C417</f>
        <v>1530</v>
      </c>
      <c r="E417" s="30">
        <f t="shared" si="47"/>
        <v>1530</v>
      </c>
      <c r="H417" s="41">
        <f t="shared" si="41"/>
        <v>1530</v>
      </c>
    </row>
    <row r="418" spans="1:8" outlineLevel="3">
      <c r="A418" s="29"/>
      <c r="B418" s="28" t="s">
        <v>331</v>
      </c>
      <c r="C418" s="30">
        <v>400</v>
      </c>
      <c r="D418" s="30">
        <f t="shared" si="47"/>
        <v>400</v>
      </c>
      <c r="E418" s="30">
        <f t="shared" si="47"/>
        <v>400</v>
      </c>
      <c r="H418" s="41">
        <f t="shared" si="41"/>
        <v>400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4300</v>
      </c>
      <c r="D422" s="5">
        <f>SUM(D423:D428)</f>
        <v>4300</v>
      </c>
      <c r="E422" s="5">
        <f>SUM(E423:E428)</f>
        <v>4300</v>
      </c>
      <c r="H422" s="41">
        <f t="shared" si="41"/>
        <v>4300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4000</v>
      </c>
      <c r="D426" s="30">
        <f t="shared" si="48"/>
        <v>4000</v>
      </c>
      <c r="E426" s="30">
        <f t="shared" si="48"/>
        <v>4000</v>
      </c>
      <c r="H426" s="41">
        <f t="shared" si="41"/>
        <v>4000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135000</v>
      </c>
      <c r="D429" s="5">
        <f>SUM(D430:D442)</f>
        <v>135000</v>
      </c>
      <c r="E429" s="5">
        <f>SUM(E430:E442)</f>
        <v>135000</v>
      </c>
      <c r="H429" s="41">
        <f t="shared" si="41"/>
        <v>135000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61100</v>
      </c>
      <c r="D431" s="30">
        <f t="shared" ref="D431:E442" si="49">C431</f>
        <v>61100</v>
      </c>
      <c r="E431" s="30">
        <f t="shared" si="49"/>
        <v>61100</v>
      </c>
      <c r="H431" s="41">
        <f t="shared" si="41"/>
        <v>61100</v>
      </c>
    </row>
    <row r="432" spans="1:8" outlineLevel="3">
      <c r="A432" s="29"/>
      <c r="B432" s="28" t="s">
        <v>345</v>
      </c>
      <c r="C432" s="30">
        <v>3900</v>
      </c>
      <c r="D432" s="30">
        <f t="shared" si="49"/>
        <v>3900</v>
      </c>
      <c r="E432" s="30">
        <f t="shared" si="49"/>
        <v>3900</v>
      </c>
      <c r="H432" s="41">
        <f t="shared" si="41"/>
        <v>3900</v>
      </c>
    </row>
    <row r="433" spans="1:8" outlineLevel="3">
      <c r="A433" s="29"/>
      <c r="B433" s="28" t="s">
        <v>346</v>
      </c>
      <c r="C433" s="30">
        <v>4500</v>
      </c>
      <c r="D433" s="30">
        <f t="shared" si="49"/>
        <v>4500</v>
      </c>
      <c r="E433" s="30">
        <f t="shared" si="49"/>
        <v>4500</v>
      </c>
      <c r="H433" s="41">
        <f t="shared" si="41"/>
        <v>4500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5500</v>
      </c>
      <c r="D439" s="30">
        <f t="shared" si="49"/>
        <v>5500</v>
      </c>
      <c r="E439" s="30">
        <f t="shared" si="49"/>
        <v>5500</v>
      </c>
      <c r="H439" s="41">
        <f t="shared" si="41"/>
        <v>5500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outlineLevel="3">
      <c r="A442" s="29"/>
      <c r="B442" s="28" t="s">
        <v>355</v>
      </c>
      <c r="C442" s="30">
        <v>40000</v>
      </c>
      <c r="D442" s="30">
        <f t="shared" si="49"/>
        <v>40000</v>
      </c>
      <c r="E442" s="30">
        <f t="shared" si="49"/>
        <v>40000</v>
      </c>
      <c r="H442" s="41">
        <f t="shared" si="41"/>
        <v>40000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419320</v>
      </c>
      <c r="D444" s="32">
        <f>D445+D454+D455+D459+D462+D463+D468+D474+D477+D480+D481+D450</f>
        <v>419320</v>
      </c>
      <c r="E444" s="32">
        <f>E445+E454+E455+E459+E462+E463+E468+E474+E477+E480+E481+E450</f>
        <v>419320</v>
      </c>
      <c r="H444" s="41">
        <f t="shared" si="41"/>
        <v>419320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41000</v>
      </c>
      <c r="D445" s="5">
        <f>SUM(D446:D449)</f>
        <v>41000</v>
      </c>
      <c r="E445" s="5">
        <f>SUM(E446:E449)</f>
        <v>41000</v>
      </c>
      <c r="H445" s="41">
        <f t="shared" si="41"/>
        <v>41000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2500</v>
      </c>
      <c r="D448" s="30">
        <f t="shared" si="50"/>
        <v>2500</v>
      </c>
      <c r="E448" s="30">
        <f t="shared" si="50"/>
        <v>2500</v>
      </c>
      <c r="H448" s="41">
        <f t="shared" si="41"/>
        <v>2500</v>
      </c>
    </row>
    <row r="449" spans="1:8" ht="15" customHeight="1" outlineLevel="3">
      <c r="A449" s="28"/>
      <c r="B449" s="28" t="s">
        <v>362</v>
      </c>
      <c r="C449" s="30">
        <v>37000</v>
      </c>
      <c r="D449" s="30">
        <f t="shared" si="50"/>
        <v>37000</v>
      </c>
      <c r="E449" s="30">
        <f t="shared" si="50"/>
        <v>37000</v>
      </c>
      <c r="H449" s="41">
        <f t="shared" si="41"/>
        <v>37000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244320</v>
      </c>
      <c r="D450" s="5">
        <f>SUM(D451:D453)</f>
        <v>244320</v>
      </c>
      <c r="E450" s="5">
        <f>SUM(E451:E453)</f>
        <v>244320</v>
      </c>
      <c r="H450" s="41">
        <f t="shared" ref="H450:H513" si="51">C450</f>
        <v>244320</v>
      </c>
    </row>
    <row r="451" spans="1:8" ht="15" customHeight="1" outlineLevel="3">
      <c r="A451" s="28"/>
      <c r="B451" s="28" t="s">
        <v>364</v>
      </c>
      <c r="C451" s="30">
        <v>244320</v>
      </c>
      <c r="D451" s="30">
        <f>C451</f>
        <v>244320</v>
      </c>
      <c r="E451" s="30">
        <f>D451</f>
        <v>244320</v>
      </c>
      <c r="H451" s="41">
        <f t="shared" si="51"/>
        <v>244320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  <c r="H454" s="41">
        <f t="shared" si="51"/>
        <v>60000</v>
      </c>
    </row>
    <row r="455" spans="1:8" outlineLevel="2">
      <c r="A455" s="6">
        <v>2202</v>
      </c>
      <c r="B455" s="4" t="s">
        <v>120</v>
      </c>
      <c r="C455" s="5">
        <f>SUM(C456:C458)</f>
        <v>31000</v>
      </c>
      <c r="D455" s="5">
        <f>SUM(D456:D458)</f>
        <v>31000</v>
      </c>
      <c r="E455" s="5">
        <f>SUM(E456:E458)</f>
        <v>31000</v>
      </c>
      <c r="H455" s="41">
        <f t="shared" si="51"/>
        <v>31000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25000</v>
      </c>
      <c r="D459" s="5">
        <f>SUM(D460:D461)</f>
        <v>25000</v>
      </c>
      <c r="E459" s="5">
        <f>SUM(E460:E461)</f>
        <v>25000</v>
      </c>
      <c r="H459" s="41">
        <f t="shared" si="51"/>
        <v>25000</v>
      </c>
    </row>
    <row r="460" spans="1:8" ht="15" customHeight="1" outlineLevel="3">
      <c r="A460" s="28"/>
      <c r="B460" s="28" t="s">
        <v>369</v>
      </c>
      <c r="C460" s="30">
        <v>25000</v>
      </c>
      <c r="D460" s="30">
        <f t="shared" ref="D460:E462" si="54">C460</f>
        <v>25000</v>
      </c>
      <c r="E460" s="30">
        <f t="shared" si="54"/>
        <v>25000</v>
      </c>
      <c r="H460" s="41">
        <f t="shared" si="51"/>
        <v>25000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7000</v>
      </c>
      <c r="D463" s="5">
        <f>SUM(D464:D467)</f>
        <v>7000</v>
      </c>
      <c r="E463" s="5">
        <f>SUM(E464:E467)</f>
        <v>7000</v>
      </c>
      <c r="H463" s="41">
        <f t="shared" si="51"/>
        <v>7000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6500</v>
      </c>
      <c r="D465" s="30">
        <f t="shared" ref="D465:E467" si="55">C465</f>
        <v>6500</v>
      </c>
      <c r="E465" s="30">
        <f t="shared" si="55"/>
        <v>6500</v>
      </c>
      <c r="H465" s="41">
        <f t="shared" si="51"/>
        <v>6500</v>
      </c>
    </row>
    <row r="466" spans="1:8" ht="15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8000</v>
      </c>
      <c r="D480" s="5">
        <f t="shared" si="57"/>
        <v>8000</v>
      </c>
      <c r="E480" s="5">
        <f t="shared" si="57"/>
        <v>8000</v>
      </c>
      <c r="H480" s="41">
        <f t="shared" si="51"/>
        <v>8000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147012</v>
      </c>
      <c r="D483" s="35">
        <f>D484+D504+D509+D522+D528+D538</f>
        <v>147012</v>
      </c>
      <c r="E483" s="35">
        <f>E484+E504+E509+E522+E528+E538</f>
        <v>147012</v>
      </c>
      <c r="G483" s="39" t="s">
        <v>592</v>
      </c>
      <c r="H483" s="41">
        <f t="shared" si="51"/>
        <v>147012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80420</v>
      </c>
      <c r="D484" s="32">
        <f>D485+D486+D490+D491+D494+D497+D500+D501+D502+D503</f>
        <v>80420</v>
      </c>
      <c r="E484" s="32">
        <f>E485+E486+E490+E491+E494+E497+E500+E501+E502+E503</f>
        <v>80420</v>
      </c>
      <c r="H484" s="41">
        <f t="shared" si="51"/>
        <v>80420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13150</v>
      </c>
      <c r="D486" s="5">
        <f>SUM(D487:D489)</f>
        <v>13150</v>
      </c>
      <c r="E486" s="5">
        <f>SUM(E487:E489)</f>
        <v>13150</v>
      </c>
      <c r="H486" s="41">
        <f t="shared" si="51"/>
        <v>13150</v>
      </c>
    </row>
    <row r="487" spans="1:10" ht="15" customHeight="1" outlineLevel="3">
      <c r="A487" s="28"/>
      <c r="B487" s="28" t="s">
        <v>393</v>
      </c>
      <c r="C487" s="30">
        <v>11600</v>
      </c>
      <c r="D487" s="30">
        <f>C487</f>
        <v>11600</v>
      </c>
      <c r="E487" s="30">
        <f>D487</f>
        <v>11600</v>
      </c>
      <c r="H487" s="41">
        <f t="shared" si="51"/>
        <v>11600</v>
      </c>
    </row>
    <row r="488" spans="1:10" ht="15" customHeight="1" outlineLevel="3">
      <c r="A488" s="28"/>
      <c r="B488" s="28" t="s">
        <v>394</v>
      </c>
      <c r="C488" s="30">
        <v>1550</v>
      </c>
      <c r="D488" s="30">
        <f t="shared" ref="D488:E489" si="58">C488</f>
        <v>1550</v>
      </c>
      <c r="E488" s="30">
        <f t="shared" si="58"/>
        <v>1550</v>
      </c>
      <c r="H488" s="41">
        <f t="shared" si="51"/>
        <v>1550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420</v>
      </c>
      <c r="D490" s="5">
        <f>C490</f>
        <v>420</v>
      </c>
      <c r="E490" s="5">
        <f>D490</f>
        <v>420</v>
      </c>
      <c r="H490" s="41">
        <f t="shared" si="51"/>
        <v>420</v>
      </c>
    </row>
    <row r="491" spans="1:10" outlineLevel="2">
      <c r="A491" s="6">
        <v>3302</v>
      </c>
      <c r="B491" s="4" t="s">
        <v>397</v>
      </c>
      <c r="C491" s="5">
        <f>SUM(C492:C493)</f>
        <v>350</v>
      </c>
      <c r="D491" s="5">
        <f>SUM(D492:D493)</f>
        <v>350</v>
      </c>
      <c r="E491" s="5">
        <f>SUM(E492:E493)</f>
        <v>350</v>
      </c>
      <c r="H491" s="41">
        <f t="shared" si="51"/>
        <v>350</v>
      </c>
    </row>
    <row r="492" spans="1:10" ht="15" customHeight="1" outlineLevel="3">
      <c r="A492" s="28"/>
      <c r="B492" s="28" t="s">
        <v>398</v>
      </c>
      <c r="C492" s="30">
        <v>350</v>
      </c>
      <c r="D492" s="30">
        <f>C492</f>
        <v>350</v>
      </c>
      <c r="E492" s="30">
        <f>D492</f>
        <v>350</v>
      </c>
      <c r="H492" s="41">
        <f t="shared" si="51"/>
        <v>350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26000</v>
      </c>
      <c r="D500" s="5">
        <f t="shared" si="59"/>
        <v>26000</v>
      </c>
      <c r="E500" s="5">
        <f t="shared" si="59"/>
        <v>26000</v>
      </c>
      <c r="H500" s="41">
        <f t="shared" si="51"/>
        <v>26000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>
        <v>22000</v>
      </c>
      <c r="D502" s="5">
        <f t="shared" si="59"/>
        <v>22000</v>
      </c>
      <c r="E502" s="5">
        <f t="shared" si="59"/>
        <v>22000</v>
      </c>
      <c r="H502" s="41">
        <f t="shared" si="51"/>
        <v>22000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6998</v>
      </c>
      <c r="D504" s="32">
        <f>SUM(D505:D508)</f>
        <v>6998</v>
      </c>
      <c r="E504" s="32">
        <f>SUM(E505:E508)</f>
        <v>6998</v>
      </c>
      <c r="H504" s="41">
        <f t="shared" si="51"/>
        <v>6998</v>
      </c>
    </row>
    <row r="505" spans="1:12" outlineLevel="2" collapsed="1">
      <c r="A505" s="6">
        <v>3303</v>
      </c>
      <c r="B505" s="4" t="s">
        <v>411</v>
      </c>
      <c r="C505" s="5">
        <v>4998</v>
      </c>
      <c r="D505" s="5">
        <f>C505</f>
        <v>4998</v>
      </c>
      <c r="E505" s="5">
        <f>D505</f>
        <v>4998</v>
      </c>
      <c r="H505" s="41">
        <f t="shared" si="51"/>
        <v>4998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57000</v>
      </c>
      <c r="D509" s="32">
        <f>D510+D511+D512+D513+D517+D518+D519+D520+D521</f>
        <v>57000</v>
      </c>
      <c r="E509" s="32">
        <f>E510+E511+E512+E513+E517+E518+E519+E520+E521</f>
        <v>57000</v>
      </c>
      <c r="F509" s="51"/>
      <c r="H509" s="41">
        <f t="shared" si="51"/>
        <v>57000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1800</v>
      </c>
      <c r="D513" s="5">
        <f>SUM(D514:D516)</f>
        <v>1800</v>
      </c>
      <c r="E513" s="5">
        <f>SUM(E514:E516)</f>
        <v>1800</v>
      </c>
      <c r="H513" s="41">
        <f t="shared" si="51"/>
        <v>1800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1500</v>
      </c>
      <c r="D515" s="30">
        <f t="shared" si="62"/>
        <v>1500</v>
      </c>
      <c r="E515" s="30">
        <f t="shared" si="62"/>
        <v>1500</v>
      </c>
      <c r="H515" s="41">
        <f t="shared" si="63"/>
        <v>1500</v>
      </c>
    </row>
    <row r="516" spans="1:8" ht="15" customHeight="1" outlineLevel="3">
      <c r="A516" s="29"/>
      <c r="B516" s="28" t="s">
        <v>421</v>
      </c>
      <c r="C516" s="30">
        <v>300</v>
      </c>
      <c r="D516" s="30">
        <f t="shared" si="62"/>
        <v>300</v>
      </c>
      <c r="E516" s="30">
        <f t="shared" si="62"/>
        <v>300</v>
      </c>
      <c r="H516" s="41">
        <f t="shared" si="63"/>
        <v>300</v>
      </c>
    </row>
    <row r="517" spans="1:8" outlineLevel="2">
      <c r="A517" s="6">
        <v>3305</v>
      </c>
      <c r="B517" s="4" t="s">
        <v>422</v>
      </c>
      <c r="C517" s="5">
        <v>35000</v>
      </c>
      <c r="D517" s="5">
        <f t="shared" si="62"/>
        <v>35000</v>
      </c>
      <c r="E517" s="5">
        <f t="shared" si="62"/>
        <v>35000</v>
      </c>
      <c r="H517" s="41">
        <f t="shared" si="63"/>
        <v>35000</v>
      </c>
    </row>
    <row r="518" spans="1:8" outlineLevel="2">
      <c r="A518" s="6">
        <v>3305</v>
      </c>
      <c r="B518" s="4" t="s">
        <v>423</v>
      </c>
      <c r="C518" s="5">
        <v>1200</v>
      </c>
      <c r="D518" s="5">
        <f t="shared" si="62"/>
        <v>1200</v>
      </c>
      <c r="E518" s="5">
        <f t="shared" si="62"/>
        <v>1200</v>
      </c>
      <c r="H518" s="41">
        <f t="shared" si="63"/>
        <v>1200</v>
      </c>
    </row>
    <row r="519" spans="1:8" outlineLevel="2">
      <c r="A519" s="6">
        <v>3305</v>
      </c>
      <c r="B519" s="4" t="s">
        <v>424</v>
      </c>
      <c r="C519" s="5">
        <v>800</v>
      </c>
      <c r="D519" s="5">
        <f t="shared" si="62"/>
        <v>800</v>
      </c>
      <c r="E519" s="5">
        <f t="shared" si="62"/>
        <v>800</v>
      </c>
      <c r="H519" s="41">
        <f t="shared" si="63"/>
        <v>800</v>
      </c>
    </row>
    <row r="520" spans="1:8" outlineLevel="2">
      <c r="A520" s="6">
        <v>3305</v>
      </c>
      <c r="B520" s="4" t="s">
        <v>425</v>
      </c>
      <c r="C520" s="5">
        <v>18000</v>
      </c>
      <c r="D520" s="5">
        <f t="shared" si="62"/>
        <v>18000</v>
      </c>
      <c r="E520" s="5">
        <f t="shared" si="62"/>
        <v>18000</v>
      </c>
      <c r="H520" s="41">
        <f t="shared" si="63"/>
        <v>18000</v>
      </c>
    </row>
    <row r="521" spans="1:8" outlineLevel="2">
      <c r="A521" s="6">
        <v>3305</v>
      </c>
      <c r="B521" s="4" t="s">
        <v>409</v>
      </c>
      <c r="C521" s="5">
        <v>200</v>
      </c>
      <c r="D521" s="5">
        <f t="shared" si="62"/>
        <v>200</v>
      </c>
      <c r="E521" s="5">
        <f t="shared" si="62"/>
        <v>200</v>
      </c>
      <c r="H521" s="41">
        <f t="shared" si="63"/>
        <v>200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2594</v>
      </c>
      <c r="D538" s="32">
        <f>SUM(D539:D544)</f>
        <v>2594</v>
      </c>
      <c r="E538" s="32">
        <f>SUM(E539:E544)</f>
        <v>2594</v>
      </c>
      <c r="H538" s="41">
        <f t="shared" si="63"/>
        <v>2594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2594</v>
      </c>
      <c r="D540" s="5">
        <f t="shared" ref="D540:E543" si="66">C540</f>
        <v>2594</v>
      </c>
      <c r="E540" s="5">
        <f t="shared" si="66"/>
        <v>2594</v>
      </c>
      <c r="H540" s="41">
        <f t="shared" si="63"/>
        <v>2594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1977</v>
      </c>
      <c r="D547" s="35">
        <f>D548+D549</f>
        <v>1977</v>
      </c>
      <c r="E547" s="35">
        <f>E548+E549</f>
        <v>1977</v>
      </c>
      <c r="G547" s="39" t="s">
        <v>593</v>
      </c>
      <c r="H547" s="41">
        <f t="shared" si="63"/>
        <v>1977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1977</v>
      </c>
      <c r="D548" s="32">
        <f>C548</f>
        <v>1977</v>
      </c>
      <c r="E548" s="32">
        <f>D548</f>
        <v>1977</v>
      </c>
      <c r="H548" s="41">
        <f t="shared" si="63"/>
        <v>1977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115384</v>
      </c>
      <c r="D550" s="36">
        <f>D551</f>
        <v>115384</v>
      </c>
      <c r="E550" s="36">
        <f>E551</f>
        <v>115384</v>
      </c>
      <c r="G550" s="39" t="s">
        <v>59</v>
      </c>
      <c r="H550" s="41">
        <f t="shared" si="63"/>
        <v>115384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115384</v>
      </c>
      <c r="D551" s="33">
        <f>D552+D556</f>
        <v>115384</v>
      </c>
      <c r="E551" s="33">
        <f>E552+E556</f>
        <v>115384</v>
      </c>
      <c r="G551" s="39" t="s">
        <v>594</v>
      </c>
      <c r="H551" s="41">
        <f t="shared" si="63"/>
        <v>115384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115384</v>
      </c>
      <c r="D552" s="32">
        <f>SUM(D553:D555)</f>
        <v>115384</v>
      </c>
      <c r="E552" s="32">
        <f>SUM(E553:E555)</f>
        <v>115384</v>
      </c>
      <c r="H552" s="41">
        <f t="shared" si="63"/>
        <v>115384</v>
      </c>
    </row>
    <row r="553" spans="1:10" outlineLevel="2" collapsed="1">
      <c r="A553" s="6">
        <v>5500</v>
      </c>
      <c r="B553" s="4" t="s">
        <v>458</v>
      </c>
      <c r="C553" s="5">
        <v>115384</v>
      </c>
      <c r="D553" s="5">
        <f t="shared" ref="D553:E555" si="67">C553</f>
        <v>115384</v>
      </c>
      <c r="E553" s="5">
        <f t="shared" si="67"/>
        <v>115384</v>
      </c>
      <c r="H553" s="41">
        <f t="shared" si="63"/>
        <v>115384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1890596.94</v>
      </c>
      <c r="D559" s="37">
        <f>D560+D716+D725</f>
        <v>1890596.94</v>
      </c>
      <c r="E559" s="37">
        <f>E560+E716+E725</f>
        <v>1890596.94</v>
      </c>
      <c r="G559" s="39" t="s">
        <v>62</v>
      </c>
      <c r="H559" s="41">
        <f t="shared" si="63"/>
        <v>1890596.94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1701219.94</v>
      </c>
      <c r="D560" s="36">
        <f>D561+D638+D642+D645</f>
        <v>1701219.94</v>
      </c>
      <c r="E560" s="36">
        <f>E561+E638+E642+E645</f>
        <v>1701219.94</v>
      </c>
      <c r="G560" s="39" t="s">
        <v>61</v>
      </c>
      <c r="H560" s="41">
        <f t="shared" si="63"/>
        <v>1701219.94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1701219.94</v>
      </c>
      <c r="D561" s="38">
        <f>D562+D567+D568+D569+D576+D577+D581+D584+D585+D586+D587+D592+D595+D599+D603+D610+D616+D628</f>
        <v>1701219.94</v>
      </c>
      <c r="E561" s="38">
        <f>E562+E567+E568+E569+E576+E577+E581+E584+E585+E586+E587+E592+E595+E599+E603+E610+E616+E628</f>
        <v>1701219.94</v>
      </c>
      <c r="G561" s="39" t="s">
        <v>595</v>
      </c>
      <c r="H561" s="41">
        <f t="shared" si="63"/>
        <v>1701219.94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15000</v>
      </c>
      <c r="D566" s="5">
        <f t="shared" si="68"/>
        <v>15000</v>
      </c>
      <c r="E566" s="5">
        <f t="shared" si="68"/>
        <v>15000</v>
      </c>
      <c r="H566" s="41">
        <f t="shared" si="63"/>
        <v>15000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12500</v>
      </c>
      <c r="D577" s="32">
        <f>SUM(D578:D580)</f>
        <v>12500</v>
      </c>
      <c r="E577" s="32">
        <f>SUM(E578:E580)</f>
        <v>12500</v>
      </c>
      <c r="H577" s="41">
        <f t="shared" si="63"/>
        <v>12500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12500</v>
      </c>
      <c r="D580" s="5">
        <f t="shared" si="70"/>
        <v>12500</v>
      </c>
      <c r="E580" s="5">
        <f t="shared" si="70"/>
        <v>12500</v>
      </c>
      <c r="H580" s="41">
        <f t="shared" si="71"/>
        <v>12500</v>
      </c>
    </row>
    <row r="581" spans="1:8" outlineLevel="1">
      <c r="A581" s="150" t="s">
        <v>485</v>
      </c>
      <c r="B581" s="151"/>
      <c r="C581" s="32">
        <f>SUM(C582:C583)</f>
        <v>381889</v>
      </c>
      <c r="D581" s="32">
        <f>SUM(D582:D583)</f>
        <v>381889</v>
      </c>
      <c r="E581" s="32">
        <f>SUM(E582:E583)</f>
        <v>381889</v>
      </c>
      <c r="H581" s="41">
        <f t="shared" si="71"/>
        <v>381889</v>
      </c>
    </row>
    <row r="582" spans="1:8" outlineLevel="2">
      <c r="A582" s="7">
        <v>6606</v>
      </c>
      <c r="B582" s="4" t="s">
        <v>486</v>
      </c>
      <c r="C582" s="5">
        <v>204500</v>
      </c>
      <c r="D582" s="5">
        <f t="shared" ref="D582:E586" si="72">C582</f>
        <v>204500</v>
      </c>
      <c r="E582" s="5">
        <f t="shared" si="72"/>
        <v>204500</v>
      </c>
      <c r="H582" s="41">
        <f t="shared" si="71"/>
        <v>204500</v>
      </c>
    </row>
    <row r="583" spans="1:8" outlineLevel="2">
      <c r="A583" s="7">
        <v>6606</v>
      </c>
      <c r="B583" s="4" t="s">
        <v>487</v>
      </c>
      <c r="C583" s="5">
        <v>177389</v>
      </c>
      <c r="D583" s="5">
        <f t="shared" si="72"/>
        <v>177389</v>
      </c>
      <c r="E583" s="5">
        <f t="shared" si="72"/>
        <v>177389</v>
      </c>
      <c r="H583" s="41">
        <f t="shared" si="71"/>
        <v>177389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36255</v>
      </c>
      <c r="D585" s="32">
        <f t="shared" si="72"/>
        <v>36255</v>
      </c>
      <c r="E585" s="32">
        <f t="shared" si="72"/>
        <v>36255</v>
      </c>
      <c r="H585" s="41">
        <f t="shared" si="71"/>
        <v>36255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172490</v>
      </c>
      <c r="D587" s="32">
        <f>SUM(D588:D591)</f>
        <v>172490</v>
      </c>
      <c r="E587" s="32">
        <f>SUM(E588:E591)</f>
        <v>172490</v>
      </c>
      <c r="H587" s="41">
        <f t="shared" si="71"/>
        <v>172490</v>
      </c>
    </row>
    <row r="588" spans="1:8" outlineLevel="2">
      <c r="A588" s="7">
        <v>6610</v>
      </c>
      <c r="B588" s="4" t="s">
        <v>492</v>
      </c>
      <c r="C588" s="5">
        <v>155200</v>
      </c>
      <c r="D588" s="5">
        <f>C588</f>
        <v>155200</v>
      </c>
      <c r="E588" s="5">
        <f>D588</f>
        <v>155200</v>
      </c>
      <c r="H588" s="41">
        <f t="shared" si="71"/>
        <v>155200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17290</v>
      </c>
      <c r="D590" s="5">
        <f t="shared" si="73"/>
        <v>17290</v>
      </c>
      <c r="E590" s="5">
        <f t="shared" si="73"/>
        <v>17290</v>
      </c>
      <c r="H590" s="41">
        <f t="shared" si="71"/>
        <v>17290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840088</v>
      </c>
      <c r="D599" s="32">
        <f>SUM(D600:D602)</f>
        <v>840088</v>
      </c>
      <c r="E599" s="32">
        <f>SUM(E600:E602)</f>
        <v>840088</v>
      </c>
      <c r="H599" s="41">
        <f t="shared" si="71"/>
        <v>840088</v>
      </c>
    </row>
    <row r="600" spans="1:8" outlineLevel="2">
      <c r="A600" s="7">
        <v>6613</v>
      </c>
      <c r="B600" s="4" t="s">
        <v>504</v>
      </c>
      <c r="C600" s="5">
        <v>94208</v>
      </c>
      <c r="D600" s="5">
        <f t="shared" ref="D600:E602" si="75">C600</f>
        <v>94208</v>
      </c>
      <c r="E600" s="5">
        <f t="shared" si="75"/>
        <v>94208</v>
      </c>
      <c r="H600" s="41">
        <f t="shared" si="71"/>
        <v>94208</v>
      </c>
    </row>
    <row r="601" spans="1:8" outlineLevel="2">
      <c r="A601" s="7">
        <v>6613</v>
      </c>
      <c r="B601" s="4" t="s">
        <v>505</v>
      </c>
      <c r="C601" s="5">
        <v>745880</v>
      </c>
      <c r="D601" s="5">
        <f t="shared" si="75"/>
        <v>745880</v>
      </c>
      <c r="E601" s="5">
        <f t="shared" si="75"/>
        <v>745880</v>
      </c>
      <c r="H601" s="41">
        <f t="shared" si="71"/>
        <v>745880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123497.94</v>
      </c>
      <c r="D603" s="32">
        <f>SUM(D604:D609)</f>
        <v>123497.94</v>
      </c>
      <c r="E603" s="32">
        <f>SUM(E604:E609)</f>
        <v>123497.94</v>
      </c>
      <c r="H603" s="41">
        <f t="shared" si="71"/>
        <v>123497.94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40997.94</v>
      </c>
      <c r="D608" s="5">
        <f t="shared" si="76"/>
        <v>40997.94</v>
      </c>
      <c r="E608" s="5">
        <f t="shared" si="76"/>
        <v>40997.94</v>
      </c>
      <c r="H608" s="41">
        <f t="shared" si="71"/>
        <v>40997.94</v>
      </c>
    </row>
    <row r="609" spans="1:8" outlineLevel="2">
      <c r="A609" s="7">
        <v>6614</v>
      </c>
      <c r="B609" s="4" t="s">
        <v>512</v>
      </c>
      <c r="C609" s="5">
        <v>82500</v>
      </c>
      <c r="D609" s="5">
        <f t="shared" si="76"/>
        <v>82500</v>
      </c>
      <c r="E609" s="5">
        <f t="shared" si="76"/>
        <v>82500</v>
      </c>
      <c r="H609" s="41">
        <f t="shared" si="71"/>
        <v>82500</v>
      </c>
    </row>
    <row r="610" spans="1:8" outlineLevel="1">
      <c r="A610" s="150" t="s">
        <v>513</v>
      </c>
      <c r="B610" s="151"/>
      <c r="C610" s="32">
        <f>SUM(C611:C615)</f>
        <v>109500</v>
      </c>
      <c r="D610" s="32">
        <f>SUM(D611:D615)</f>
        <v>109500</v>
      </c>
      <c r="E610" s="32">
        <f>SUM(E611:E615)</f>
        <v>109500</v>
      </c>
      <c r="H610" s="41">
        <f t="shared" si="71"/>
        <v>109500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87500</v>
      </c>
      <c r="D613" s="5">
        <f t="shared" si="77"/>
        <v>87500</v>
      </c>
      <c r="E613" s="5">
        <f t="shared" si="77"/>
        <v>87500</v>
      </c>
      <c r="H613" s="41">
        <f t="shared" si="71"/>
        <v>87500</v>
      </c>
    </row>
    <row r="614" spans="1:8" outlineLevel="2">
      <c r="A614" s="7">
        <v>6615</v>
      </c>
      <c r="B614" s="4" t="s">
        <v>517</v>
      </c>
      <c r="C614" s="5">
        <v>22000</v>
      </c>
      <c r="D614" s="5">
        <f t="shared" si="77"/>
        <v>22000</v>
      </c>
      <c r="E614" s="5">
        <f t="shared" si="77"/>
        <v>22000</v>
      </c>
      <c r="H614" s="41">
        <f t="shared" si="71"/>
        <v>22000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189377</v>
      </c>
      <c r="D716" s="36">
        <f>D717</f>
        <v>189377</v>
      </c>
      <c r="E716" s="36">
        <f>E717</f>
        <v>189377</v>
      </c>
      <c r="G716" s="39" t="s">
        <v>66</v>
      </c>
      <c r="H716" s="41">
        <f t="shared" si="92"/>
        <v>189377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189377</v>
      </c>
      <c r="D717" s="33">
        <f>D718+D722</f>
        <v>189377</v>
      </c>
      <c r="E717" s="33">
        <f>E718+E722</f>
        <v>189377</v>
      </c>
      <c r="G717" s="39" t="s">
        <v>599</v>
      </c>
      <c r="H717" s="41">
        <f t="shared" si="92"/>
        <v>189377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189377</v>
      </c>
      <c r="D718" s="31">
        <f>SUM(D719:D721)</f>
        <v>189377</v>
      </c>
      <c r="E718" s="31">
        <f>SUM(E719:E721)</f>
        <v>189377</v>
      </c>
      <c r="H718" s="41">
        <f t="shared" si="92"/>
        <v>189377</v>
      </c>
    </row>
    <row r="719" spans="1:10" ht="15" customHeight="1" outlineLevel="2">
      <c r="A719" s="6">
        <v>10950</v>
      </c>
      <c r="B719" s="4" t="s">
        <v>572</v>
      </c>
      <c r="C719" s="5">
        <v>189377</v>
      </c>
      <c r="D719" s="5">
        <f>C719</f>
        <v>189377</v>
      </c>
      <c r="E719" s="5">
        <f>D719</f>
        <v>189377</v>
      </c>
      <c r="H719" s="41">
        <f t="shared" si="92"/>
        <v>189377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54" zoomScale="150" zoomScaleNormal="15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31.85546875" customWidth="1"/>
    <col min="3" max="3" width="27.42578125" customWidth="1"/>
    <col min="4" max="5" width="20.85546875" customWidth="1"/>
    <col min="7" max="7" width="15.5703125" bestFit="1" customWidth="1"/>
    <col min="8" max="8" width="21.42578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0" t="s">
        <v>853</v>
      </c>
      <c r="E1" s="140" t="s">
        <v>852</v>
      </c>
      <c r="G1" s="43" t="s">
        <v>31</v>
      </c>
      <c r="H1" s="44">
        <f>C2+C114</f>
        <v>4391181.7689999994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2912000</v>
      </c>
      <c r="D2" s="26">
        <f>D3+D67</f>
        <v>2912000</v>
      </c>
      <c r="E2" s="26">
        <f>E3+E67</f>
        <v>2912000</v>
      </c>
      <c r="G2" s="39" t="s">
        <v>60</v>
      </c>
      <c r="H2" s="41">
        <f>C2</f>
        <v>2912000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995900</v>
      </c>
      <c r="D3" s="23">
        <f>D4+D11+D38+D61</f>
        <v>995900</v>
      </c>
      <c r="E3" s="23">
        <f>E4+E11+E38+E61</f>
        <v>995900</v>
      </c>
      <c r="G3" s="39" t="s">
        <v>57</v>
      </c>
      <c r="H3" s="41">
        <f t="shared" ref="H3:H66" si="0">C3</f>
        <v>995900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621000</v>
      </c>
      <c r="D4" s="21">
        <f>SUM(D5:D10)</f>
        <v>621000</v>
      </c>
      <c r="E4" s="21">
        <f>SUM(E5:E10)</f>
        <v>621000</v>
      </c>
      <c r="F4" s="17"/>
      <c r="G4" s="39" t="s">
        <v>53</v>
      </c>
      <c r="H4" s="41">
        <f t="shared" si="0"/>
        <v>621000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270000</v>
      </c>
      <c r="D5" s="2">
        <f>C5</f>
        <v>270000</v>
      </c>
      <c r="E5" s="2">
        <f>D5</f>
        <v>270000</v>
      </c>
      <c r="F5" s="17"/>
      <c r="G5" s="17"/>
      <c r="H5" s="41">
        <f t="shared" si="0"/>
        <v>270000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200000</v>
      </c>
      <c r="D8" s="2">
        <f t="shared" si="1"/>
        <v>200000</v>
      </c>
      <c r="E8" s="2">
        <f t="shared" si="1"/>
        <v>200000</v>
      </c>
      <c r="F8" s="17"/>
      <c r="G8" s="17"/>
      <c r="H8" s="41">
        <f t="shared" si="0"/>
        <v>200000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124500</v>
      </c>
      <c r="D11" s="21">
        <f>SUM(D12:D37)</f>
        <v>124500</v>
      </c>
      <c r="E11" s="21">
        <f>SUM(E12:E37)</f>
        <v>124500</v>
      </c>
      <c r="F11" s="17"/>
      <c r="G11" s="39" t="s">
        <v>54</v>
      </c>
      <c r="H11" s="41">
        <f t="shared" si="0"/>
        <v>124500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80500</v>
      </c>
      <c r="D12" s="2">
        <f>C12</f>
        <v>80500</v>
      </c>
      <c r="E12" s="2">
        <f>D12</f>
        <v>80500</v>
      </c>
      <c r="H12" s="41">
        <f t="shared" si="0"/>
        <v>80500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250400</v>
      </c>
      <c r="D38" s="21">
        <f>SUM(D39:D60)</f>
        <v>250400</v>
      </c>
      <c r="E38" s="21">
        <f>SUM(E39:E60)</f>
        <v>250400</v>
      </c>
      <c r="G38" s="39" t="s">
        <v>55</v>
      </c>
      <c r="H38" s="41">
        <f t="shared" si="0"/>
        <v>250400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  <c r="H39" s="41">
        <f t="shared" si="0"/>
        <v>17000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70000</v>
      </c>
      <c r="D48" s="2">
        <f t="shared" si="4"/>
        <v>70000</v>
      </c>
      <c r="E48" s="2">
        <f t="shared" si="4"/>
        <v>70000</v>
      </c>
      <c r="H48" s="41">
        <f t="shared" si="0"/>
        <v>70000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2000</v>
      </c>
      <c r="D50" s="2">
        <f t="shared" si="4"/>
        <v>2000</v>
      </c>
      <c r="E50" s="2">
        <f t="shared" si="4"/>
        <v>2000</v>
      </c>
      <c r="H50" s="41">
        <f t="shared" si="0"/>
        <v>2000</v>
      </c>
    </row>
    <row r="51" spans="1:10" outlineLevel="1">
      <c r="A51" s="20">
        <v>3209</v>
      </c>
      <c r="B51" s="20" t="s">
        <v>151</v>
      </c>
      <c r="C51" s="2">
        <v>400</v>
      </c>
      <c r="D51" s="2">
        <f t="shared" si="4"/>
        <v>400</v>
      </c>
      <c r="E51" s="2">
        <f t="shared" si="4"/>
        <v>400</v>
      </c>
      <c r="H51" s="41">
        <f t="shared" si="0"/>
        <v>400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outlineLevel="1">
      <c r="A56" s="20">
        <v>3303</v>
      </c>
      <c r="B56" s="20" t="s">
        <v>154</v>
      </c>
      <c r="C56" s="2">
        <v>100000</v>
      </c>
      <c r="D56" s="2">
        <f t="shared" ref="D56:E60" si="5">C56</f>
        <v>100000</v>
      </c>
      <c r="E56" s="2">
        <f t="shared" si="5"/>
        <v>100000</v>
      </c>
      <c r="H56" s="41">
        <f t="shared" si="0"/>
        <v>100000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1916100</v>
      </c>
      <c r="D67" s="25">
        <f>D97+D68</f>
        <v>1916100</v>
      </c>
      <c r="E67" s="25">
        <f>E97+E68</f>
        <v>1916100</v>
      </c>
      <c r="G67" s="39" t="s">
        <v>59</v>
      </c>
      <c r="H67" s="41">
        <f t="shared" ref="H67:H130" si="7">C67</f>
        <v>1916100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190600</v>
      </c>
      <c r="D68" s="21">
        <f>SUM(D69:D96)</f>
        <v>190600</v>
      </c>
      <c r="E68" s="21">
        <f>SUM(E69:E96)</f>
        <v>190600</v>
      </c>
      <c r="G68" s="39" t="s">
        <v>56</v>
      </c>
      <c r="H68" s="41">
        <f t="shared" si="7"/>
        <v>190600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17850</v>
      </c>
      <c r="D79" s="2">
        <f t="shared" si="8"/>
        <v>17850</v>
      </c>
      <c r="E79" s="2">
        <f t="shared" si="8"/>
        <v>17850</v>
      </c>
      <c r="H79" s="41">
        <f t="shared" si="7"/>
        <v>17850</v>
      </c>
    </row>
    <row r="80" spans="1:10" ht="15" customHeight="1" outlineLevel="1">
      <c r="A80" s="3">
        <v>5202</v>
      </c>
      <c r="B80" s="2" t="s">
        <v>172</v>
      </c>
      <c r="C80" s="2">
        <v>7450</v>
      </c>
      <c r="D80" s="2">
        <f t="shared" si="8"/>
        <v>7450</v>
      </c>
      <c r="E80" s="2">
        <f t="shared" si="8"/>
        <v>7450</v>
      </c>
      <c r="H80" s="41">
        <f t="shared" si="7"/>
        <v>7450</v>
      </c>
    </row>
    <row r="81" spans="1:8" ht="15" customHeight="1" outlineLevel="1">
      <c r="A81" s="3">
        <v>5203</v>
      </c>
      <c r="B81" s="2" t="s">
        <v>21</v>
      </c>
      <c r="C81" s="2">
        <v>20300</v>
      </c>
      <c r="D81" s="2">
        <f t="shared" si="8"/>
        <v>20300</v>
      </c>
      <c r="E81" s="2">
        <f t="shared" si="8"/>
        <v>20300</v>
      </c>
      <c r="H81" s="41">
        <f t="shared" si="7"/>
        <v>20300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130000</v>
      </c>
      <c r="D90" s="2">
        <f t="shared" si="9"/>
        <v>130000</v>
      </c>
      <c r="E90" s="2">
        <f t="shared" si="9"/>
        <v>130000</v>
      </c>
      <c r="H90" s="41">
        <f t="shared" si="7"/>
        <v>130000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15000</v>
      </c>
      <c r="D92" s="2">
        <f t="shared" si="9"/>
        <v>15000</v>
      </c>
      <c r="E92" s="2">
        <f t="shared" si="9"/>
        <v>15000</v>
      </c>
      <c r="H92" s="41">
        <f t="shared" si="7"/>
        <v>15000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1725500</v>
      </c>
      <c r="D97" s="21">
        <f>SUM(D98:D113)</f>
        <v>1725500</v>
      </c>
      <c r="E97" s="21">
        <f>SUM(E98:E113)</f>
        <v>1725500</v>
      </c>
      <c r="G97" s="39" t="s">
        <v>58</v>
      </c>
      <c r="H97" s="41">
        <f t="shared" si="7"/>
        <v>1725500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1650000</v>
      </c>
      <c r="D98" s="2">
        <f>C98</f>
        <v>1650000</v>
      </c>
      <c r="E98" s="2">
        <f>D98</f>
        <v>1650000</v>
      </c>
      <c r="H98" s="41">
        <f t="shared" si="7"/>
        <v>1650000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>
        <v>2000</v>
      </c>
      <c r="D105" s="2">
        <f t="shared" si="10"/>
        <v>2000</v>
      </c>
      <c r="E105" s="2">
        <f t="shared" si="10"/>
        <v>2000</v>
      </c>
      <c r="H105" s="41">
        <f t="shared" si="7"/>
        <v>2000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6500</v>
      </c>
      <c r="D113" s="2">
        <f t="shared" si="10"/>
        <v>6500</v>
      </c>
      <c r="E113" s="2">
        <f t="shared" si="10"/>
        <v>6500</v>
      </c>
      <c r="H113" s="41">
        <f t="shared" si="7"/>
        <v>6500</v>
      </c>
    </row>
    <row r="114" spans="1:10">
      <c r="A114" s="166" t="s">
        <v>62</v>
      </c>
      <c r="B114" s="167"/>
      <c r="C114" s="26">
        <f>C115+C152+C177</f>
        <v>1479181.7689999999</v>
      </c>
      <c r="D114" s="26">
        <f>D115+D152+D177</f>
        <v>1479181.7689999999</v>
      </c>
      <c r="E114" s="26">
        <f>E115+E152+E177</f>
        <v>1479181.7689999999</v>
      </c>
      <c r="G114" s="39" t="s">
        <v>62</v>
      </c>
      <c r="H114" s="41">
        <f t="shared" si="7"/>
        <v>1479181.7689999999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1383367.7689999999</v>
      </c>
      <c r="D115" s="23">
        <f>D116+D135</f>
        <v>1383367.7689999999</v>
      </c>
      <c r="E115" s="23">
        <f>E116+E135</f>
        <v>1383367.7689999999</v>
      </c>
      <c r="G115" s="39" t="s">
        <v>61</v>
      </c>
      <c r="H115" s="41">
        <f t="shared" si="7"/>
        <v>1383367.7689999999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182308</v>
      </c>
      <c r="D116" s="21">
        <f>D117+D120+D123+D126+D129+D132</f>
        <v>182308</v>
      </c>
      <c r="E116" s="21">
        <f>E117+E120+E123+E126+E129+E132</f>
        <v>182308</v>
      </c>
      <c r="G116" s="39" t="s">
        <v>583</v>
      </c>
      <c r="H116" s="41">
        <f t="shared" si="7"/>
        <v>182308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182308</v>
      </c>
      <c r="D117" s="2">
        <f>D118+D119</f>
        <v>182308</v>
      </c>
      <c r="E117" s="2">
        <f>E118+E119</f>
        <v>182308</v>
      </c>
      <c r="H117" s="41">
        <f t="shared" si="7"/>
        <v>182308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182308</v>
      </c>
      <c r="D119" s="128">
        <f>C119</f>
        <v>182308</v>
      </c>
      <c r="E119" s="128">
        <f>D119</f>
        <v>182308</v>
      </c>
      <c r="H119" s="41">
        <f t="shared" si="7"/>
        <v>182308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1201059.7689999999</v>
      </c>
      <c r="D135" s="21">
        <f>D136+D140+D143+D146+D149</f>
        <v>1201059.7689999999</v>
      </c>
      <c r="E135" s="21">
        <f>E136+E140+E143+E146+E149</f>
        <v>1201059.7689999999</v>
      </c>
      <c r="G135" s="39" t="s">
        <v>584</v>
      </c>
      <c r="H135" s="41">
        <f t="shared" si="11"/>
        <v>1201059.7689999999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752776.37399999995</v>
      </c>
      <c r="D136" s="2">
        <f>D137+D138+D139</f>
        <v>752776.37399999995</v>
      </c>
      <c r="E136" s="2">
        <f>E137+E138+E139</f>
        <v>752776.37399999995</v>
      </c>
      <c r="H136" s="41">
        <f t="shared" si="11"/>
        <v>752776.37399999995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613315.77099999995</v>
      </c>
      <c r="D138" s="128">
        <f t="shared" ref="D138:E139" si="12">C138</f>
        <v>613315.77099999995</v>
      </c>
      <c r="E138" s="128">
        <f t="shared" si="12"/>
        <v>613315.77099999995</v>
      </c>
      <c r="H138" s="41">
        <f t="shared" si="11"/>
        <v>613315.77099999995</v>
      </c>
    </row>
    <row r="139" spans="1:10" ht="15" customHeight="1" outlineLevel="2">
      <c r="A139" s="130"/>
      <c r="B139" s="129" t="s">
        <v>861</v>
      </c>
      <c r="C139" s="128">
        <v>139460.603</v>
      </c>
      <c r="D139" s="128">
        <f t="shared" si="12"/>
        <v>139460.603</v>
      </c>
      <c r="E139" s="128">
        <f t="shared" si="12"/>
        <v>139460.603</v>
      </c>
      <c r="H139" s="41">
        <f t="shared" si="11"/>
        <v>139460.603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448283.39500000002</v>
      </c>
      <c r="D149" s="2">
        <f>D150+D151</f>
        <v>448283.39500000002</v>
      </c>
      <c r="E149" s="2">
        <f>E150+E151</f>
        <v>448283.39500000002</v>
      </c>
      <c r="H149" s="41">
        <f t="shared" si="11"/>
        <v>448283.39500000002</v>
      </c>
    </row>
    <row r="150" spans="1:10" ht="15" customHeight="1" outlineLevel="2">
      <c r="A150" s="130"/>
      <c r="B150" s="129" t="s">
        <v>855</v>
      </c>
      <c r="C150" s="128">
        <v>448283.39500000002</v>
      </c>
      <c r="D150" s="128">
        <f>C150</f>
        <v>448283.39500000002</v>
      </c>
      <c r="E150" s="128">
        <f>D150</f>
        <v>448283.39500000002</v>
      </c>
      <c r="H150" s="41">
        <f t="shared" si="11"/>
        <v>448283.39500000002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95814</v>
      </c>
      <c r="D152" s="23">
        <f>D153+D163+D170</f>
        <v>95814</v>
      </c>
      <c r="E152" s="23">
        <f>E153+E163+E170</f>
        <v>95814</v>
      </c>
      <c r="G152" s="39" t="s">
        <v>66</v>
      </c>
      <c r="H152" s="41">
        <f t="shared" si="11"/>
        <v>95814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95814</v>
      </c>
      <c r="D153" s="21">
        <f>D154+D157+D160</f>
        <v>95814</v>
      </c>
      <c r="E153" s="21">
        <f>E154+E157+E160</f>
        <v>95814</v>
      </c>
      <c r="G153" s="39" t="s">
        <v>585</v>
      </c>
      <c r="H153" s="41">
        <f t="shared" si="11"/>
        <v>95814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95814</v>
      </c>
      <c r="D154" s="2">
        <f>D155+D156</f>
        <v>95814</v>
      </c>
      <c r="E154" s="2">
        <f>E155+E156</f>
        <v>95814</v>
      </c>
      <c r="H154" s="41">
        <f t="shared" si="11"/>
        <v>95814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95814</v>
      </c>
      <c r="D156" s="128">
        <f>C156</f>
        <v>95814</v>
      </c>
      <c r="E156" s="128">
        <f>D156</f>
        <v>95814</v>
      </c>
      <c r="H156" s="41">
        <f t="shared" si="11"/>
        <v>95814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0" t="s">
        <v>853</v>
      </c>
      <c r="E256" s="140" t="s">
        <v>852</v>
      </c>
      <c r="G256" s="47" t="s">
        <v>589</v>
      </c>
      <c r="H256" s="48">
        <f>C257+C559</f>
        <v>4391181.7690000003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2771000</v>
      </c>
      <c r="D257" s="37">
        <f>C257</f>
        <v>2771000</v>
      </c>
      <c r="E257" s="37">
        <f>D257</f>
        <v>2771000</v>
      </c>
      <c r="G257" s="39" t="s">
        <v>60</v>
      </c>
      <c r="H257" s="41">
        <f>C257</f>
        <v>2771000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2660000</v>
      </c>
      <c r="D258" s="36">
        <f>D259+D339+D483+D547</f>
        <v>1907335</v>
      </c>
      <c r="E258" s="36">
        <f>E259+E339+E483+E547</f>
        <v>1907335</v>
      </c>
      <c r="G258" s="39" t="s">
        <v>57</v>
      </c>
      <c r="H258" s="41">
        <f t="shared" ref="H258:H321" si="21">C258</f>
        <v>2660000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1108209</v>
      </c>
      <c r="D259" s="33">
        <f>D260+D263+D314</f>
        <v>370184</v>
      </c>
      <c r="E259" s="33">
        <f>E260+E263+E314</f>
        <v>370184</v>
      </c>
      <c r="G259" s="39" t="s">
        <v>590</v>
      </c>
      <c r="H259" s="41">
        <f t="shared" si="21"/>
        <v>1108209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0" t="s">
        <v>269</v>
      </c>
      <c r="B263" s="151"/>
      <c r="C263" s="32">
        <f>C264+C265+C289+C296+C298+C302+C305+C308+C313</f>
        <v>1099500</v>
      </c>
      <c r="D263" s="32">
        <f>D264+D265+D289+D296+D298+D302+D305+D308+D313</f>
        <v>365000</v>
      </c>
      <c r="E263" s="32">
        <f>E264+E265+E289+E296+E298+E302+E305+E308+E313</f>
        <v>365000</v>
      </c>
      <c r="H263" s="41">
        <f t="shared" si="21"/>
        <v>1099500</v>
      </c>
    </row>
    <row r="264" spans="1:10" outlineLevel="2">
      <c r="A264" s="6">
        <v>1101</v>
      </c>
      <c r="B264" s="4" t="s">
        <v>34</v>
      </c>
      <c r="C264" s="5">
        <v>365000</v>
      </c>
      <c r="D264" s="5">
        <f>C264</f>
        <v>365000</v>
      </c>
      <c r="E264" s="5">
        <f>D264</f>
        <v>365000</v>
      </c>
      <c r="H264" s="41">
        <f t="shared" si="21"/>
        <v>365000</v>
      </c>
    </row>
    <row r="265" spans="1:10" outlineLevel="2">
      <c r="A265" s="6">
        <v>1101</v>
      </c>
      <c r="B265" s="4" t="s">
        <v>35</v>
      </c>
      <c r="C265" s="5">
        <v>491925</v>
      </c>
      <c r="D265" s="5">
        <f>SUM(D266:D288)</f>
        <v>0</v>
      </c>
      <c r="E265" s="5">
        <f>SUM(E266:E288)</f>
        <v>0</v>
      </c>
      <c r="H265" s="41">
        <f t="shared" si="21"/>
        <v>491925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24950</v>
      </c>
      <c r="D289" s="5">
        <f>SUM(D290:D295)</f>
        <v>0</v>
      </c>
      <c r="E289" s="5">
        <f>SUM(E290:E295)</f>
        <v>0</v>
      </c>
      <c r="H289" s="41">
        <f t="shared" si="21"/>
        <v>24950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1500</v>
      </c>
      <c r="D296" s="5">
        <f>SUM(D297)</f>
        <v>0</v>
      </c>
      <c r="E296" s="5">
        <f>SUM(E297)</f>
        <v>0</v>
      </c>
      <c r="H296" s="41">
        <f t="shared" si="21"/>
        <v>1500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30700</v>
      </c>
      <c r="D298" s="5">
        <f>SUM(D299:D301)</f>
        <v>0</v>
      </c>
      <c r="E298" s="5">
        <f>SUM(E299:E301)</f>
        <v>0</v>
      </c>
      <c r="H298" s="41">
        <f t="shared" si="21"/>
        <v>30700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13500</v>
      </c>
      <c r="D302" s="5">
        <f>SUM(D303:D304)</f>
        <v>0</v>
      </c>
      <c r="E302" s="5">
        <f>SUM(E303:E304)</f>
        <v>0</v>
      </c>
      <c r="H302" s="41">
        <f t="shared" si="21"/>
        <v>13500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10250</v>
      </c>
      <c r="D305" s="5">
        <f>SUM(D306:D307)</f>
        <v>0</v>
      </c>
      <c r="E305" s="5">
        <f>SUM(E306:E307)</f>
        <v>0</v>
      </c>
      <c r="H305" s="41">
        <f t="shared" si="21"/>
        <v>10250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161675</v>
      </c>
      <c r="D308" s="5">
        <f>SUM(D309:D312)</f>
        <v>0</v>
      </c>
      <c r="E308" s="5">
        <f>SUM(E309:E312)</f>
        <v>0</v>
      </c>
      <c r="H308" s="41">
        <f t="shared" si="21"/>
        <v>161675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3525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3525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3000</v>
      </c>
      <c r="D325" s="5">
        <f>SUM(D326:D327)</f>
        <v>0</v>
      </c>
      <c r="E325" s="5">
        <f>SUM(E326:E327)</f>
        <v>0</v>
      </c>
      <c r="H325" s="41">
        <f t="shared" si="28"/>
        <v>3000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525</v>
      </c>
      <c r="D331" s="5">
        <f>SUM(D332:D335)</f>
        <v>0</v>
      </c>
      <c r="E331" s="5">
        <f>SUM(E332:E335)</f>
        <v>0</v>
      </c>
      <c r="H331" s="41">
        <f t="shared" si="28"/>
        <v>525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1406425</v>
      </c>
      <c r="D339" s="33">
        <f>D340+D444+D482</f>
        <v>1391785</v>
      </c>
      <c r="E339" s="33">
        <f>E340+E444+E482</f>
        <v>1391785</v>
      </c>
      <c r="G339" s="39" t="s">
        <v>591</v>
      </c>
      <c r="H339" s="41">
        <f t="shared" si="28"/>
        <v>1406425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729425</v>
      </c>
      <c r="D340" s="32">
        <f>D341+D342+D343+D344+D347+D348+D353+D356+D357+D362+D367+BH290668+D371+D372+D373+D376+D377+D378+D382+D388+D391+D392+D395+D398+D399+D404+D407+D408+D409+D412+D415+D416+D419+D420+D421+D422+D429+D443</f>
        <v>714785</v>
      </c>
      <c r="E340" s="32">
        <f>E341+E342+E343+E344+E347+E348+E353+E356+E357+E362+E367+BI290668+E371+E372+E373+E376+E377+E378+E382+E388+E391+E392+E395+E398+E399+E404+E407+E408+E409+E412+E415+E416+E419+E420+E421+E422+E429+E443</f>
        <v>714785</v>
      </c>
      <c r="H340" s="41">
        <f t="shared" si="28"/>
        <v>729425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outlineLevel="2">
      <c r="A343" s="6">
        <v>2201</v>
      </c>
      <c r="B343" s="4" t="s">
        <v>41</v>
      </c>
      <c r="C343" s="5">
        <v>226500</v>
      </c>
      <c r="D343" s="5">
        <f t="shared" si="31"/>
        <v>226500</v>
      </c>
      <c r="E343" s="5">
        <f t="shared" si="31"/>
        <v>226500</v>
      </c>
      <c r="H343" s="41">
        <f t="shared" si="28"/>
        <v>226500</v>
      </c>
    </row>
    <row r="344" spans="1:10" outlineLevel="2">
      <c r="A344" s="6">
        <v>2201</v>
      </c>
      <c r="B344" s="4" t="s">
        <v>273</v>
      </c>
      <c r="C344" s="5">
        <f>SUM(C345:C346)</f>
        <v>18000</v>
      </c>
      <c r="D344" s="5">
        <f>SUM(D345:D346)</f>
        <v>18000</v>
      </c>
      <c r="E344" s="5">
        <f>SUM(E345:E346)</f>
        <v>18000</v>
      </c>
      <c r="H344" s="41">
        <f t="shared" si="28"/>
        <v>18000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21990</v>
      </c>
      <c r="D347" s="5">
        <f t="shared" si="32"/>
        <v>21990</v>
      </c>
      <c r="E347" s="5">
        <f t="shared" si="32"/>
        <v>21990</v>
      </c>
      <c r="H347" s="41">
        <f t="shared" si="28"/>
        <v>21990</v>
      </c>
    </row>
    <row r="348" spans="1:10" outlineLevel="2">
      <c r="A348" s="6">
        <v>2201</v>
      </c>
      <c r="B348" s="4" t="s">
        <v>277</v>
      </c>
      <c r="C348" s="5">
        <f>SUM(C349:C352)</f>
        <v>110100</v>
      </c>
      <c r="D348" s="5">
        <f>SUM(D349:D352)</f>
        <v>110100</v>
      </c>
      <c r="E348" s="5">
        <f>SUM(E349:E352)</f>
        <v>110100</v>
      </c>
      <c r="H348" s="41">
        <f t="shared" si="28"/>
        <v>110100</v>
      </c>
    </row>
    <row r="349" spans="1:10" outlineLevel="3">
      <c r="A349" s="29"/>
      <c r="B349" s="28" t="s">
        <v>278</v>
      </c>
      <c r="C349" s="30">
        <v>106000</v>
      </c>
      <c r="D349" s="30">
        <f>C349</f>
        <v>106000</v>
      </c>
      <c r="E349" s="30">
        <f>D349</f>
        <v>106000</v>
      </c>
      <c r="H349" s="41">
        <f t="shared" si="28"/>
        <v>106000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4100</v>
      </c>
      <c r="D351" s="30">
        <f t="shared" si="33"/>
        <v>4100</v>
      </c>
      <c r="E351" s="30">
        <f t="shared" si="33"/>
        <v>4100</v>
      </c>
      <c r="H351" s="41">
        <f t="shared" si="28"/>
        <v>4100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21060</v>
      </c>
      <c r="D357" s="5">
        <f>SUM(D358:D361)</f>
        <v>21060</v>
      </c>
      <c r="E357" s="5">
        <f>SUM(E358:E361)</f>
        <v>21060</v>
      </c>
      <c r="H357" s="41">
        <f t="shared" si="28"/>
        <v>21060</v>
      </c>
    </row>
    <row r="358" spans="1:8" outlineLevel="3">
      <c r="A358" s="29"/>
      <c r="B358" s="28" t="s">
        <v>286</v>
      </c>
      <c r="C358" s="30">
        <v>19000</v>
      </c>
      <c r="D358" s="30">
        <f>C358</f>
        <v>19000</v>
      </c>
      <c r="E358" s="30">
        <f>D358</f>
        <v>19000</v>
      </c>
      <c r="H358" s="41">
        <f t="shared" si="28"/>
        <v>19000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2060</v>
      </c>
      <c r="D360" s="30">
        <f t="shared" si="35"/>
        <v>2060</v>
      </c>
      <c r="E360" s="30">
        <f t="shared" si="35"/>
        <v>2060</v>
      </c>
      <c r="H360" s="41">
        <f t="shared" si="28"/>
        <v>2060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129800</v>
      </c>
      <c r="D362" s="5">
        <f>SUM(D363:D366)</f>
        <v>129800</v>
      </c>
      <c r="E362" s="5">
        <f>SUM(E363:E366)</f>
        <v>129800</v>
      </c>
      <c r="H362" s="41">
        <f t="shared" si="28"/>
        <v>129800</v>
      </c>
    </row>
    <row r="363" spans="1:8" outlineLevel="3">
      <c r="A363" s="29"/>
      <c r="B363" s="28" t="s">
        <v>291</v>
      </c>
      <c r="C363" s="30">
        <v>15200</v>
      </c>
      <c r="D363" s="30">
        <f>C363</f>
        <v>15200</v>
      </c>
      <c r="E363" s="30">
        <f>D363</f>
        <v>15200</v>
      </c>
      <c r="H363" s="41">
        <f t="shared" si="28"/>
        <v>15200</v>
      </c>
    </row>
    <row r="364" spans="1:8" outlineLevel="3">
      <c r="A364" s="29"/>
      <c r="B364" s="28" t="s">
        <v>292</v>
      </c>
      <c r="C364" s="30">
        <v>105000</v>
      </c>
      <c r="D364" s="30">
        <f t="shared" ref="D364:E366" si="36">C364</f>
        <v>105000</v>
      </c>
      <c r="E364" s="30">
        <f t="shared" si="36"/>
        <v>105000</v>
      </c>
      <c r="H364" s="41">
        <f t="shared" si="28"/>
        <v>105000</v>
      </c>
    </row>
    <row r="365" spans="1:8" outlineLevel="3">
      <c r="A365" s="29"/>
      <c r="B365" s="28" t="s">
        <v>293</v>
      </c>
      <c r="C365" s="30">
        <v>9600</v>
      </c>
      <c r="D365" s="30">
        <f t="shared" si="36"/>
        <v>9600</v>
      </c>
      <c r="E365" s="30">
        <f t="shared" si="36"/>
        <v>9600</v>
      </c>
      <c r="H365" s="41">
        <f t="shared" si="28"/>
        <v>9600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10000</v>
      </c>
      <c r="D367" s="5">
        <f>C367</f>
        <v>10000</v>
      </c>
      <c r="E367" s="5">
        <f>D367</f>
        <v>10000</v>
      </c>
      <c r="H367" s="41">
        <f t="shared" si="28"/>
        <v>10000</v>
      </c>
    </row>
    <row r="368" spans="1:8" outlineLevel="2" collapsed="1">
      <c r="A368" s="6">
        <v>2201</v>
      </c>
      <c r="B368" s="4" t="s">
        <v>295</v>
      </c>
      <c r="C368" s="5">
        <f>SUM(C369:C370)</f>
        <v>14640</v>
      </c>
      <c r="D368" s="5">
        <f>SUM(D369:D370)</f>
        <v>14640</v>
      </c>
      <c r="E368" s="5">
        <f>SUM(E369:E370)</f>
        <v>14640</v>
      </c>
      <c r="H368" s="41">
        <f t="shared" si="28"/>
        <v>14640</v>
      </c>
    </row>
    <row r="369" spans="1:8" outlineLevel="3">
      <c r="A369" s="29"/>
      <c r="B369" s="28" t="s">
        <v>296</v>
      </c>
      <c r="C369" s="30">
        <v>14640</v>
      </c>
      <c r="D369" s="30">
        <f t="shared" ref="D369:E372" si="37">C369</f>
        <v>14640</v>
      </c>
      <c r="E369" s="30">
        <f t="shared" si="37"/>
        <v>14640</v>
      </c>
      <c r="H369" s="41">
        <f t="shared" si="28"/>
        <v>14640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9100</v>
      </c>
      <c r="D372" s="5">
        <f t="shared" si="37"/>
        <v>9100</v>
      </c>
      <c r="E372" s="5">
        <f t="shared" si="37"/>
        <v>9100</v>
      </c>
      <c r="H372" s="41">
        <f t="shared" si="28"/>
        <v>9100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13800</v>
      </c>
      <c r="D378" s="5">
        <f>SUM(D379:D381)</f>
        <v>13800</v>
      </c>
      <c r="E378" s="5">
        <f>SUM(E379:E381)</f>
        <v>13800</v>
      </c>
      <c r="H378" s="41">
        <f t="shared" si="28"/>
        <v>13800</v>
      </c>
    </row>
    <row r="379" spans="1:8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4800</v>
      </c>
      <c r="D381" s="30">
        <f t="shared" si="39"/>
        <v>4800</v>
      </c>
      <c r="E381" s="30">
        <f t="shared" si="39"/>
        <v>4800</v>
      </c>
      <c r="H381" s="41">
        <f t="shared" si="28"/>
        <v>4800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14300</v>
      </c>
      <c r="D392" s="5">
        <f>SUM(D393:D394)</f>
        <v>14300</v>
      </c>
      <c r="E392" s="5">
        <f>SUM(E393:E394)</f>
        <v>14300</v>
      </c>
      <c r="H392" s="41">
        <f t="shared" si="41"/>
        <v>14300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14300</v>
      </c>
      <c r="D394" s="30">
        <f>C394</f>
        <v>14300</v>
      </c>
      <c r="E394" s="30">
        <f>D394</f>
        <v>14300</v>
      </c>
      <c r="H394" s="41">
        <f t="shared" si="41"/>
        <v>14300</v>
      </c>
    </row>
    <row r="395" spans="1:8" outlineLevel="2">
      <c r="A395" s="6">
        <v>2201</v>
      </c>
      <c r="B395" s="4" t="s">
        <v>115</v>
      </c>
      <c r="C395" s="5">
        <f>SUM(C396:C397)</f>
        <v>1800</v>
      </c>
      <c r="D395" s="5">
        <f>SUM(D396:D397)</f>
        <v>1800</v>
      </c>
      <c r="E395" s="5">
        <f>SUM(E396:E397)</f>
        <v>1800</v>
      </c>
      <c r="H395" s="41">
        <f t="shared" si="41"/>
        <v>1800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800</v>
      </c>
      <c r="D397" s="30">
        <f t="shared" si="43"/>
        <v>800</v>
      </c>
      <c r="E397" s="30">
        <f t="shared" si="43"/>
        <v>800</v>
      </c>
      <c r="H397" s="41">
        <f t="shared" si="41"/>
        <v>800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200</v>
      </c>
      <c r="D407" s="5">
        <f t="shared" si="45"/>
        <v>200</v>
      </c>
      <c r="E407" s="5">
        <f t="shared" si="45"/>
        <v>200</v>
      </c>
      <c r="H407" s="41">
        <f t="shared" si="41"/>
        <v>200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2600</v>
      </c>
      <c r="D409" s="5">
        <f>SUM(D410:D411)</f>
        <v>2600</v>
      </c>
      <c r="E409" s="5">
        <f>SUM(E410:E411)</f>
        <v>2600</v>
      </c>
      <c r="H409" s="41">
        <f t="shared" si="41"/>
        <v>2600</v>
      </c>
    </row>
    <row r="410" spans="1:8" outlineLevel="3" collapsed="1">
      <c r="A410" s="29"/>
      <c r="B410" s="28" t="s">
        <v>49</v>
      </c>
      <c r="C410" s="30">
        <v>2600</v>
      </c>
      <c r="D410" s="30">
        <f>C410</f>
        <v>2600</v>
      </c>
      <c r="E410" s="30">
        <f>D410</f>
        <v>2600</v>
      </c>
      <c r="H410" s="41">
        <f t="shared" si="41"/>
        <v>2600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2800</v>
      </c>
      <c r="D416" s="5">
        <f>SUM(D417:D418)</f>
        <v>2800</v>
      </c>
      <c r="E416" s="5">
        <f>SUM(E417:E418)</f>
        <v>2800</v>
      </c>
      <c r="H416" s="41">
        <f t="shared" si="41"/>
        <v>2800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800</v>
      </c>
      <c r="D418" s="30">
        <f t="shared" si="47"/>
        <v>800</v>
      </c>
      <c r="E418" s="30">
        <f t="shared" si="47"/>
        <v>800</v>
      </c>
      <c r="H418" s="41">
        <f t="shared" si="41"/>
        <v>800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2100</v>
      </c>
      <c r="D420" s="5">
        <f t="shared" si="47"/>
        <v>2100</v>
      </c>
      <c r="E420" s="5">
        <f t="shared" si="47"/>
        <v>2100</v>
      </c>
      <c r="H420" s="41">
        <f t="shared" si="41"/>
        <v>2100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3200</v>
      </c>
      <c r="D422" s="5">
        <f>SUM(D423:D428)</f>
        <v>3200</v>
      </c>
      <c r="E422" s="5">
        <f>SUM(E423:E428)</f>
        <v>3200</v>
      </c>
      <c r="H422" s="41">
        <f t="shared" si="41"/>
        <v>3200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2000</v>
      </c>
      <c r="D426" s="30">
        <f t="shared" si="48"/>
        <v>2000</v>
      </c>
      <c r="E426" s="30">
        <f t="shared" si="48"/>
        <v>2000</v>
      </c>
      <c r="H426" s="41">
        <f t="shared" si="41"/>
        <v>2000</v>
      </c>
    </row>
    <row r="427" spans="1:8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87235</v>
      </c>
      <c r="D429" s="5">
        <f>SUM(D430:D442)</f>
        <v>87235</v>
      </c>
      <c r="E429" s="5">
        <f>SUM(E430:E442)</f>
        <v>87235</v>
      </c>
      <c r="H429" s="41">
        <f t="shared" si="41"/>
        <v>87235</v>
      </c>
    </row>
    <row r="430" spans="1:8" outlineLevel="3">
      <c r="A430" s="29"/>
      <c r="B430" s="28" t="s">
        <v>343</v>
      </c>
      <c r="C430" s="30">
        <v>1500</v>
      </c>
      <c r="D430" s="30">
        <f>C430</f>
        <v>1500</v>
      </c>
      <c r="E430" s="30">
        <f>D430</f>
        <v>1500</v>
      </c>
      <c r="H430" s="41">
        <f t="shared" si="41"/>
        <v>1500</v>
      </c>
    </row>
    <row r="431" spans="1:8" outlineLevel="3">
      <c r="A431" s="29"/>
      <c r="B431" s="28" t="s">
        <v>344</v>
      </c>
      <c r="C431" s="30">
        <v>60500</v>
      </c>
      <c r="D431" s="30">
        <f t="shared" ref="D431:E442" si="49">C431</f>
        <v>60500</v>
      </c>
      <c r="E431" s="30">
        <f t="shared" si="49"/>
        <v>60500</v>
      </c>
      <c r="H431" s="41">
        <f t="shared" si="41"/>
        <v>60500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1550</v>
      </c>
      <c r="D433" s="30">
        <f t="shared" si="49"/>
        <v>1550</v>
      </c>
      <c r="E433" s="30">
        <f t="shared" si="49"/>
        <v>1550</v>
      </c>
      <c r="H433" s="41">
        <f t="shared" si="41"/>
        <v>1550</v>
      </c>
    </row>
    <row r="434" spans="1:8" outlineLevel="3">
      <c r="A434" s="29"/>
      <c r="B434" s="28" t="s">
        <v>347</v>
      </c>
      <c r="C434" s="30">
        <v>470</v>
      </c>
      <c r="D434" s="30">
        <f t="shared" si="49"/>
        <v>470</v>
      </c>
      <c r="E434" s="30">
        <f t="shared" si="49"/>
        <v>470</v>
      </c>
      <c r="H434" s="41">
        <f t="shared" si="41"/>
        <v>470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4165</v>
      </c>
      <c r="D439" s="30">
        <f t="shared" si="49"/>
        <v>4165</v>
      </c>
      <c r="E439" s="30">
        <f t="shared" si="49"/>
        <v>4165</v>
      </c>
      <c r="H439" s="41">
        <f t="shared" si="41"/>
        <v>4165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12500</v>
      </c>
      <c r="D441" s="30">
        <f t="shared" si="49"/>
        <v>12500</v>
      </c>
      <c r="E441" s="30">
        <f t="shared" si="49"/>
        <v>12500</v>
      </c>
      <c r="H441" s="41">
        <f t="shared" si="41"/>
        <v>12500</v>
      </c>
    </row>
    <row r="442" spans="1:8" outlineLevel="3">
      <c r="A442" s="29"/>
      <c r="B442" s="28" t="s">
        <v>355</v>
      </c>
      <c r="C442" s="30">
        <v>4550</v>
      </c>
      <c r="D442" s="30">
        <f t="shared" si="49"/>
        <v>4550</v>
      </c>
      <c r="E442" s="30">
        <f t="shared" si="49"/>
        <v>4550</v>
      </c>
      <c r="H442" s="41">
        <f t="shared" si="41"/>
        <v>4550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677000</v>
      </c>
      <c r="D444" s="32">
        <f>D445+D454+D455+D459+D462+D463+D468+D474+D477+D480+D481+D450</f>
        <v>677000</v>
      </c>
      <c r="E444" s="32">
        <f>E445+E454+E455+E459+E462+E463+E468+E474+E477+E480+E481+E450</f>
        <v>677000</v>
      </c>
      <c r="H444" s="41">
        <f t="shared" si="41"/>
        <v>677000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40000</v>
      </c>
      <c r="D445" s="5">
        <f>SUM(D446:D449)</f>
        <v>40000</v>
      </c>
      <c r="E445" s="5">
        <f>SUM(E446:E449)</f>
        <v>40000</v>
      </c>
      <c r="H445" s="41">
        <f t="shared" si="41"/>
        <v>40000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2500</v>
      </c>
      <c r="D448" s="30">
        <f t="shared" si="50"/>
        <v>2500</v>
      </c>
      <c r="E448" s="30">
        <f t="shared" si="50"/>
        <v>2500</v>
      </c>
      <c r="H448" s="41">
        <f t="shared" si="41"/>
        <v>2500</v>
      </c>
    </row>
    <row r="449" spans="1:8" ht="15" customHeight="1" outlineLevel="3">
      <c r="A449" s="28"/>
      <c r="B449" s="28" t="s">
        <v>362</v>
      </c>
      <c r="C449" s="30">
        <v>37000</v>
      </c>
      <c r="D449" s="30">
        <f t="shared" si="50"/>
        <v>37000</v>
      </c>
      <c r="E449" s="30">
        <f t="shared" si="50"/>
        <v>37000</v>
      </c>
      <c r="H449" s="41">
        <f t="shared" si="41"/>
        <v>37000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456000</v>
      </c>
      <c r="D450" s="5">
        <f>SUM(D451:D453)</f>
        <v>456000</v>
      </c>
      <c r="E450" s="5">
        <f>SUM(E451:E453)</f>
        <v>456000</v>
      </c>
      <c r="H450" s="41">
        <f t="shared" ref="H450:H513" si="51">C450</f>
        <v>456000</v>
      </c>
    </row>
    <row r="451" spans="1:8" ht="15" customHeight="1" outlineLevel="3">
      <c r="A451" s="28"/>
      <c r="B451" s="28" t="s">
        <v>364</v>
      </c>
      <c r="C451" s="30">
        <v>456000</v>
      </c>
      <c r="D451" s="30">
        <f>C451</f>
        <v>456000</v>
      </c>
      <c r="E451" s="30">
        <f>D451</f>
        <v>456000</v>
      </c>
      <c r="H451" s="41">
        <f t="shared" si="51"/>
        <v>456000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93000</v>
      </c>
      <c r="D454" s="5">
        <f>C454</f>
        <v>93000</v>
      </c>
      <c r="E454" s="5">
        <f>D454</f>
        <v>93000</v>
      </c>
      <c r="H454" s="41">
        <f t="shared" si="51"/>
        <v>93000</v>
      </c>
    </row>
    <row r="455" spans="1:8" outlineLevel="2">
      <c r="A455" s="6">
        <v>2202</v>
      </c>
      <c r="B455" s="4" t="s">
        <v>120</v>
      </c>
      <c r="C455" s="5">
        <f>SUM(C456:C458)</f>
        <v>68000</v>
      </c>
      <c r="D455" s="5">
        <f>SUM(D456:D458)</f>
        <v>68000</v>
      </c>
      <c r="E455" s="5">
        <f>SUM(E456:E458)</f>
        <v>68000</v>
      </c>
      <c r="H455" s="41">
        <f t="shared" si="51"/>
        <v>68000</v>
      </c>
    </row>
    <row r="456" spans="1:8" ht="15" customHeight="1" outlineLevel="3">
      <c r="A456" s="28"/>
      <c r="B456" s="28" t="s">
        <v>367</v>
      </c>
      <c r="C456" s="30">
        <v>68000</v>
      </c>
      <c r="D456" s="30">
        <f>C456</f>
        <v>68000</v>
      </c>
      <c r="E456" s="30">
        <f>D456</f>
        <v>68000</v>
      </c>
      <c r="H456" s="41">
        <f t="shared" si="51"/>
        <v>68000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7500</v>
      </c>
      <c r="D459" s="5">
        <f>SUM(D460:D461)</f>
        <v>7500</v>
      </c>
      <c r="E459" s="5">
        <f>SUM(E460:E461)</f>
        <v>7500</v>
      </c>
      <c r="H459" s="41">
        <f t="shared" si="51"/>
        <v>7500</v>
      </c>
    </row>
    <row r="460" spans="1:8" ht="15" customHeight="1" outlineLevel="3">
      <c r="A460" s="28"/>
      <c r="B460" s="28" t="s">
        <v>369</v>
      </c>
      <c r="C460" s="30">
        <v>7500</v>
      </c>
      <c r="D460" s="30">
        <f t="shared" ref="D460:E462" si="54">C460</f>
        <v>7500</v>
      </c>
      <c r="E460" s="30">
        <f t="shared" si="54"/>
        <v>7500</v>
      </c>
      <c r="H460" s="41">
        <f t="shared" si="51"/>
        <v>7500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8500</v>
      </c>
      <c r="D480" s="5">
        <f t="shared" si="57"/>
        <v>8500</v>
      </c>
      <c r="E480" s="5">
        <f t="shared" si="57"/>
        <v>8500</v>
      </c>
      <c r="H480" s="41">
        <f t="shared" si="51"/>
        <v>8500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145366</v>
      </c>
      <c r="D483" s="35">
        <f>D484+D504+D509+D522+D528+D538</f>
        <v>145366</v>
      </c>
      <c r="E483" s="35">
        <f>E484+E504+E509+E522+E528+E538</f>
        <v>145366</v>
      </c>
      <c r="G483" s="39" t="s">
        <v>592</v>
      </c>
      <c r="H483" s="41">
        <f t="shared" si="51"/>
        <v>145366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71920</v>
      </c>
      <c r="D484" s="32">
        <f>D485+D486+D490+D491+D494+D497+D500+D501+D502+D503</f>
        <v>71920</v>
      </c>
      <c r="E484" s="32">
        <f>E485+E486+E490+E491+E494+E497+E500+E501+E502+E503</f>
        <v>71920</v>
      </c>
      <c r="H484" s="41">
        <f t="shared" si="51"/>
        <v>71920</v>
      </c>
    </row>
    <row r="485" spans="1:10" outlineLevel="2">
      <c r="A485" s="6">
        <v>3302</v>
      </c>
      <c r="B485" s="4" t="s">
        <v>391</v>
      </c>
      <c r="C485" s="5">
        <v>7000</v>
      </c>
      <c r="D485" s="5">
        <f>C485</f>
        <v>7000</v>
      </c>
      <c r="E485" s="5">
        <f>D485</f>
        <v>7000</v>
      </c>
      <c r="H485" s="41">
        <f t="shared" si="51"/>
        <v>7000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1">
        <f t="shared" si="51"/>
        <v>15000</v>
      </c>
    </row>
    <row r="487" spans="1:10" ht="15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customHeight="1" outlineLevel="3">
      <c r="A488" s="28"/>
      <c r="B488" s="28" t="s">
        <v>394</v>
      </c>
      <c r="C488" s="30">
        <v>9000</v>
      </c>
      <c r="D488" s="30">
        <f t="shared" ref="D488:E489" si="58">C488</f>
        <v>9000</v>
      </c>
      <c r="E488" s="30">
        <f t="shared" si="58"/>
        <v>9000</v>
      </c>
      <c r="H488" s="41">
        <f t="shared" si="51"/>
        <v>9000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920</v>
      </c>
      <c r="D490" s="5">
        <f>C490</f>
        <v>920</v>
      </c>
      <c r="E490" s="5">
        <f>D490</f>
        <v>920</v>
      </c>
      <c r="H490" s="41">
        <f t="shared" si="51"/>
        <v>920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21000</v>
      </c>
      <c r="D500" s="5">
        <f t="shared" si="59"/>
        <v>21000</v>
      </c>
      <c r="E500" s="5">
        <f t="shared" si="59"/>
        <v>21000</v>
      </c>
      <c r="H500" s="41">
        <f t="shared" si="51"/>
        <v>21000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>
        <v>24000</v>
      </c>
      <c r="D502" s="5">
        <f t="shared" si="59"/>
        <v>24000</v>
      </c>
      <c r="E502" s="5">
        <f t="shared" si="59"/>
        <v>24000</v>
      </c>
      <c r="H502" s="41">
        <f t="shared" si="51"/>
        <v>24000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7534</v>
      </c>
      <c r="D504" s="32">
        <f>SUM(D505:D508)</f>
        <v>7534</v>
      </c>
      <c r="E504" s="32">
        <f>SUM(E505:E508)</f>
        <v>7534</v>
      </c>
      <c r="H504" s="41">
        <f t="shared" si="51"/>
        <v>7534</v>
      </c>
    </row>
    <row r="505" spans="1:12" outlineLevel="2" collapsed="1">
      <c r="A505" s="6">
        <v>3303</v>
      </c>
      <c r="B505" s="4" t="s">
        <v>411</v>
      </c>
      <c r="C505" s="5">
        <v>5534</v>
      </c>
      <c r="D505" s="5">
        <f>C505</f>
        <v>5534</v>
      </c>
      <c r="E505" s="5">
        <f>D505</f>
        <v>5534</v>
      </c>
      <c r="H505" s="41">
        <f t="shared" si="51"/>
        <v>5534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63000</v>
      </c>
      <c r="D509" s="32">
        <f>D510+D511+D512+D513+D517+D518+D519+D520+D521</f>
        <v>63000</v>
      </c>
      <c r="E509" s="32">
        <f>E510+E511+E512+E513+E517+E518+E519+E520+E521</f>
        <v>63000</v>
      </c>
      <c r="F509" s="51"/>
      <c r="H509" s="41">
        <f t="shared" si="51"/>
        <v>63000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3800</v>
      </c>
      <c r="D513" s="5">
        <f>SUM(D514:D516)</f>
        <v>3800</v>
      </c>
      <c r="E513" s="5">
        <f>SUM(E514:E516)</f>
        <v>3800</v>
      </c>
      <c r="H513" s="41">
        <f t="shared" si="51"/>
        <v>3800</v>
      </c>
    </row>
    <row r="514" spans="1:8" ht="15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customHeight="1" outlineLevel="3">
      <c r="A515" s="29"/>
      <c r="B515" s="28" t="s">
        <v>420</v>
      </c>
      <c r="C515" s="30">
        <v>1500</v>
      </c>
      <c r="D515" s="30">
        <f t="shared" si="62"/>
        <v>1500</v>
      </c>
      <c r="E515" s="30">
        <f t="shared" si="62"/>
        <v>1500</v>
      </c>
      <c r="H515" s="41">
        <f t="shared" si="63"/>
        <v>1500</v>
      </c>
    </row>
    <row r="516" spans="1:8" ht="15" customHeight="1" outlineLevel="3">
      <c r="A516" s="29"/>
      <c r="B516" s="28" t="s">
        <v>421</v>
      </c>
      <c r="C516" s="30">
        <v>300</v>
      </c>
      <c r="D516" s="30">
        <f t="shared" si="62"/>
        <v>300</v>
      </c>
      <c r="E516" s="30">
        <f t="shared" si="62"/>
        <v>300</v>
      </c>
      <c r="H516" s="41">
        <f t="shared" si="63"/>
        <v>300</v>
      </c>
    </row>
    <row r="517" spans="1:8" outlineLevel="2">
      <c r="A517" s="6">
        <v>3305</v>
      </c>
      <c r="B517" s="4" t="s">
        <v>422</v>
      </c>
      <c r="C517" s="5">
        <v>35000</v>
      </c>
      <c r="D517" s="5">
        <f t="shared" si="62"/>
        <v>35000</v>
      </c>
      <c r="E517" s="5">
        <f t="shared" si="62"/>
        <v>35000</v>
      </c>
      <c r="H517" s="41">
        <f t="shared" si="63"/>
        <v>35000</v>
      </c>
    </row>
    <row r="518" spans="1:8" outlineLevel="2">
      <c r="A518" s="6">
        <v>3305</v>
      </c>
      <c r="B518" s="4" t="s">
        <v>423</v>
      </c>
      <c r="C518" s="5">
        <v>1200</v>
      </c>
      <c r="D518" s="5">
        <f t="shared" si="62"/>
        <v>1200</v>
      </c>
      <c r="E518" s="5">
        <f t="shared" si="62"/>
        <v>1200</v>
      </c>
      <c r="H518" s="41">
        <f t="shared" si="63"/>
        <v>1200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outlineLevel="2">
      <c r="A521" s="6">
        <v>3305</v>
      </c>
      <c r="B521" s="4" t="s">
        <v>409</v>
      </c>
      <c r="C521" s="5">
        <v>3000</v>
      </c>
      <c r="D521" s="5">
        <f t="shared" si="62"/>
        <v>3000</v>
      </c>
      <c r="E521" s="5">
        <f t="shared" si="62"/>
        <v>3000</v>
      </c>
      <c r="H521" s="41">
        <f t="shared" si="63"/>
        <v>3000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2912</v>
      </c>
      <c r="D538" s="32">
        <f>SUM(D539:D544)</f>
        <v>2912</v>
      </c>
      <c r="E538" s="32">
        <f>SUM(E539:E544)</f>
        <v>2912</v>
      </c>
      <c r="H538" s="41">
        <f t="shared" si="63"/>
        <v>2912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2912</v>
      </c>
      <c r="D540" s="5">
        <f t="shared" ref="D540:E543" si="66">C540</f>
        <v>2912</v>
      </c>
      <c r="E540" s="5">
        <f t="shared" si="66"/>
        <v>2912</v>
      </c>
      <c r="H540" s="41">
        <f t="shared" si="63"/>
        <v>2912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111000</v>
      </c>
      <c r="D550" s="36">
        <f>D551</f>
        <v>111000</v>
      </c>
      <c r="E550" s="36">
        <f>E551</f>
        <v>111000</v>
      </c>
      <c r="G550" s="39" t="s">
        <v>59</v>
      </c>
      <c r="H550" s="41">
        <f t="shared" si="63"/>
        <v>111000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111000</v>
      </c>
      <c r="D551" s="33">
        <f>D552+D556</f>
        <v>111000</v>
      </c>
      <c r="E551" s="33">
        <f>E552+E556</f>
        <v>111000</v>
      </c>
      <c r="G551" s="39" t="s">
        <v>594</v>
      </c>
      <c r="H551" s="41">
        <f t="shared" si="63"/>
        <v>111000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111000</v>
      </c>
      <c r="D552" s="32">
        <f>SUM(D553:D555)</f>
        <v>111000</v>
      </c>
      <c r="E552" s="32">
        <f>SUM(E553:E555)</f>
        <v>111000</v>
      </c>
      <c r="H552" s="41">
        <f t="shared" si="63"/>
        <v>111000</v>
      </c>
    </row>
    <row r="553" spans="1:10" outlineLevel="2" collapsed="1">
      <c r="A553" s="6">
        <v>5500</v>
      </c>
      <c r="B553" s="4" t="s">
        <v>458</v>
      </c>
      <c r="C553" s="5">
        <v>111000</v>
      </c>
      <c r="D553" s="5">
        <f t="shared" ref="D553:E555" si="67">C553</f>
        <v>111000</v>
      </c>
      <c r="E553" s="5">
        <f t="shared" si="67"/>
        <v>111000</v>
      </c>
      <c r="H553" s="41">
        <f t="shared" si="63"/>
        <v>111000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1620181.7690000001</v>
      </c>
      <c r="D559" s="37">
        <f>D560+D716+D725</f>
        <v>1620181.7690000001</v>
      </c>
      <c r="E559" s="37">
        <f>E560+E716+E725</f>
        <v>1620181.7690000001</v>
      </c>
      <c r="G559" s="39" t="s">
        <v>62</v>
      </c>
      <c r="H559" s="41">
        <f t="shared" si="63"/>
        <v>1620181.7690000001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1415181.7690000001</v>
      </c>
      <c r="D560" s="36">
        <f>D561+D638+D642+D645</f>
        <v>1415181.7690000001</v>
      </c>
      <c r="E560" s="36">
        <f>E561+E638+E642+E645</f>
        <v>1415181.7690000001</v>
      </c>
      <c r="G560" s="39" t="s">
        <v>61</v>
      </c>
      <c r="H560" s="41">
        <f t="shared" si="63"/>
        <v>1415181.7690000001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1415181.7690000001</v>
      </c>
      <c r="D561" s="38">
        <f>D562+D567+D568+D569+D576+D577+D581+D584+D585+D586+D587+D592+D595+D599+D603+D610+D616+D628</f>
        <v>1415181.7690000001</v>
      </c>
      <c r="E561" s="38">
        <f>E562+E567+E568+E569+E576+E577+E581+E584+E585+E586+E587+E592+E595+E599+E603+E610+E616+E628</f>
        <v>1415181.7690000001</v>
      </c>
      <c r="G561" s="39" t="s">
        <v>595</v>
      </c>
      <c r="H561" s="41">
        <f t="shared" si="63"/>
        <v>1415181.7690000001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52900</v>
      </c>
      <c r="D562" s="32">
        <f>SUM(D563:D566)</f>
        <v>52900</v>
      </c>
      <c r="E562" s="32">
        <f>SUM(E563:E566)</f>
        <v>52900</v>
      </c>
      <c r="H562" s="41">
        <f t="shared" si="63"/>
        <v>52900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outlineLevel="2">
      <c r="A564" s="7">
        <v>6600</v>
      </c>
      <c r="B564" s="4" t="s">
        <v>469</v>
      </c>
      <c r="C564" s="5">
        <v>7900</v>
      </c>
      <c r="D564" s="5">
        <f t="shared" ref="D564:E566" si="68">C564</f>
        <v>7900</v>
      </c>
      <c r="E564" s="5">
        <f t="shared" si="68"/>
        <v>7900</v>
      </c>
      <c r="H564" s="41">
        <f t="shared" si="63"/>
        <v>7900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30000</v>
      </c>
      <c r="D566" s="5">
        <f t="shared" si="68"/>
        <v>30000</v>
      </c>
      <c r="E566" s="5">
        <f t="shared" si="68"/>
        <v>30000</v>
      </c>
      <c r="H566" s="41">
        <f t="shared" si="63"/>
        <v>30000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6500</v>
      </c>
      <c r="D577" s="32">
        <f>SUM(D578:D580)</f>
        <v>6500</v>
      </c>
      <c r="E577" s="32">
        <f>SUM(E578:E580)</f>
        <v>6500</v>
      </c>
      <c r="H577" s="41">
        <f t="shared" si="63"/>
        <v>6500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6500</v>
      </c>
      <c r="D580" s="5">
        <f t="shared" si="70"/>
        <v>6500</v>
      </c>
      <c r="E580" s="5">
        <f t="shared" si="70"/>
        <v>6500</v>
      </c>
      <c r="H580" s="41">
        <f t="shared" si="71"/>
        <v>6500</v>
      </c>
    </row>
    <row r="581" spans="1:8" outlineLevel="1">
      <c r="A581" s="150" t="s">
        <v>485</v>
      </c>
      <c r="B581" s="151"/>
      <c r="C581" s="32">
        <f>SUM(C582:C583)</f>
        <v>217600</v>
      </c>
      <c r="D581" s="32">
        <f>SUM(D582:D583)</f>
        <v>217600</v>
      </c>
      <c r="E581" s="32">
        <f>SUM(E582:E583)</f>
        <v>217600</v>
      </c>
      <c r="H581" s="41">
        <f t="shared" si="71"/>
        <v>217600</v>
      </c>
    </row>
    <row r="582" spans="1:8" outlineLevel="2">
      <c r="A582" s="7">
        <v>6606</v>
      </c>
      <c r="B582" s="4" t="s">
        <v>486</v>
      </c>
      <c r="C582" s="5">
        <v>122200</v>
      </c>
      <c r="D582" s="5">
        <f t="shared" ref="D582:E586" si="72">C582</f>
        <v>122200</v>
      </c>
      <c r="E582" s="5">
        <f t="shared" si="72"/>
        <v>122200</v>
      </c>
      <c r="H582" s="41">
        <f t="shared" si="71"/>
        <v>122200</v>
      </c>
    </row>
    <row r="583" spans="1:8" outlineLevel="2">
      <c r="A583" s="7">
        <v>6606</v>
      </c>
      <c r="B583" s="4" t="s">
        <v>487</v>
      </c>
      <c r="C583" s="5">
        <v>95400</v>
      </c>
      <c r="D583" s="5">
        <f t="shared" si="72"/>
        <v>95400</v>
      </c>
      <c r="E583" s="5">
        <f t="shared" si="72"/>
        <v>95400</v>
      </c>
      <c r="H583" s="41">
        <f t="shared" si="71"/>
        <v>95400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79500</v>
      </c>
      <c r="D585" s="32">
        <f t="shared" si="72"/>
        <v>79500</v>
      </c>
      <c r="E585" s="32">
        <f t="shared" si="72"/>
        <v>79500</v>
      </c>
      <c r="H585" s="41">
        <f t="shared" si="71"/>
        <v>79500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232917</v>
      </c>
      <c r="D587" s="32">
        <f>SUM(D588:D591)</f>
        <v>232917</v>
      </c>
      <c r="E587" s="32">
        <f>SUM(E588:E591)</f>
        <v>232917</v>
      </c>
      <c r="H587" s="41">
        <f t="shared" si="71"/>
        <v>232917</v>
      </c>
    </row>
    <row r="588" spans="1:8" outlineLevel="2">
      <c r="A588" s="7">
        <v>6610</v>
      </c>
      <c r="B588" s="4" t="s">
        <v>492</v>
      </c>
      <c r="C588" s="5">
        <v>175532</v>
      </c>
      <c r="D588" s="5">
        <f>C588</f>
        <v>175532</v>
      </c>
      <c r="E588" s="5">
        <f>D588</f>
        <v>175532</v>
      </c>
      <c r="H588" s="41">
        <f t="shared" si="71"/>
        <v>175532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57385</v>
      </c>
      <c r="D590" s="5">
        <f t="shared" si="73"/>
        <v>57385</v>
      </c>
      <c r="E590" s="5">
        <f t="shared" si="73"/>
        <v>57385</v>
      </c>
      <c r="H590" s="41">
        <f t="shared" si="71"/>
        <v>57385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771705</v>
      </c>
      <c r="D599" s="32">
        <f>SUM(D600:D602)</f>
        <v>771705</v>
      </c>
      <c r="E599" s="32">
        <f>SUM(E600:E602)</f>
        <v>771705</v>
      </c>
      <c r="H599" s="41">
        <f t="shared" si="71"/>
        <v>771705</v>
      </c>
    </row>
    <row r="600" spans="1:8" outlineLevel="2">
      <c r="A600" s="7">
        <v>6613</v>
      </c>
      <c r="B600" s="4" t="s">
        <v>504</v>
      </c>
      <c r="C600" s="5">
        <v>100292</v>
      </c>
      <c r="D600" s="5">
        <f t="shared" ref="D600:E602" si="75">C600</f>
        <v>100292</v>
      </c>
      <c r="E600" s="5">
        <f t="shared" si="75"/>
        <v>100292</v>
      </c>
      <c r="H600" s="41">
        <f t="shared" si="71"/>
        <v>100292</v>
      </c>
    </row>
    <row r="601" spans="1:8" outlineLevel="2">
      <c r="A601" s="7">
        <v>6613</v>
      </c>
      <c r="B601" s="4" t="s">
        <v>505</v>
      </c>
      <c r="C601" s="5">
        <v>596413</v>
      </c>
      <c r="D601" s="5">
        <f t="shared" si="75"/>
        <v>596413</v>
      </c>
      <c r="E601" s="5">
        <f t="shared" si="75"/>
        <v>596413</v>
      </c>
      <c r="H601" s="41">
        <f t="shared" si="71"/>
        <v>596413</v>
      </c>
    </row>
    <row r="602" spans="1:8" outlineLevel="2">
      <c r="A602" s="7">
        <v>6613</v>
      </c>
      <c r="B602" s="4" t="s">
        <v>501</v>
      </c>
      <c r="C602" s="5">
        <v>75000</v>
      </c>
      <c r="D602" s="5">
        <f t="shared" si="75"/>
        <v>75000</v>
      </c>
      <c r="E602" s="5">
        <f t="shared" si="75"/>
        <v>75000</v>
      </c>
      <c r="H602" s="41">
        <f t="shared" si="71"/>
        <v>75000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54059.769</v>
      </c>
      <c r="D610" s="32">
        <f>SUM(D611:D615)</f>
        <v>54059.769</v>
      </c>
      <c r="E610" s="32">
        <f>SUM(E611:E615)</f>
        <v>54059.769</v>
      </c>
      <c r="H610" s="41">
        <f t="shared" si="71"/>
        <v>54059.769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36000</v>
      </c>
      <c r="D613" s="5">
        <f t="shared" si="77"/>
        <v>36000</v>
      </c>
      <c r="E613" s="5">
        <f t="shared" si="77"/>
        <v>36000</v>
      </c>
      <c r="H613" s="41">
        <f t="shared" si="71"/>
        <v>36000</v>
      </c>
    </row>
    <row r="614" spans="1:8" outlineLevel="2">
      <c r="A614" s="7">
        <v>6615</v>
      </c>
      <c r="B614" s="4" t="s">
        <v>517</v>
      </c>
      <c r="C614" s="5">
        <v>18059.769</v>
      </c>
      <c r="D614" s="5">
        <f t="shared" si="77"/>
        <v>18059.769</v>
      </c>
      <c r="E614" s="5">
        <f t="shared" si="77"/>
        <v>18059.769</v>
      </c>
      <c r="H614" s="41">
        <f t="shared" si="71"/>
        <v>18059.769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205000</v>
      </c>
      <c r="D716" s="36">
        <f>D717</f>
        <v>205000</v>
      </c>
      <c r="E716" s="36">
        <f>E717</f>
        <v>205000</v>
      </c>
      <c r="G716" s="39" t="s">
        <v>66</v>
      </c>
      <c r="H716" s="41">
        <f t="shared" si="92"/>
        <v>205000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205000</v>
      </c>
      <c r="D717" s="33">
        <f>D718+D722</f>
        <v>205000</v>
      </c>
      <c r="E717" s="33">
        <f>E718+E722</f>
        <v>205000</v>
      </c>
      <c r="G717" s="39" t="s">
        <v>599</v>
      </c>
      <c r="H717" s="41">
        <f t="shared" si="92"/>
        <v>205000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205000</v>
      </c>
      <c r="D718" s="31">
        <f>SUM(D719:D721)</f>
        <v>205000</v>
      </c>
      <c r="E718" s="31">
        <f>SUM(E719:E721)</f>
        <v>205000</v>
      </c>
      <c r="H718" s="41">
        <f t="shared" si="92"/>
        <v>205000</v>
      </c>
    </row>
    <row r="719" spans="1:10" ht="15" customHeight="1" outlineLevel="2">
      <c r="A719" s="6">
        <v>10950</v>
      </c>
      <c r="B719" s="4" t="s">
        <v>572</v>
      </c>
      <c r="C719" s="5">
        <v>205000</v>
      </c>
      <c r="D719" s="5">
        <f>C719</f>
        <v>205000</v>
      </c>
      <c r="E719" s="5">
        <f>D719</f>
        <v>205000</v>
      </c>
      <c r="H719" s="41">
        <f t="shared" si="92"/>
        <v>205000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C553" zoomScale="160" zoomScaleNormal="16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45" customWidth="1"/>
    <col min="3" max="3" width="30.7109375" customWidth="1"/>
    <col min="4" max="4" width="18.85546875" customWidth="1"/>
    <col min="5" max="5" width="19.42578125" customWidth="1"/>
    <col min="7" max="7" width="15.5703125" bestFit="1" customWidth="1"/>
    <col min="8" max="8" width="26.5703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2" t="s">
        <v>853</v>
      </c>
      <c r="E1" s="142" t="s">
        <v>852</v>
      </c>
      <c r="G1" s="43" t="s">
        <v>31</v>
      </c>
      <c r="H1" s="44">
        <f>C2+C114</f>
        <v>4870000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3650000</v>
      </c>
      <c r="D2" s="26">
        <f>D3+D67</f>
        <v>3650000</v>
      </c>
      <c r="E2" s="26">
        <f>E3+E67</f>
        <v>3650000</v>
      </c>
      <c r="G2" s="39" t="s">
        <v>60</v>
      </c>
      <c r="H2" s="41">
        <f>C2</f>
        <v>3650000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1723700</v>
      </c>
      <c r="D3" s="23">
        <f>D4+D11+D38+D61</f>
        <v>1723700</v>
      </c>
      <c r="E3" s="23">
        <f>E4+E11+E38+E61</f>
        <v>1723700</v>
      </c>
      <c r="G3" s="39" t="s">
        <v>57</v>
      </c>
      <c r="H3" s="41">
        <f t="shared" ref="H3:H66" si="0">C3</f>
        <v>1723700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996000</v>
      </c>
      <c r="D4" s="21">
        <f>SUM(D5:D10)</f>
        <v>996000</v>
      </c>
      <c r="E4" s="21">
        <f>SUM(E5:E10)</f>
        <v>996000</v>
      </c>
      <c r="F4" s="17"/>
      <c r="G4" s="39" t="s">
        <v>53</v>
      </c>
      <c r="H4" s="41">
        <f t="shared" si="0"/>
        <v>996000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125000</v>
      </c>
      <c r="D6" s="2">
        <f t="shared" ref="D6:E10" si="1">C6</f>
        <v>125000</v>
      </c>
      <c r="E6" s="2">
        <f t="shared" si="1"/>
        <v>125000</v>
      </c>
      <c r="F6" s="17"/>
      <c r="G6" s="17"/>
      <c r="H6" s="41">
        <f t="shared" si="0"/>
        <v>125000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1"/>
        <v>400000</v>
      </c>
      <c r="E7" s="2">
        <f t="shared" si="1"/>
        <v>400000</v>
      </c>
      <c r="F7" s="17"/>
      <c r="G7" s="17"/>
      <c r="H7" s="41">
        <f t="shared" si="0"/>
        <v>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120000</v>
      </c>
      <c r="D8" s="2">
        <f t="shared" si="1"/>
        <v>120000</v>
      </c>
      <c r="E8" s="2">
        <f t="shared" si="1"/>
        <v>120000</v>
      </c>
      <c r="F8" s="17"/>
      <c r="G8" s="17"/>
      <c r="H8" s="41">
        <f t="shared" si="0"/>
        <v>120000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284300</v>
      </c>
      <c r="D11" s="21">
        <f>SUM(D12:D37)</f>
        <v>284300</v>
      </c>
      <c r="E11" s="21">
        <f>SUM(E12:E37)</f>
        <v>284300</v>
      </c>
      <c r="F11" s="17"/>
      <c r="G11" s="39" t="s">
        <v>54</v>
      </c>
      <c r="H11" s="41">
        <f t="shared" si="0"/>
        <v>284300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90300</v>
      </c>
      <c r="D12" s="2">
        <f>C12</f>
        <v>90300</v>
      </c>
      <c r="E12" s="2">
        <f>D12</f>
        <v>90300</v>
      </c>
      <c r="H12" s="41">
        <f t="shared" si="0"/>
        <v>90300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150000</v>
      </c>
      <c r="D34" s="2">
        <f t="shared" si="3"/>
        <v>150000</v>
      </c>
      <c r="E34" s="2">
        <f t="shared" si="3"/>
        <v>150000</v>
      </c>
      <c r="H34" s="41">
        <f t="shared" si="0"/>
        <v>150000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443400</v>
      </c>
      <c r="D38" s="21">
        <f>SUM(D39:D60)</f>
        <v>443400</v>
      </c>
      <c r="E38" s="21">
        <f>SUM(E39:E60)</f>
        <v>443400</v>
      </c>
      <c r="G38" s="39" t="s">
        <v>55</v>
      </c>
      <c r="H38" s="41">
        <f t="shared" si="0"/>
        <v>443400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18000</v>
      </c>
      <c r="D39" s="2">
        <f>C39</f>
        <v>18000</v>
      </c>
      <c r="E39" s="2">
        <f>D39</f>
        <v>18000</v>
      </c>
      <c r="H39" s="41">
        <f t="shared" si="0"/>
        <v>18000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200000</v>
      </c>
      <c r="D48" s="2">
        <f t="shared" si="4"/>
        <v>200000</v>
      </c>
      <c r="E48" s="2">
        <f t="shared" si="4"/>
        <v>200000</v>
      </c>
      <c r="H48" s="41">
        <f t="shared" si="0"/>
        <v>200000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2000</v>
      </c>
      <c r="D50" s="2">
        <f t="shared" si="4"/>
        <v>2000</v>
      </c>
      <c r="E50" s="2">
        <f t="shared" si="4"/>
        <v>2000</v>
      </c>
      <c r="H50" s="41">
        <f t="shared" si="0"/>
        <v>2000</v>
      </c>
    </row>
    <row r="51" spans="1:10" outlineLevel="1">
      <c r="A51" s="20">
        <v>3209</v>
      </c>
      <c r="B51" s="20" t="s">
        <v>151</v>
      </c>
      <c r="C51" s="2">
        <v>400</v>
      </c>
      <c r="D51" s="2">
        <f t="shared" si="4"/>
        <v>400</v>
      </c>
      <c r="E51" s="2">
        <f t="shared" si="4"/>
        <v>400</v>
      </c>
      <c r="H51" s="41">
        <f t="shared" si="0"/>
        <v>400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outlineLevel="1">
      <c r="A56" s="20">
        <v>3303</v>
      </c>
      <c r="B56" s="20" t="s">
        <v>154</v>
      </c>
      <c r="C56" s="2">
        <v>60000</v>
      </c>
      <c r="D56" s="2">
        <f t="shared" ref="D56:E60" si="5">C56</f>
        <v>60000</v>
      </c>
      <c r="E56" s="2">
        <f t="shared" si="5"/>
        <v>60000</v>
      </c>
      <c r="H56" s="41">
        <f t="shared" si="0"/>
        <v>60000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1926300</v>
      </c>
      <c r="D67" s="25">
        <f>D97+D68</f>
        <v>1926300</v>
      </c>
      <c r="E67" s="25">
        <f>E97+E68</f>
        <v>1926300</v>
      </c>
      <c r="G67" s="39" t="s">
        <v>59</v>
      </c>
      <c r="H67" s="41">
        <f t="shared" ref="H67:H130" si="7">C67</f>
        <v>1926300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200600</v>
      </c>
      <c r="D68" s="21">
        <f>SUM(D69:D96)</f>
        <v>200600</v>
      </c>
      <c r="E68" s="21">
        <f>SUM(E69:E96)</f>
        <v>200600</v>
      </c>
      <c r="G68" s="39" t="s">
        <v>56</v>
      </c>
      <c r="H68" s="41">
        <f t="shared" si="7"/>
        <v>200600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17850</v>
      </c>
      <c r="D79" s="2">
        <f t="shared" si="8"/>
        <v>17850</v>
      </c>
      <c r="E79" s="2">
        <f t="shared" si="8"/>
        <v>17850</v>
      </c>
      <c r="H79" s="41">
        <f t="shared" si="7"/>
        <v>17850</v>
      </c>
    </row>
    <row r="80" spans="1:10" ht="15" customHeight="1" outlineLevel="1">
      <c r="A80" s="3">
        <v>5202</v>
      </c>
      <c r="B80" s="2" t="s">
        <v>172</v>
      </c>
      <c r="C80" s="2">
        <v>7450</v>
      </c>
      <c r="D80" s="2">
        <f t="shared" si="8"/>
        <v>7450</v>
      </c>
      <c r="E80" s="2">
        <f t="shared" si="8"/>
        <v>7450</v>
      </c>
      <c r="H80" s="41">
        <f t="shared" si="7"/>
        <v>7450</v>
      </c>
    </row>
    <row r="81" spans="1:8" ht="15" customHeight="1" outlineLevel="1">
      <c r="A81" s="3">
        <v>5203</v>
      </c>
      <c r="B81" s="2" t="s">
        <v>21</v>
      </c>
      <c r="C81" s="2">
        <v>20300</v>
      </c>
      <c r="D81" s="2">
        <f t="shared" si="8"/>
        <v>20300</v>
      </c>
      <c r="E81" s="2">
        <f t="shared" si="8"/>
        <v>20300</v>
      </c>
      <c r="H81" s="41">
        <f t="shared" si="7"/>
        <v>20300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140000</v>
      </c>
      <c r="D90" s="2">
        <f t="shared" si="9"/>
        <v>140000</v>
      </c>
      <c r="E90" s="2">
        <f t="shared" si="9"/>
        <v>140000</v>
      </c>
      <c r="H90" s="41">
        <f t="shared" si="7"/>
        <v>140000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15000</v>
      </c>
      <c r="D92" s="2">
        <f t="shared" si="9"/>
        <v>15000</v>
      </c>
      <c r="E92" s="2">
        <f t="shared" si="9"/>
        <v>15000</v>
      </c>
      <c r="H92" s="41">
        <f t="shared" si="7"/>
        <v>15000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1725700</v>
      </c>
      <c r="D97" s="21">
        <f>SUM(D98:D113)</f>
        <v>1725700</v>
      </c>
      <c r="E97" s="21">
        <f>SUM(E98:E113)</f>
        <v>1725700</v>
      </c>
      <c r="G97" s="39" t="s">
        <v>58</v>
      </c>
      <c r="H97" s="41">
        <f t="shared" si="7"/>
        <v>1725700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1650000</v>
      </c>
      <c r="D98" s="2">
        <f>C98</f>
        <v>1650000</v>
      </c>
      <c r="E98" s="2">
        <f>D98</f>
        <v>1650000</v>
      </c>
      <c r="H98" s="41">
        <f t="shared" si="7"/>
        <v>1650000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>
        <v>2000</v>
      </c>
      <c r="D105" s="2">
        <f t="shared" si="10"/>
        <v>2000</v>
      </c>
      <c r="E105" s="2">
        <f t="shared" si="10"/>
        <v>2000</v>
      </c>
      <c r="H105" s="41">
        <f t="shared" si="7"/>
        <v>2000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5200</v>
      </c>
      <c r="D109" s="2">
        <f t="shared" si="10"/>
        <v>5200</v>
      </c>
      <c r="E109" s="2">
        <f t="shared" si="10"/>
        <v>5200</v>
      </c>
      <c r="H109" s="41">
        <f t="shared" si="7"/>
        <v>5200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6500</v>
      </c>
      <c r="D113" s="2">
        <f t="shared" si="10"/>
        <v>6500</v>
      </c>
      <c r="E113" s="2">
        <f t="shared" si="10"/>
        <v>6500</v>
      </c>
      <c r="H113" s="41">
        <f t="shared" si="7"/>
        <v>6500</v>
      </c>
    </row>
    <row r="114" spans="1:10">
      <c r="A114" s="166" t="s">
        <v>62</v>
      </c>
      <c r="B114" s="167"/>
      <c r="C114" s="26">
        <f>C115+C152+C177</f>
        <v>1220000</v>
      </c>
      <c r="D114" s="26">
        <f>D115+D152+D177</f>
        <v>1220000</v>
      </c>
      <c r="E114" s="26">
        <f>E115+E152+E177</f>
        <v>1220000</v>
      </c>
      <c r="G114" s="39" t="s">
        <v>62</v>
      </c>
      <c r="H114" s="41">
        <f t="shared" si="7"/>
        <v>1220000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1220000</v>
      </c>
      <c r="D115" s="23">
        <f>D116+D135</f>
        <v>1220000</v>
      </c>
      <c r="E115" s="23">
        <f>E116+E135</f>
        <v>1220000</v>
      </c>
      <c r="G115" s="39" t="s">
        <v>61</v>
      </c>
      <c r="H115" s="41">
        <f t="shared" si="7"/>
        <v>1220000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175000</v>
      </c>
      <c r="D116" s="21">
        <f>D117+D120+D123+D126+D129+D132</f>
        <v>175000</v>
      </c>
      <c r="E116" s="21">
        <f>E117+E120+E123+E126+E129+E132</f>
        <v>175000</v>
      </c>
      <c r="G116" s="39" t="s">
        <v>583</v>
      </c>
      <c r="H116" s="41">
        <f t="shared" si="7"/>
        <v>175000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175000</v>
      </c>
      <c r="D117" s="2">
        <f>D118+D119</f>
        <v>175000</v>
      </c>
      <c r="E117" s="2">
        <f>E118+E119</f>
        <v>175000</v>
      </c>
      <c r="H117" s="41">
        <f t="shared" si="7"/>
        <v>175000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175000</v>
      </c>
      <c r="D119" s="128">
        <f>C119</f>
        <v>175000</v>
      </c>
      <c r="E119" s="128">
        <f>D119</f>
        <v>175000</v>
      </c>
      <c r="H119" s="41">
        <f t="shared" si="7"/>
        <v>175000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1045000</v>
      </c>
      <c r="D135" s="21">
        <f>D136+D140+D143+D146+D149</f>
        <v>1045000</v>
      </c>
      <c r="E135" s="21">
        <f>E136+E140+E143+E146+E149</f>
        <v>1045000</v>
      </c>
      <c r="G135" s="39" t="s">
        <v>584</v>
      </c>
      <c r="H135" s="41">
        <f t="shared" si="11"/>
        <v>1045000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1045000</v>
      </c>
      <c r="D136" s="2">
        <f>D137+D138+D139</f>
        <v>1045000</v>
      </c>
      <c r="E136" s="2">
        <f>E137+E138+E139</f>
        <v>1045000</v>
      </c>
      <c r="H136" s="41">
        <f t="shared" si="11"/>
        <v>1045000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879500</v>
      </c>
      <c r="D138" s="128">
        <f t="shared" ref="D138:E139" si="12">C138</f>
        <v>879500</v>
      </c>
      <c r="E138" s="128">
        <f t="shared" si="12"/>
        <v>879500</v>
      </c>
      <c r="H138" s="41">
        <f t="shared" si="11"/>
        <v>879500</v>
      </c>
    </row>
    <row r="139" spans="1:10" ht="15" customHeight="1" outlineLevel="2">
      <c r="A139" s="130"/>
      <c r="B139" s="129" t="s">
        <v>861</v>
      </c>
      <c r="C139" s="128">
        <v>165500</v>
      </c>
      <c r="D139" s="128">
        <f t="shared" si="12"/>
        <v>165500</v>
      </c>
      <c r="E139" s="128">
        <f t="shared" si="12"/>
        <v>165500</v>
      </c>
      <c r="H139" s="41">
        <f t="shared" si="11"/>
        <v>165500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2" t="s">
        <v>853</v>
      </c>
      <c r="E256" s="142" t="s">
        <v>852</v>
      </c>
      <c r="G256" s="47" t="s">
        <v>589</v>
      </c>
      <c r="H256" s="48">
        <f>C257+C559</f>
        <v>4870000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3424000</v>
      </c>
      <c r="D257" s="37">
        <f>C257</f>
        <v>3424000</v>
      </c>
      <c r="E257" s="37">
        <f>D257</f>
        <v>3424000</v>
      </c>
      <c r="G257" s="39" t="s">
        <v>60</v>
      </c>
      <c r="H257" s="41">
        <f>C257</f>
        <v>3424000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3287000</v>
      </c>
      <c r="D258" s="36">
        <f>D259+D339+D483+D547</f>
        <v>3272000</v>
      </c>
      <c r="E258" s="36">
        <f>E259+E339+E483+E547</f>
        <v>3272000</v>
      </c>
      <c r="G258" s="39" t="s">
        <v>57</v>
      </c>
      <c r="H258" s="41">
        <f t="shared" ref="H258:H321" si="21">C258</f>
        <v>3287000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1325709</v>
      </c>
      <c r="D259" s="33">
        <f>D260+D263+D314</f>
        <v>1325709</v>
      </c>
      <c r="E259" s="33">
        <f>E260+E263+E314</f>
        <v>1325709</v>
      </c>
      <c r="G259" s="39" t="s">
        <v>590</v>
      </c>
      <c r="H259" s="41">
        <f t="shared" si="21"/>
        <v>1325709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0" t="s">
        <v>269</v>
      </c>
      <c r="B263" s="151"/>
      <c r="C263" s="32">
        <f>C264+C265+C289+C296+C298+C302+C305+C308+C313</f>
        <v>1317000</v>
      </c>
      <c r="D263" s="32">
        <f>D264+D265+D289+D296+D298+D302+D305+D308+D313</f>
        <v>1317000</v>
      </c>
      <c r="E263" s="32">
        <f>E264+E265+E289+E296+E298+E302+E305+E308+E313</f>
        <v>1317000</v>
      </c>
      <c r="H263" s="41">
        <f t="shared" si="21"/>
        <v>1317000</v>
      </c>
    </row>
    <row r="264" spans="1:10" outlineLevel="2">
      <c r="A264" s="6">
        <v>1101</v>
      </c>
      <c r="B264" s="4" t="s">
        <v>34</v>
      </c>
      <c r="C264" s="5">
        <v>395000</v>
      </c>
      <c r="D264" s="5">
        <f>C264</f>
        <v>395000</v>
      </c>
      <c r="E264" s="5">
        <f>D264</f>
        <v>395000</v>
      </c>
      <c r="H264" s="41">
        <f t="shared" si="21"/>
        <v>395000</v>
      </c>
    </row>
    <row r="265" spans="1:10" outlineLevel="2">
      <c r="A265" s="6">
        <v>1101</v>
      </c>
      <c r="B265" s="4" t="s">
        <v>35</v>
      </c>
      <c r="C265" s="5">
        <f>SUM(C266:C288)</f>
        <v>648500</v>
      </c>
      <c r="D265" s="5">
        <f>SUM(D266:D288)</f>
        <v>648500</v>
      </c>
      <c r="E265" s="5">
        <f>SUM(E266:E288)</f>
        <v>648500</v>
      </c>
      <c r="H265" s="41">
        <f t="shared" si="21"/>
        <v>648500</v>
      </c>
    </row>
    <row r="266" spans="1:10" outlineLevel="3">
      <c r="A266" s="29"/>
      <c r="B266" s="28" t="s">
        <v>218</v>
      </c>
      <c r="C266" s="30">
        <v>22000</v>
      </c>
      <c r="D266" s="30">
        <f>C266</f>
        <v>22000</v>
      </c>
      <c r="E266" s="30">
        <f>D266</f>
        <v>22000</v>
      </c>
      <c r="H266" s="41">
        <f t="shared" si="21"/>
        <v>22000</v>
      </c>
    </row>
    <row r="267" spans="1:10" outlineLevel="3">
      <c r="A267" s="29"/>
      <c r="B267" s="28" t="s">
        <v>219</v>
      </c>
      <c r="C267" s="30">
        <v>190000</v>
      </c>
      <c r="D267" s="30">
        <f t="shared" ref="D267:E282" si="22">C267</f>
        <v>190000</v>
      </c>
      <c r="E267" s="30">
        <f t="shared" si="22"/>
        <v>190000</v>
      </c>
      <c r="H267" s="41">
        <f t="shared" si="21"/>
        <v>190000</v>
      </c>
    </row>
    <row r="268" spans="1:10" outlineLevel="3">
      <c r="A268" s="29"/>
      <c r="B268" s="28" t="s">
        <v>220</v>
      </c>
      <c r="C268" s="30">
        <v>91500</v>
      </c>
      <c r="D268" s="30">
        <f t="shared" si="22"/>
        <v>91500</v>
      </c>
      <c r="E268" s="30">
        <f t="shared" si="22"/>
        <v>91500</v>
      </c>
      <c r="H268" s="41">
        <f t="shared" si="21"/>
        <v>91500</v>
      </c>
    </row>
    <row r="269" spans="1:10" outlineLevel="3">
      <c r="A269" s="29"/>
      <c r="B269" s="28" t="s">
        <v>221</v>
      </c>
      <c r="C269" s="30">
        <v>3000</v>
      </c>
      <c r="D269" s="30">
        <f t="shared" si="22"/>
        <v>3000</v>
      </c>
      <c r="E269" s="30">
        <f t="shared" si="22"/>
        <v>3000</v>
      </c>
      <c r="H269" s="41">
        <f t="shared" si="21"/>
        <v>3000</v>
      </c>
    </row>
    <row r="270" spans="1:10" outlineLevel="3">
      <c r="A270" s="29"/>
      <c r="B270" s="28" t="s">
        <v>222</v>
      </c>
      <c r="C270" s="30">
        <v>17500</v>
      </c>
      <c r="D270" s="30">
        <f t="shared" si="22"/>
        <v>17500</v>
      </c>
      <c r="E270" s="30">
        <f t="shared" si="22"/>
        <v>17500</v>
      </c>
      <c r="H270" s="41">
        <f t="shared" si="21"/>
        <v>17500</v>
      </c>
    </row>
    <row r="271" spans="1:10" outlineLevel="3">
      <c r="A271" s="29"/>
      <c r="B271" s="28" t="s">
        <v>223</v>
      </c>
      <c r="C271" s="30">
        <v>28500</v>
      </c>
      <c r="D271" s="30">
        <f t="shared" si="22"/>
        <v>28500</v>
      </c>
      <c r="E271" s="30">
        <f t="shared" si="22"/>
        <v>28500</v>
      </c>
      <c r="H271" s="41">
        <f t="shared" si="21"/>
        <v>28500</v>
      </c>
    </row>
    <row r="272" spans="1:10" outlineLevel="3">
      <c r="A272" s="29"/>
      <c r="B272" s="28" t="s">
        <v>224</v>
      </c>
      <c r="C272" s="30">
        <v>9500</v>
      </c>
      <c r="D272" s="30">
        <f t="shared" si="22"/>
        <v>9500</v>
      </c>
      <c r="E272" s="30">
        <f t="shared" si="22"/>
        <v>9500</v>
      </c>
      <c r="H272" s="41">
        <f t="shared" si="21"/>
        <v>9500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7000</v>
      </c>
      <c r="D276" s="30">
        <f t="shared" si="22"/>
        <v>7000</v>
      </c>
      <c r="E276" s="30">
        <f t="shared" si="22"/>
        <v>7000</v>
      </c>
      <c r="H276" s="41">
        <f t="shared" si="21"/>
        <v>7000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9000</v>
      </c>
      <c r="D280" s="30">
        <f t="shared" si="22"/>
        <v>9000</v>
      </c>
      <c r="E280" s="30">
        <f t="shared" si="22"/>
        <v>9000</v>
      </c>
      <c r="H280" s="41">
        <f t="shared" si="21"/>
        <v>9000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250000</v>
      </c>
      <c r="D286" s="30">
        <f t="shared" si="23"/>
        <v>250000</v>
      </c>
      <c r="E286" s="30">
        <f t="shared" si="23"/>
        <v>250000</v>
      </c>
      <c r="H286" s="41">
        <f t="shared" si="21"/>
        <v>250000</v>
      </c>
    </row>
    <row r="287" spans="1:8" outlineLevel="3">
      <c r="A287" s="29"/>
      <c r="B287" s="28" t="s">
        <v>239</v>
      </c>
      <c r="C287" s="30">
        <v>20000</v>
      </c>
      <c r="D287" s="30">
        <f t="shared" si="23"/>
        <v>20000</v>
      </c>
      <c r="E287" s="30">
        <f t="shared" si="23"/>
        <v>20000</v>
      </c>
      <c r="H287" s="41">
        <f t="shared" si="21"/>
        <v>20000</v>
      </c>
    </row>
    <row r="288" spans="1:8" outlineLevel="3">
      <c r="A288" s="29"/>
      <c r="B288" s="28" t="s">
        <v>240</v>
      </c>
      <c r="C288" s="30">
        <v>500</v>
      </c>
      <c r="D288" s="30">
        <f t="shared" si="23"/>
        <v>500</v>
      </c>
      <c r="E288" s="30">
        <f t="shared" si="23"/>
        <v>500</v>
      </c>
      <c r="H288" s="41">
        <f t="shared" si="21"/>
        <v>500</v>
      </c>
    </row>
    <row r="289" spans="1:8" outlineLevel="2">
      <c r="A289" s="6">
        <v>1101</v>
      </c>
      <c r="B289" s="4" t="s">
        <v>36</v>
      </c>
      <c r="C289" s="5">
        <f>SUM(C290:C295)</f>
        <v>30000</v>
      </c>
      <c r="D289" s="5">
        <f>SUM(D290:D295)</f>
        <v>30000</v>
      </c>
      <c r="E289" s="5">
        <f>SUM(E290:E295)</f>
        <v>30000</v>
      </c>
      <c r="H289" s="41">
        <f t="shared" si="21"/>
        <v>30000</v>
      </c>
    </row>
    <row r="290" spans="1:8" outlineLevel="3">
      <c r="A290" s="29"/>
      <c r="B290" s="28" t="s">
        <v>241</v>
      </c>
      <c r="C290" s="30">
        <v>19000</v>
      </c>
      <c r="D290" s="30">
        <f>C290</f>
        <v>19000</v>
      </c>
      <c r="E290" s="30">
        <f>D290</f>
        <v>19000</v>
      </c>
      <c r="H290" s="41">
        <f t="shared" si="21"/>
        <v>19000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5000</v>
      </c>
      <c r="D292" s="30">
        <f t="shared" si="24"/>
        <v>5000</v>
      </c>
      <c r="E292" s="30">
        <f t="shared" si="24"/>
        <v>5000</v>
      </c>
      <c r="H292" s="41">
        <f t="shared" si="21"/>
        <v>5000</v>
      </c>
    </row>
    <row r="293" spans="1:8" outlineLevel="3">
      <c r="A293" s="29"/>
      <c r="B293" s="28" t="s">
        <v>244</v>
      </c>
      <c r="C293" s="30">
        <v>1000</v>
      </c>
      <c r="D293" s="30">
        <f t="shared" si="24"/>
        <v>1000</v>
      </c>
      <c r="E293" s="30">
        <f t="shared" si="24"/>
        <v>1000</v>
      </c>
      <c r="H293" s="41">
        <f t="shared" si="21"/>
        <v>1000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5000</v>
      </c>
      <c r="D295" s="30">
        <f t="shared" si="24"/>
        <v>5000</v>
      </c>
      <c r="E295" s="30">
        <f t="shared" si="24"/>
        <v>5000</v>
      </c>
      <c r="H295" s="41">
        <f t="shared" si="21"/>
        <v>5000</v>
      </c>
    </row>
    <row r="296" spans="1:8" outlineLevel="2">
      <c r="A296" s="6">
        <v>1101</v>
      </c>
      <c r="B296" s="4" t="s">
        <v>247</v>
      </c>
      <c r="C296" s="5">
        <f>SUM(C297)</f>
        <v>1500</v>
      </c>
      <c r="D296" s="5">
        <f>SUM(D297)</f>
        <v>1500</v>
      </c>
      <c r="E296" s="5">
        <f>SUM(E297)</f>
        <v>1500</v>
      </c>
      <c r="H296" s="41">
        <f t="shared" si="21"/>
        <v>1500</v>
      </c>
    </row>
    <row r="297" spans="1:8" outlineLevel="3">
      <c r="A297" s="29"/>
      <c r="B297" s="28" t="s">
        <v>111</v>
      </c>
      <c r="C297" s="30">
        <v>1500</v>
      </c>
      <c r="D297" s="30">
        <f>C297</f>
        <v>1500</v>
      </c>
      <c r="E297" s="30">
        <f>D297</f>
        <v>1500</v>
      </c>
      <c r="H297" s="41">
        <f t="shared" si="21"/>
        <v>1500</v>
      </c>
    </row>
    <row r="298" spans="1:8" outlineLevel="2">
      <c r="A298" s="6">
        <v>1101</v>
      </c>
      <c r="B298" s="4" t="s">
        <v>37</v>
      </c>
      <c r="C298" s="5">
        <f>SUM(C299:C301)</f>
        <v>30000</v>
      </c>
      <c r="D298" s="5">
        <f>SUM(D299:D301)</f>
        <v>30000</v>
      </c>
      <c r="E298" s="5">
        <f>SUM(E299:E301)</f>
        <v>30000</v>
      </c>
      <c r="H298" s="41">
        <f t="shared" si="21"/>
        <v>30000</v>
      </c>
    </row>
    <row r="299" spans="1:8" outlineLevel="3">
      <c r="A299" s="29"/>
      <c r="B299" s="28" t="s">
        <v>248</v>
      </c>
      <c r="C299" s="30">
        <v>9000</v>
      </c>
      <c r="D299" s="30">
        <f>C299</f>
        <v>9000</v>
      </c>
      <c r="E299" s="30">
        <f>D299</f>
        <v>9000</v>
      </c>
      <c r="H299" s="41">
        <f t="shared" si="21"/>
        <v>9000</v>
      </c>
    </row>
    <row r="300" spans="1:8" outlineLevel="3">
      <c r="A300" s="29"/>
      <c r="B300" s="28" t="s">
        <v>249</v>
      </c>
      <c r="C300" s="30">
        <v>21000</v>
      </c>
      <c r="D300" s="30">
        <f t="shared" ref="D300:E301" si="25">C300</f>
        <v>21000</v>
      </c>
      <c r="E300" s="30">
        <f t="shared" si="25"/>
        <v>21000</v>
      </c>
      <c r="H300" s="41">
        <f t="shared" si="21"/>
        <v>21000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13500</v>
      </c>
      <c r="D302" s="5">
        <f>SUM(D303:D304)</f>
        <v>13500</v>
      </c>
      <c r="E302" s="5">
        <f>SUM(E303:E304)</f>
        <v>13500</v>
      </c>
      <c r="H302" s="41">
        <f t="shared" si="21"/>
        <v>13500</v>
      </c>
    </row>
    <row r="303" spans="1:8" outlineLevel="3">
      <c r="A303" s="29"/>
      <c r="B303" s="28" t="s">
        <v>252</v>
      </c>
      <c r="C303" s="30">
        <v>7000</v>
      </c>
      <c r="D303" s="30">
        <f>C303</f>
        <v>7000</v>
      </c>
      <c r="E303" s="30">
        <f>D303</f>
        <v>7000</v>
      </c>
      <c r="H303" s="41">
        <f t="shared" si="21"/>
        <v>7000</v>
      </c>
    </row>
    <row r="304" spans="1:8" outlineLevel="3">
      <c r="A304" s="29"/>
      <c r="B304" s="28" t="s">
        <v>253</v>
      </c>
      <c r="C304" s="30">
        <v>6500</v>
      </c>
      <c r="D304" s="30">
        <f>C304</f>
        <v>6500</v>
      </c>
      <c r="E304" s="30">
        <f>D304</f>
        <v>6500</v>
      </c>
      <c r="H304" s="41">
        <f t="shared" si="21"/>
        <v>6500</v>
      </c>
    </row>
    <row r="305" spans="1:8" outlineLevel="2">
      <c r="A305" s="6">
        <v>1101</v>
      </c>
      <c r="B305" s="4" t="s">
        <v>38</v>
      </c>
      <c r="C305" s="5">
        <f>SUM(C306:C307)</f>
        <v>12000</v>
      </c>
      <c r="D305" s="5">
        <f>SUM(D306:D307)</f>
        <v>12000</v>
      </c>
      <c r="E305" s="5">
        <f>SUM(E306:E307)</f>
        <v>12000</v>
      </c>
      <c r="H305" s="41">
        <f t="shared" si="21"/>
        <v>12000</v>
      </c>
    </row>
    <row r="306" spans="1:8" outlineLevel="3">
      <c r="A306" s="29"/>
      <c r="B306" s="28" t="s">
        <v>254</v>
      </c>
      <c r="C306" s="30">
        <v>9000</v>
      </c>
      <c r="D306" s="30">
        <f>C306</f>
        <v>9000</v>
      </c>
      <c r="E306" s="30">
        <f>D306</f>
        <v>9000</v>
      </c>
      <c r="H306" s="41">
        <f t="shared" si="21"/>
        <v>9000</v>
      </c>
    </row>
    <row r="307" spans="1:8" outlineLevel="3">
      <c r="A307" s="29"/>
      <c r="B307" s="28" t="s">
        <v>255</v>
      </c>
      <c r="C307" s="30">
        <v>3000</v>
      </c>
      <c r="D307" s="30">
        <f>C307</f>
        <v>3000</v>
      </c>
      <c r="E307" s="30">
        <f>D307</f>
        <v>3000</v>
      </c>
      <c r="H307" s="41">
        <f t="shared" si="21"/>
        <v>3000</v>
      </c>
    </row>
    <row r="308" spans="1:8" outlineLevel="2">
      <c r="A308" s="6">
        <v>1101</v>
      </c>
      <c r="B308" s="4" t="s">
        <v>39</v>
      </c>
      <c r="C308" s="5">
        <f>SUM(C309:C312)</f>
        <v>186500</v>
      </c>
      <c r="D308" s="5">
        <f>SUM(D309:D312)</f>
        <v>186500</v>
      </c>
      <c r="E308" s="5">
        <f>SUM(E309:E312)</f>
        <v>186500</v>
      </c>
      <c r="H308" s="41">
        <f t="shared" si="21"/>
        <v>186500</v>
      </c>
    </row>
    <row r="309" spans="1:8" outlineLevel="3">
      <c r="A309" s="29"/>
      <c r="B309" s="28" t="s">
        <v>256</v>
      </c>
      <c r="C309" s="30">
        <v>132500</v>
      </c>
      <c r="D309" s="30">
        <f>C309</f>
        <v>132500</v>
      </c>
      <c r="E309" s="30">
        <f>D309</f>
        <v>132500</v>
      </c>
      <c r="H309" s="41">
        <f t="shared" si="21"/>
        <v>132500</v>
      </c>
    </row>
    <row r="310" spans="1:8" outlineLevel="3">
      <c r="A310" s="29"/>
      <c r="B310" s="28" t="s">
        <v>257</v>
      </c>
      <c r="C310" s="30">
        <v>43000</v>
      </c>
      <c r="D310" s="30">
        <f t="shared" ref="D310:E312" si="26">C310</f>
        <v>43000</v>
      </c>
      <c r="E310" s="30">
        <f t="shared" si="26"/>
        <v>43000</v>
      </c>
      <c r="H310" s="41">
        <f t="shared" si="21"/>
        <v>43000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11000</v>
      </c>
      <c r="D312" s="30">
        <f t="shared" si="26"/>
        <v>11000</v>
      </c>
      <c r="E312" s="30">
        <f t="shared" si="26"/>
        <v>11000</v>
      </c>
      <c r="H312" s="41">
        <f t="shared" si="21"/>
        <v>11000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3525</v>
      </c>
      <c r="D314" s="32">
        <f>D315+D325+D331+D336+D337+D338+D328</f>
        <v>3525</v>
      </c>
      <c r="E314" s="32">
        <f>E315+E325+E331+E336+E337+E338+E328</f>
        <v>3525</v>
      </c>
      <c r="H314" s="41">
        <f t="shared" si="21"/>
        <v>3525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3000</v>
      </c>
      <c r="D325" s="5">
        <f>SUM(D326:D327)</f>
        <v>3000</v>
      </c>
      <c r="E325" s="5">
        <f>SUM(E326:E327)</f>
        <v>3000</v>
      </c>
      <c r="H325" s="41">
        <f t="shared" si="28"/>
        <v>3000</v>
      </c>
    </row>
    <row r="326" spans="1:8" outlineLevel="3">
      <c r="A326" s="29"/>
      <c r="B326" s="28" t="s">
        <v>264</v>
      </c>
      <c r="C326" s="30">
        <v>3000</v>
      </c>
      <c r="D326" s="30">
        <f>C326</f>
        <v>3000</v>
      </c>
      <c r="E326" s="30">
        <f>D326</f>
        <v>3000</v>
      </c>
      <c r="H326" s="41">
        <f t="shared" si="28"/>
        <v>3000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525</v>
      </c>
      <c r="D331" s="5">
        <f>SUM(D332:D335)</f>
        <v>525</v>
      </c>
      <c r="E331" s="5">
        <f>SUM(E332:E335)</f>
        <v>525</v>
      </c>
      <c r="H331" s="41">
        <f t="shared" si="28"/>
        <v>525</v>
      </c>
    </row>
    <row r="332" spans="1:8" outlineLevel="3">
      <c r="A332" s="29"/>
      <c r="B332" s="28" t="s">
        <v>256</v>
      </c>
      <c r="C332" s="30">
        <v>375</v>
      </c>
      <c r="D332" s="30">
        <f>C332</f>
        <v>375</v>
      </c>
      <c r="E332" s="30">
        <f>D332</f>
        <v>375</v>
      </c>
      <c r="H332" s="41">
        <f t="shared" si="28"/>
        <v>375</v>
      </c>
    </row>
    <row r="333" spans="1:8" outlineLevel="3">
      <c r="A333" s="29"/>
      <c r="B333" s="28" t="s">
        <v>257</v>
      </c>
      <c r="C333" s="30">
        <v>120</v>
      </c>
      <c r="D333" s="30">
        <f t="shared" ref="D333:E335" si="29">C333</f>
        <v>120</v>
      </c>
      <c r="E333" s="30">
        <f t="shared" si="29"/>
        <v>120</v>
      </c>
      <c r="H333" s="41">
        <f t="shared" si="28"/>
        <v>120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30</v>
      </c>
      <c r="D335" s="30">
        <f t="shared" si="29"/>
        <v>30</v>
      </c>
      <c r="E335" s="30">
        <f t="shared" si="29"/>
        <v>30</v>
      </c>
      <c r="H335" s="41">
        <f t="shared" si="28"/>
        <v>30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1715010</v>
      </c>
      <c r="D339" s="33">
        <f>D340+D444+D482</f>
        <v>1700010</v>
      </c>
      <c r="E339" s="33">
        <f>E340+E444+E482</f>
        <v>1700010</v>
      </c>
      <c r="G339" s="39" t="s">
        <v>591</v>
      </c>
      <c r="H339" s="41">
        <f t="shared" si="28"/>
        <v>1715010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815510</v>
      </c>
      <c r="D340" s="32">
        <f>D341+D342+D343+D344+D347+D348+D353+D356+D357+D362+D367+BH290668+D371+D372+D373+D376+D377+D378+D382+D388+D391+D392+D395+D398+D399+D404+D407+D408+D409+D412+D415+D416+D419+D420+D421+D422+D429+D443</f>
        <v>800510</v>
      </c>
      <c r="E340" s="32">
        <f>E341+E342+E343+E344+E347+E348+E353+E356+E357+E362+E367+BI290668+E371+E372+E373+E376+E377+E378+E382+E388+E391+E392+E395+E398+E399+E404+E407+E408+E409+E412+E415+E416+E419+E420+E421+E422+E429+E443</f>
        <v>800510</v>
      </c>
      <c r="H340" s="41">
        <f t="shared" si="28"/>
        <v>815510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outlineLevel="2">
      <c r="A344" s="6">
        <v>2201</v>
      </c>
      <c r="B344" s="4" t="s">
        <v>273</v>
      </c>
      <c r="C344" s="5">
        <f>SUM(C345:C346)</f>
        <v>22000</v>
      </c>
      <c r="D344" s="5">
        <f>SUM(D345:D346)</f>
        <v>22000</v>
      </c>
      <c r="E344" s="5">
        <f>SUM(E345:E346)</f>
        <v>22000</v>
      </c>
      <c r="H344" s="41">
        <f t="shared" si="28"/>
        <v>22000</v>
      </c>
    </row>
    <row r="345" spans="1:10" outlineLevel="3">
      <c r="A345" s="29"/>
      <c r="B345" s="28" t="s">
        <v>274</v>
      </c>
      <c r="C345" s="30">
        <v>12000</v>
      </c>
      <c r="D345" s="30">
        <f t="shared" ref="D345:E347" si="32">C345</f>
        <v>12000</v>
      </c>
      <c r="E345" s="30">
        <f t="shared" si="32"/>
        <v>12000</v>
      </c>
      <c r="H345" s="41">
        <f t="shared" si="28"/>
        <v>12000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outlineLevel="2">
      <c r="A348" s="6">
        <v>2201</v>
      </c>
      <c r="B348" s="4" t="s">
        <v>277</v>
      </c>
      <c r="C348" s="5">
        <f>SUM(C349:C352)</f>
        <v>124000</v>
      </c>
      <c r="D348" s="5">
        <f>SUM(D349:D352)</f>
        <v>124000</v>
      </c>
      <c r="E348" s="5">
        <f>SUM(E349:E352)</f>
        <v>124000</v>
      </c>
      <c r="H348" s="41">
        <f t="shared" si="28"/>
        <v>124000</v>
      </c>
    </row>
    <row r="349" spans="1:10" outlineLevel="3">
      <c r="A349" s="29"/>
      <c r="B349" s="28" t="s">
        <v>278</v>
      </c>
      <c r="C349" s="30">
        <v>106000</v>
      </c>
      <c r="D349" s="30">
        <f>C349</f>
        <v>106000</v>
      </c>
      <c r="E349" s="30">
        <f>D349</f>
        <v>106000</v>
      </c>
      <c r="H349" s="41">
        <f t="shared" si="28"/>
        <v>106000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18000</v>
      </c>
      <c r="D351" s="30">
        <f t="shared" si="33"/>
        <v>18000</v>
      </c>
      <c r="E351" s="30">
        <f t="shared" si="33"/>
        <v>18000</v>
      </c>
      <c r="H351" s="41">
        <f t="shared" si="28"/>
        <v>18000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7000</v>
      </c>
      <c r="D356" s="5">
        <f t="shared" si="34"/>
        <v>7000</v>
      </c>
      <c r="E356" s="5">
        <f t="shared" si="34"/>
        <v>7000</v>
      </c>
      <c r="H356" s="41">
        <f t="shared" si="28"/>
        <v>7000</v>
      </c>
    </row>
    <row r="357" spans="1:8" outlineLevel="2">
      <c r="A357" s="6">
        <v>2201</v>
      </c>
      <c r="B357" s="4" t="s">
        <v>285</v>
      </c>
      <c r="C357" s="5">
        <f>SUM(C358:C361)</f>
        <v>34000</v>
      </c>
      <c r="D357" s="5">
        <f>SUM(D358:D361)</f>
        <v>34000</v>
      </c>
      <c r="E357" s="5">
        <f>SUM(E358:E361)</f>
        <v>34000</v>
      </c>
      <c r="H357" s="41">
        <f t="shared" si="28"/>
        <v>34000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134000</v>
      </c>
      <c r="D362" s="5">
        <f>SUM(D363:D366)</f>
        <v>134000</v>
      </c>
      <c r="E362" s="5">
        <f>SUM(E363:E366)</f>
        <v>134000</v>
      </c>
      <c r="H362" s="41">
        <f t="shared" si="28"/>
        <v>134000</v>
      </c>
    </row>
    <row r="363" spans="1:8" outlineLevel="3">
      <c r="A363" s="29"/>
      <c r="B363" s="28" t="s">
        <v>291</v>
      </c>
      <c r="C363" s="30">
        <v>35000</v>
      </c>
      <c r="D363" s="30">
        <f>C363</f>
        <v>35000</v>
      </c>
      <c r="E363" s="30">
        <f>D363</f>
        <v>35000</v>
      </c>
      <c r="H363" s="41">
        <f t="shared" si="28"/>
        <v>35000</v>
      </c>
    </row>
    <row r="364" spans="1:8" outlineLevel="3">
      <c r="A364" s="29"/>
      <c r="B364" s="28" t="s">
        <v>292</v>
      </c>
      <c r="C364" s="30">
        <v>90000</v>
      </c>
      <c r="D364" s="30">
        <f t="shared" ref="D364:E366" si="36">C364</f>
        <v>90000</v>
      </c>
      <c r="E364" s="30">
        <f t="shared" si="36"/>
        <v>90000</v>
      </c>
      <c r="H364" s="41">
        <f t="shared" si="28"/>
        <v>90000</v>
      </c>
    </row>
    <row r="365" spans="1:8" outlineLevel="3">
      <c r="A365" s="29"/>
      <c r="B365" s="28" t="s">
        <v>293</v>
      </c>
      <c r="C365" s="30">
        <v>9000</v>
      </c>
      <c r="D365" s="30">
        <f t="shared" si="36"/>
        <v>9000</v>
      </c>
      <c r="E365" s="30">
        <f t="shared" si="36"/>
        <v>9000</v>
      </c>
      <c r="H365" s="41">
        <f t="shared" si="28"/>
        <v>9000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10000</v>
      </c>
      <c r="D367" s="5">
        <f>C367</f>
        <v>10000</v>
      </c>
      <c r="E367" s="5">
        <f>D367</f>
        <v>10000</v>
      </c>
      <c r="H367" s="41">
        <f t="shared" si="28"/>
        <v>10000</v>
      </c>
    </row>
    <row r="368" spans="1:8" outlineLevel="2" collapsed="1">
      <c r="A368" s="6">
        <v>2201</v>
      </c>
      <c r="B368" s="4" t="s">
        <v>295</v>
      </c>
      <c r="C368" s="5">
        <f>SUM(C369:C370)</f>
        <v>15000</v>
      </c>
      <c r="D368" s="5">
        <f>SUM(D369:D370)</f>
        <v>15000</v>
      </c>
      <c r="E368" s="5">
        <f>SUM(E369:E370)</f>
        <v>15000</v>
      </c>
      <c r="H368" s="41">
        <f t="shared" si="28"/>
        <v>15000</v>
      </c>
    </row>
    <row r="369" spans="1:8" outlineLevel="3">
      <c r="A369" s="29"/>
      <c r="B369" s="28" t="s">
        <v>296</v>
      </c>
      <c r="C369" s="30">
        <v>15000</v>
      </c>
      <c r="D369" s="30">
        <f t="shared" ref="D369:E372" si="37">C369</f>
        <v>15000</v>
      </c>
      <c r="E369" s="30">
        <f t="shared" si="37"/>
        <v>15000</v>
      </c>
      <c r="H369" s="41">
        <f t="shared" si="28"/>
        <v>15000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25200</v>
      </c>
      <c r="D378" s="5">
        <f>SUM(D379:D381)</f>
        <v>25200</v>
      </c>
      <c r="E378" s="5">
        <f>SUM(E379:E381)</f>
        <v>25200</v>
      </c>
      <c r="H378" s="41">
        <f t="shared" si="28"/>
        <v>25200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>
        <v>6200</v>
      </c>
      <c r="D380" s="30">
        <f t="shared" ref="D380:E381" si="39">C380</f>
        <v>6200</v>
      </c>
      <c r="E380" s="30">
        <f t="shared" si="39"/>
        <v>6200</v>
      </c>
      <c r="H380" s="41">
        <f t="shared" si="28"/>
        <v>6200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115</v>
      </c>
      <c r="C395" s="5">
        <f>SUM(C396:C397)</f>
        <v>1800</v>
      </c>
      <c r="D395" s="5">
        <f>SUM(D396:D397)</f>
        <v>1800</v>
      </c>
      <c r="E395" s="5">
        <f>SUM(E396:E397)</f>
        <v>1800</v>
      </c>
      <c r="H395" s="41">
        <f t="shared" si="41"/>
        <v>1800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800</v>
      </c>
      <c r="D397" s="30">
        <f t="shared" si="43"/>
        <v>800</v>
      </c>
      <c r="E397" s="30">
        <f t="shared" si="43"/>
        <v>800</v>
      </c>
      <c r="H397" s="41">
        <f t="shared" si="41"/>
        <v>800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1500</v>
      </c>
      <c r="D405" s="30">
        <f t="shared" ref="D405:E408" si="45">C405</f>
        <v>1500</v>
      </c>
      <c r="E405" s="30">
        <f t="shared" si="45"/>
        <v>1500</v>
      </c>
      <c r="H405" s="41">
        <f t="shared" si="41"/>
        <v>1500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200</v>
      </c>
      <c r="D407" s="5">
        <f t="shared" si="45"/>
        <v>200</v>
      </c>
      <c r="E407" s="5">
        <f t="shared" si="45"/>
        <v>200</v>
      </c>
      <c r="H407" s="41">
        <f t="shared" si="41"/>
        <v>200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1"/>
        <v>7000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>
        <v>4000</v>
      </c>
      <c r="D411" s="30">
        <f>C411</f>
        <v>4000</v>
      </c>
      <c r="E411" s="30">
        <f>D411</f>
        <v>4000</v>
      </c>
      <c r="H411" s="41">
        <f t="shared" si="41"/>
        <v>4000</v>
      </c>
    </row>
    <row r="412" spans="1:8" outlineLevel="2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  <c r="H412" s="41">
        <f t="shared" si="41"/>
        <v>20000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3300</v>
      </c>
      <c r="D416" s="5">
        <f>SUM(D417:D418)</f>
        <v>3300</v>
      </c>
      <c r="E416" s="5">
        <f>SUM(E417:E418)</f>
        <v>3300</v>
      </c>
      <c r="H416" s="41">
        <f t="shared" si="41"/>
        <v>3300</v>
      </c>
    </row>
    <row r="417" spans="1:8" outlineLevel="3" collapsed="1">
      <c r="A417" s="29"/>
      <c r="B417" s="28" t="s">
        <v>330</v>
      </c>
      <c r="C417" s="30">
        <v>2500</v>
      </c>
      <c r="D417" s="30">
        <f t="shared" ref="D417:E421" si="47">C417</f>
        <v>2500</v>
      </c>
      <c r="E417" s="30">
        <f t="shared" si="47"/>
        <v>2500</v>
      </c>
      <c r="H417" s="41">
        <f t="shared" si="41"/>
        <v>2500</v>
      </c>
    </row>
    <row r="418" spans="1:8" outlineLevel="3">
      <c r="A418" s="29"/>
      <c r="B418" s="28" t="s">
        <v>331</v>
      </c>
      <c r="C418" s="30">
        <v>800</v>
      </c>
      <c r="D418" s="30">
        <f t="shared" si="47"/>
        <v>800</v>
      </c>
      <c r="E418" s="30">
        <f t="shared" si="47"/>
        <v>800</v>
      </c>
      <c r="H418" s="41">
        <f t="shared" si="41"/>
        <v>800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5200</v>
      </c>
      <c r="D422" s="5">
        <f>SUM(D423:D428)</f>
        <v>5200</v>
      </c>
      <c r="E422" s="5">
        <f>SUM(E423:E428)</f>
        <v>5200</v>
      </c>
      <c r="H422" s="41">
        <f t="shared" si="41"/>
        <v>5200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4000</v>
      </c>
      <c r="D426" s="30">
        <f t="shared" si="48"/>
        <v>4000</v>
      </c>
      <c r="E426" s="30">
        <f t="shared" si="48"/>
        <v>4000</v>
      </c>
      <c r="H426" s="41">
        <f t="shared" si="41"/>
        <v>4000</v>
      </c>
    </row>
    <row r="427" spans="1:8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75110</v>
      </c>
      <c r="D429" s="5">
        <f>SUM(D430:D442)</f>
        <v>75110</v>
      </c>
      <c r="E429" s="5">
        <f>SUM(E430:E442)</f>
        <v>75110</v>
      </c>
      <c r="H429" s="41">
        <f t="shared" si="41"/>
        <v>75110</v>
      </c>
    </row>
    <row r="430" spans="1:8" outlineLevel="3">
      <c r="A430" s="29"/>
      <c r="B430" s="28" t="s">
        <v>343</v>
      </c>
      <c r="C430" s="30">
        <v>3610</v>
      </c>
      <c r="D430" s="30">
        <f>C430</f>
        <v>3610</v>
      </c>
      <c r="E430" s="30">
        <f>D430</f>
        <v>3610</v>
      </c>
      <c r="H430" s="41">
        <f t="shared" si="41"/>
        <v>3610</v>
      </c>
    </row>
    <row r="431" spans="1:8" outlineLevel="3">
      <c r="A431" s="29"/>
      <c r="B431" s="28" t="s">
        <v>344</v>
      </c>
      <c r="C431" s="30">
        <v>60500</v>
      </c>
      <c r="D431" s="30">
        <f t="shared" ref="D431:E442" si="49">C431</f>
        <v>60500</v>
      </c>
      <c r="E431" s="30">
        <f t="shared" si="49"/>
        <v>60500</v>
      </c>
      <c r="H431" s="41">
        <f t="shared" si="41"/>
        <v>60500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8000</v>
      </c>
      <c r="D441" s="30">
        <f t="shared" si="49"/>
        <v>8000</v>
      </c>
      <c r="E441" s="30">
        <f t="shared" si="49"/>
        <v>8000</v>
      </c>
      <c r="H441" s="41">
        <f t="shared" si="41"/>
        <v>8000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899500</v>
      </c>
      <c r="D444" s="32">
        <f>D445+D454+D455+D459+D462+D463+D468+D474+D477+D480+D481+D450</f>
        <v>899500</v>
      </c>
      <c r="E444" s="32">
        <f>E445+E454+E455+E459+E462+E463+E468+E474+E477+E480+E481+E450</f>
        <v>899500</v>
      </c>
      <c r="H444" s="41">
        <f t="shared" si="41"/>
        <v>899500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47000</v>
      </c>
      <c r="D445" s="5">
        <f>SUM(D446:D449)</f>
        <v>47000</v>
      </c>
      <c r="E445" s="5">
        <f>SUM(E446:E449)</f>
        <v>47000</v>
      </c>
      <c r="H445" s="41">
        <f t="shared" si="41"/>
        <v>47000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5500</v>
      </c>
      <c r="D448" s="30">
        <f t="shared" si="50"/>
        <v>5500</v>
      </c>
      <c r="E448" s="30">
        <f t="shared" si="50"/>
        <v>5500</v>
      </c>
      <c r="H448" s="41">
        <f t="shared" si="41"/>
        <v>5500</v>
      </c>
    </row>
    <row r="449" spans="1:8" ht="15" customHeight="1" outlineLevel="3">
      <c r="A449" s="28"/>
      <c r="B449" s="28" t="s">
        <v>362</v>
      </c>
      <c r="C449" s="30">
        <v>40000</v>
      </c>
      <c r="D449" s="30">
        <f t="shared" si="50"/>
        <v>40000</v>
      </c>
      <c r="E449" s="30">
        <f t="shared" si="50"/>
        <v>40000</v>
      </c>
      <c r="H449" s="41">
        <f t="shared" si="41"/>
        <v>40000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470000</v>
      </c>
      <c r="D450" s="5">
        <f>SUM(D451:D453)</f>
        <v>470000</v>
      </c>
      <c r="E450" s="5">
        <f>SUM(E451:E453)</f>
        <v>470000</v>
      </c>
      <c r="H450" s="41">
        <f t="shared" ref="H450:H513" si="51">C450</f>
        <v>470000</v>
      </c>
    </row>
    <row r="451" spans="1:8" ht="15" customHeight="1" outlineLevel="3">
      <c r="A451" s="28"/>
      <c r="B451" s="28" t="s">
        <v>364</v>
      </c>
      <c r="C451" s="30">
        <v>470000</v>
      </c>
      <c r="D451" s="30">
        <f>C451</f>
        <v>470000</v>
      </c>
      <c r="E451" s="30">
        <f>D451</f>
        <v>470000</v>
      </c>
      <c r="H451" s="41">
        <f t="shared" si="51"/>
        <v>470000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150000</v>
      </c>
      <c r="D454" s="5">
        <f>C454</f>
        <v>150000</v>
      </c>
      <c r="E454" s="5">
        <f>D454</f>
        <v>150000</v>
      </c>
      <c r="H454" s="41">
        <f t="shared" si="51"/>
        <v>150000</v>
      </c>
    </row>
    <row r="455" spans="1:8" outlineLevel="2">
      <c r="A455" s="6">
        <v>2202</v>
      </c>
      <c r="B455" s="4" t="s">
        <v>120</v>
      </c>
      <c r="C455" s="5">
        <f>SUM(C456:C458)</f>
        <v>196000</v>
      </c>
      <c r="D455" s="5">
        <f>SUM(D456:D458)</f>
        <v>196000</v>
      </c>
      <c r="E455" s="5">
        <f>SUM(E456:E458)</f>
        <v>196000</v>
      </c>
      <c r="H455" s="41">
        <f t="shared" si="51"/>
        <v>196000</v>
      </c>
    </row>
    <row r="456" spans="1:8" ht="15" customHeight="1" outlineLevel="3">
      <c r="A456" s="28"/>
      <c r="B456" s="28" t="s">
        <v>367</v>
      </c>
      <c r="C456" s="30">
        <v>195000</v>
      </c>
      <c r="D456" s="30">
        <f>C456</f>
        <v>195000</v>
      </c>
      <c r="E456" s="30">
        <f>D456</f>
        <v>195000</v>
      </c>
      <c r="H456" s="41">
        <f t="shared" si="51"/>
        <v>195000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15000</v>
      </c>
      <c r="D459" s="5">
        <f>SUM(D460:D461)</f>
        <v>15000</v>
      </c>
      <c r="E459" s="5">
        <f>SUM(E460:E461)</f>
        <v>15000</v>
      </c>
      <c r="H459" s="41">
        <f t="shared" si="51"/>
        <v>15000</v>
      </c>
    </row>
    <row r="460" spans="1:8" ht="15" customHeight="1" outlineLevel="3">
      <c r="A460" s="28"/>
      <c r="B460" s="28" t="s">
        <v>369</v>
      </c>
      <c r="C460" s="30">
        <v>15000</v>
      </c>
      <c r="D460" s="30">
        <f t="shared" ref="D460:E462" si="54">C460</f>
        <v>15000</v>
      </c>
      <c r="E460" s="30">
        <f t="shared" si="54"/>
        <v>15000</v>
      </c>
      <c r="H460" s="41">
        <f t="shared" si="51"/>
        <v>15000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3500</v>
      </c>
      <c r="D463" s="5">
        <f>SUM(D464:D467)</f>
        <v>3500</v>
      </c>
      <c r="E463" s="5">
        <f>SUM(E464:E467)</f>
        <v>3500</v>
      </c>
      <c r="H463" s="41">
        <f t="shared" si="51"/>
        <v>3500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3000</v>
      </c>
      <c r="D466" s="30">
        <f t="shared" si="55"/>
        <v>3000</v>
      </c>
      <c r="E466" s="30">
        <f t="shared" si="55"/>
        <v>3000</v>
      </c>
      <c r="H466" s="41">
        <f t="shared" si="51"/>
        <v>3000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184699</v>
      </c>
      <c r="D483" s="35">
        <f>D484+D504+D509+D522+D528+D538</f>
        <v>184699</v>
      </c>
      <c r="E483" s="35">
        <f>E484+E504+E509+E522+E528+E538</f>
        <v>184699</v>
      </c>
      <c r="G483" s="39" t="s">
        <v>592</v>
      </c>
      <c r="H483" s="41">
        <f t="shared" si="51"/>
        <v>184699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82420</v>
      </c>
      <c r="D484" s="32">
        <f>D485+D486+D490+D491+D494+D497+D500+D501+D502+D503</f>
        <v>82420</v>
      </c>
      <c r="E484" s="32">
        <f>E485+E486+E490+E491+E494+E497+E500+E501+E502+E503</f>
        <v>82420</v>
      </c>
      <c r="H484" s="41">
        <f t="shared" si="51"/>
        <v>82420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1">
        <f t="shared" si="51"/>
        <v>15000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420</v>
      </c>
      <c r="D490" s="5">
        <f>C490</f>
        <v>420</v>
      </c>
      <c r="E490" s="5">
        <f>D490</f>
        <v>420</v>
      </c>
      <c r="H490" s="41">
        <f t="shared" si="51"/>
        <v>420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24000</v>
      </c>
      <c r="D500" s="5">
        <f t="shared" si="59"/>
        <v>24000</v>
      </c>
      <c r="E500" s="5">
        <f t="shared" si="59"/>
        <v>24000</v>
      </c>
      <c r="H500" s="41">
        <f t="shared" si="51"/>
        <v>24000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>
        <v>24000</v>
      </c>
      <c r="D502" s="5">
        <f t="shared" si="59"/>
        <v>24000</v>
      </c>
      <c r="E502" s="5">
        <f t="shared" si="59"/>
        <v>24000</v>
      </c>
      <c r="H502" s="41">
        <f t="shared" si="51"/>
        <v>24000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8629</v>
      </c>
      <c r="D504" s="32">
        <f>SUM(D505:D508)</f>
        <v>8629</v>
      </c>
      <c r="E504" s="32">
        <f>SUM(E505:E508)</f>
        <v>8629</v>
      </c>
      <c r="H504" s="41">
        <f t="shared" si="51"/>
        <v>8629</v>
      </c>
    </row>
    <row r="505" spans="1:12" outlineLevel="2" collapsed="1">
      <c r="A505" s="6">
        <v>3303</v>
      </c>
      <c r="B505" s="4" t="s">
        <v>411</v>
      </c>
      <c r="C505" s="5">
        <v>6629</v>
      </c>
      <c r="D505" s="5">
        <f>C505</f>
        <v>6629</v>
      </c>
      <c r="E505" s="5">
        <f>D505</f>
        <v>6629</v>
      </c>
      <c r="H505" s="41">
        <f t="shared" si="51"/>
        <v>6629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70000</v>
      </c>
      <c r="D509" s="32">
        <f>D510+D511+D512+D513+D517+D518+D519+D520+D521</f>
        <v>70000</v>
      </c>
      <c r="E509" s="32">
        <f>E510+E511+E512+E513+E517+E518+E519+E520+E521</f>
        <v>70000</v>
      </c>
      <c r="F509" s="51"/>
      <c r="H509" s="41">
        <f t="shared" si="51"/>
        <v>70000</v>
      </c>
      <c r="L509" s="51"/>
    </row>
    <row r="510" spans="1:12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4800</v>
      </c>
      <c r="D513" s="5">
        <f>SUM(D514:D516)</f>
        <v>4800</v>
      </c>
      <c r="E513" s="5">
        <f>SUM(E514:E516)</f>
        <v>4800</v>
      </c>
      <c r="H513" s="41">
        <f t="shared" si="51"/>
        <v>4800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1500</v>
      </c>
      <c r="D515" s="30">
        <f t="shared" si="62"/>
        <v>1500</v>
      </c>
      <c r="E515" s="30">
        <f t="shared" si="62"/>
        <v>1500</v>
      </c>
      <c r="H515" s="41">
        <f t="shared" si="63"/>
        <v>1500</v>
      </c>
    </row>
    <row r="516" spans="1:8" ht="15" customHeight="1" outlineLevel="3">
      <c r="A516" s="29"/>
      <c r="B516" s="28" t="s">
        <v>421</v>
      </c>
      <c r="C516" s="30">
        <v>300</v>
      </c>
      <c r="D516" s="30">
        <f t="shared" si="62"/>
        <v>300</v>
      </c>
      <c r="E516" s="30">
        <f t="shared" si="62"/>
        <v>300</v>
      </c>
      <c r="H516" s="41">
        <f t="shared" si="63"/>
        <v>300</v>
      </c>
    </row>
    <row r="517" spans="1:8" outlineLevel="2">
      <c r="A517" s="6">
        <v>3305</v>
      </c>
      <c r="B517" s="4" t="s">
        <v>422</v>
      </c>
      <c r="C517" s="5">
        <v>35000</v>
      </c>
      <c r="D517" s="5">
        <f t="shared" si="62"/>
        <v>35000</v>
      </c>
      <c r="E517" s="5">
        <f t="shared" si="62"/>
        <v>35000</v>
      </c>
      <c r="H517" s="41">
        <f t="shared" si="63"/>
        <v>35000</v>
      </c>
    </row>
    <row r="518" spans="1:8" outlineLevel="2">
      <c r="A518" s="6">
        <v>3305</v>
      </c>
      <c r="B518" s="4" t="s">
        <v>423</v>
      </c>
      <c r="C518" s="5">
        <v>1200</v>
      </c>
      <c r="D518" s="5">
        <f t="shared" si="62"/>
        <v>1200</v>
      </c>
      <c r="E518" s="5">
        <f t="shared" si="62"/>
        <v>1200</v>
      </c>
      <c r="H518" s="41">
        <f t="shared" si="63"/>
        <v>1200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outlineLevel="2">
      <c r="A521" s="6">
        <v>3305</v>
      </c>
      <c r="B521" s="4" t="s">
        <v>409</v>
      </c>
      <c r="C521" s="5">
        <v>3000</v>
      </c>
      <c r="D521" s="5">
        <f t="shared" si="62"/>
        <v>3000</v>
      </c>
      <c r="E521" s="5">
        <f t="shared" si="62"/>
        <v>3000</v>
      </c>
      <c r="H521" s="41">
        <f t="shared" si="63"/>
        <v>3000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23650</v>
      </c>
      <c r="D538" s="32">
        <f>SUM(D539:D544)</f>
        <v>23650</v>
      </c>
      <c r="E538" s="32">
        <f>SUM(E539:E544)</f>
        <v>23650</v>
      </c>
      <c r="H538" s="41">
        <f t="shared" si="63"/>
        <v>23650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3650</v>
      </c>
      <c r="D540" s="5">
        <f t="shared" ref="D540:E543" si="66">C540</f>
        <v>3650</v>
      </c>
      <c r="E540" s="5">
        <f t="shared" si="66"/>
        <v>3650</v>
      </c>
      <c r="H540" s="41">
        <f t="shared" si="63"/>
        <v>3650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outlineLevel="2" collapsed="1">
      <c r="A543" s="6">
        <v>3310</v>
      </c>
      <c r="B543" s="4" t="s">
        <v>442</v>
      </c>
      <c r="C543" s="5">
        <v>5000</v>
      </c>
      <c r="D543" s="5">
        <f t="shared" si="66"/>
        <v>5000</v>
      </c>
      <c r="E543" s="5">
        <f t="shared" si="66"/>
        <v>5000</v>
      </c>
      <c r="H543" s="41">
        <f t="shared" si="63"/>
        <v>5000</v>
      </c>
    </row>
    <row r="544" spans="1:8" outlineLevel="2" collapsed="1">
      <c r="A544" s="6">
        <v>3310</v>
      </c>
      <c r="B544" s="4" t="s">
        <v>446</v>
      </c>
      <c r="C544" s="5">
        <f>SUM(C545:C546)</f>
        <v>10000</v>
      </c>
      <c r="D544" s="5">
        <f>SUM(D545:D546)</f>
        <v>10000</v>
      </c>
      <c r="E544" s="5">
        <f>SUM(E545:E546)</f>
        <v>10000</v>
      </c>
      <c r="H544" s="41">
        <f t="shared" si="63"/>
        <v>10000</v>
      </c>
    </row>
    <row r="545" spans="1:10" ht="15" customHeight="1" outlineLevel="2">
      <c r="A545" s="29"/>
      <c r="B545" s="28" t="s">
        <v>447</v>
      </c>
      <c r="C545" s="30">
        <v>5000</v>
      </c>
      <c r="D545" s="30">
        <f>C545</f>
        <v>5000</v>
      </c>
      <c r="E545" s="30">
        <f>D545</f>
        <v>5000</v>
      </c>
      <c r="H545" s="41">
        <f t="shared" si="63"/>
        <v>5000</v>
      </c>
    </row>
    <row r="546" spans="1:10" ht="15" customHeight="1" outlineLevel="2">
      <c r="A546" s="29"/>
      <c r="B546" s="28" t="s">
        <v>448</v>
      </c>
      <c r="C546" s="30">
        <v>5000</v>
      </c>
      <c r="D546" s="30">
        <f>C546</f>
        <v>5000</v>
      </c>
      <c r="E546" s="30">
        <f>D546</f>
        <v>5000</v>
      </c>
      <c r="H546" s="41">
        <f t="shared" si="63"/>
        <v>5000</v>
      </c>
    </row>
    <row r="547" spans="1:10">
      <c r="A547" s="154" t="s">
        <v>449</v>
      </c>
      <c r="B547" s="155"/>
      <c r="C547" s="35">
        <f>C548+C549</f>
        <v>61582</v>
      </c>
      <c r="D547" s="35">
        <f>D548+D549</f>
        <v>61582</v>
      </c>
      <c r="E547" s="35">
        <f>E548+E549</f>
        <v>61582</v>
      </c>
      <c r="G547" s="39" t="s">
        <v>593</v>
      </c>
      <c r="H547" s="41">
        <f t="shared" si="63"/>
        <v>61582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>
        <v>61582</v>
      </c>
      <c r="D548" s="32">
        <f>C548</f>
        <v>61582</v>
      </c>
      <c r="E548" s="32">
        <f>D548</f>
        <v>61582</v>
      </c>
      <c r="H548" s="41">
        <f t="shared" si="63"/>
        <v>61582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137000</v>
      </c>
      <c r="D550" s="36">
        <f>D551</f>
        <v>137000</v>
      </c>
      <c r="E550" s="36">
        <f>E551</f>
        <v>137000</v>
      </c>
      <c r="G550" s="39" t="s">
        <v>59</v>
      </c>
      <c r="H550" s="41">
        <f t="shared" si="63"/>
        <v>137000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137000</v>
      </c>
      <c r="D551" s="33">
        <f>D552+D556</f>
        <v>137000</v>
      </c>
      <c r="E551" s="33">
        <f>E552+E556</f>
        <v>137000</v>
      </c>
      <c r="G551" s="39" t="s">
        <v>594</v>
      </c>
      <c r="H551" s="41">
        <f t="shared" si="63"/>
        <v>137000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137000</v>
      </c>
      <c r="D552" s="32">
        <f>SUM(D553:D555)</f>
        <v>137000</v>
      </c>
      <c r="E552" s="32">
        <f>SUM(E553:E555)</f>
        <v>137000</v>
      </c>
      <c r="H552" s="41">
        <f t="shared" si="63"/>
        <v>137000</v>
      </c>
    </row>
    <row r="553" spans="1:10" outlineLevel="2" collapsed="1">
      <c r="A553" s="6">
        <v>5500</v>
      </c>
      <c r="B553" s="4" t="s">
        <v>458</v>
      </c>
      <c r="C553" s="5">
        <v>137000</v>
      </c>
      <c r="D553" s="5">
        <f t="shared" ref="D553:E555" si="67">C553</f>
        <v>137000</v>
      </c>
      <c r="E553" s="5">
        <f t="shared" si="67"/>
        <v>137000</v>
      </c>
      <c r="H553" s="41">
        <f t="shared" si="63"/>
        <v>137000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1446000</v>
      </c>
      <c r="D559" s="37">
        <f>D560+D716+D725</f>
        <v>1446000</v>
      </c>
      <c r="E559" s="37">
        <f>E560+E716+E725</f>
        <v>1446000</v>
      </c>
      <c r="G559" s="39" t="s">
        <v>62</v>
      </c>
      <c r="H559" s="41">
        <f t="shared" si="63"/>
        <v>1446000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1251000</v>
      </c>
      <c r="D560" s="36">
        <f>D561+D638+D642+D645</f>
        <v>1251000</v>
      </c>
      <c r="E560" s="36">
        <f>E561+E638+E642+E645</f>
        <v>1251000</v>
      </c>
      <c r="G560" s="39" t="s">
        <v>61</v>
      </c>
      <c r="H560" s="41">
        <f t="shared" si="63"/>
        <v>1251000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1251000</v>
      </c>
      <c r="D561" s="38">
        <f>D562+D567+D568+D569+D576+D577+D581+D584+D585+D586+D587+D592+D595+D599+D603+D610+D616+D628</f>
        <v>1251000</v>
      </c>
      <c r="E561" s="38">
        <f>E562+E567+E568+E569+E576+E577+E581+E584+E585+E586+E587+E592+E595+E599+E603+E610+E616+E628</f>
        <v>1251000</v>
      </c>
      <c r="G561" s="39" t="s">
        <v>595</v>
      </c>
      <c r="H561" s="41">
        <f t="shared" si="63"/>
        <v>1251000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66000</v>
      </c>
      <c r="D562" s="32">
        <f>SUM(D563:D566)</f>
        <v>66000</v>
      </c>
      <c r="E562" s="32">
        <f>SUM(E563:E566)</f>
        <v>66000</v>
      </c>
      <c r="H562" s="41">
        <f t="shared" si="63"/>
        <v>66000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66000</v>
      </c>
      <c r="D566" s="5">
        <f t="shared" si="68"/>
        <v>66000</v>
      </c>
      <c r="E566" s="5">
        <f t="shared" si="68"/>
        <v>66000</v>
      </c>
      <c r="H566" s="41">
        <f t="shared" si="63"/>
        <v>66000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100000</v>
      </c>
      <c r="D569" s="32">
        <f>SUM(D570:D575)</f>
        <v>100000</v>
      </c>
      <c r="E569" s="32">
        <f>SUM(E570:E575)</f>
        <v>100000</v>
      </c>
      <c r="H569" s="41">
        <f t="shared" si="63"/>
        <v>100000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100000</v>
      </c>
      <c r="D572" s="5">
        <f t="shared" si="69"/>
        <v>100000</v>
      </c>
      <c r="E572" s="5">
        <f t="shared" si="69"/>
        <v>100000</v>
      </c>
      <c r="H572" s="41">
        <f t="shared" si="63"/>
        <v>100000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200000</v>
      </c>
      <c r="D581" s="32">
        <f>SUM(D582:D583)</f>
        <v>200000</v>
      </c>
      <c r="E581" s="32">
        <f>SUM(E582:E583)</f>
        <v>200000</v>
      </c>
      <c r="H581" s="41">
        <f t="shared" si="71"/>
        <v>200000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200000</v>
      </c>
      <c r="D583" s="5">
        <f t="shared" si="72"/>
        <v>200000</v>
      </c>
      <c r="E583" s="5">
        <f t="shared" si="72"/>
        <v>200000</v>
      </c>
      <c r="H583" s="41">
        <f t="shared" si="71"/>
        <v>200000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70000</v>
      </c>
      <c r="D585" s="32">
        <f t="shared" si="72"/>
        <v>70000</v>
      </c>
      <c r="E585" s="32">
        <f t="shared" si="72"/>
        <v>70000</v>
      </c>
      <c r="H585" s="41">
        <f t="shared" si="71"/>
        <v>70000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200000</v>
      </c>
      <c r="D587" s="32">
        <f>SUM(D588:D591)</f>
        <v>200000</v>
      </c>
      <c r="E587" s="32">
        <f>SUM(E588:E591)</f>
        <v>200000</v>
      </c>
      <c r="H587" s="41">
        <f t="shared" si="71"/>
        <v>200000</v>
      </c>
    </row>
    <row r="588" spans="1:8" outlineLevel="2">
      <c r="A588" s="7">
        <v>6610</v>
      </c>
      <c r="B588" s="4" t="s">
        <v>492</v>
      </c>
      <c r="C588" s="5">
        <v>200000</v>
      </c>
      <c r="D588" s="5">
        <f>C588</f>
        <v>200000</v>
      </c>
      <c r="E588" s="5">
        <f>D588</f>
        <v>200000</v>
      </c>
      <c r="H588" s="41">
        <f t="shared" si="71"/>
        <v>200000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615000</v>
      </c>
      <c r="D599" s="32">
        <f>SUM(D600:D602)</f>
        <v>615000</v>
      </c>
      <c r="E599" s="32">
        <f>SUM(E600:E602)</f>
        <v>615000</v>
      </c>
      <c r="H599" s="41">
        <f t="shared" si="71"/>
        <v>615000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615000</v>
      </c>
      <c r="D601" s="5">
        <f t="shared" si="75"/>
        <v>615000</v>
      </c>
      <c r="E601" s="5">
        <f t="shared" si="75"/>
        <v>615000</v>
      </c>
      <c r="H601" s="41">
        <f t="shared" si="71"/>
        <v>615000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195000</v>
      </c>
      <c r="D716" s="36">
        <f>D717</f>
        <v>195000</v>
      </c>
      <c r="E716" s="36">
        <f>E717</f>
        <v>195000</v>
      </c>
      <c r="G716" s="39" t="s">
        <v>66</v>
      </c>
      <c r="H716" s="41">
        <f t="shared" si="92"/>
        <v>195000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195000</v>
      </c>
      <c r="D717" s="33">
        <f>D718+D722</f>
        <v>195000</v>
      </c>
      <c r="E717" s="33">
        <f>E718+E722</f>
        <v>195000</v>
      </c>
      <c r="G717" s="39" t="s">
        <v>599</v>
      </c>
      <c r="H717" s="41">
        <f t="shared" si="92"/>
        <v>195000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195000</v>
      </c>
      <c r="D718" s="31">
        <f>SUM(D719:D721)</f>
        <v>195000</v>
      </c>
      <c r="E718" s="31">
        <f>SUM(E719:E721)</f>
        <v>195000</v>
      </c>
      <c r="H718" s="41">
        <f t="shared" si="92"/>
        <v>195000</v>
      </c>
    </row>
    <row r="719" spans="1:10" ht="15" customHeight="1" outlineLevel="2">
      <c r="A719" s="6">
        <v>10950</v>
      </c>
      <c r="B719" s="4" t="s">
        <v>572</v>
      </c>
      <c r="C719" s="5">
        <v>195000</v>
      </c>
      <c r="D719" s="5">
        <f>C719</f>
        <v>195000</v>
      </c>
      <c r="E719" s="5">
        <f>D719</f>
        <v>195000</v>
      </c>
      <c r="H719" s="41">
        <f t="shared" si="92"/>
        <v>195000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rightToLeft="1" topLeftCell="B55" zoomScale="80" zoomScaleNormal="80" workbookViewId="0">
      <selection activeCell="F40" sqref="F40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33" t="s">
        <v>934</v>
      </c>
      <c r="B1" s="233" t="s">
        <v>935</v>
      </c>
      <c r="C1" s="233" t="s">
        <v>936</v>
      </c>
      <c r="D1" s="234" t="s">
        <v>613</v>
      </c>
      <c r="E1" s="235"/>
      <c r="F1" s="235"/>
      <c r="G1" s="235"/>
      <c r="H1" s="235"/>
      <c r="I1" s="236"/>
    </row>
    <row r="2" spans="1:9">
      <c r="A2" s="237"/>
      <c r="B2" s="237"/>
      <c r="C2" s="237"/>
      <c r="D2" s="233" t="s">
        <v>625</v>
      </c>
      <c r="E2" s="233" t="s">
        <v>626</v>
      </c>
      <c r="F2" s="238" t="s">
        <v>937</v>
      </c>
      <c r="G2" s="238" t="s">
        <v>938</v>
      </c>
      <c r="H2" s="239" t="s">
        <v>939</v>
      </c>
      <c r="I2" s="240"/>
    </row>
    <row r="3" spans="1:9">
      <c r="A3" s="241"/>
      <c r="B3" s="241"/>
      <c r="C3" s="241"/>
      <c r="D3" s="241"/>
      <c r="E3" s="241"/>
      <c r="F3" s="242"/>
      <c r="G3" s="242"/>
      <c r="H3" s="243" t="s">
        <v>940</v>
      </c>
      <c r="I3" s="244" t="s">
        <v>941</v>
      </c>
    </row>
    <row r="4" spans="1:9">
      <c r="A4" s="245" t="s">
        <v>942</v>
      </c>
      <c r="B4" s="245"/>
      <c r="C4" s="245">
        <f t="shared" ref="C4:I4" si="0">C5+C11+C14+C17+C20+C23+C26</f>
        <v>1566</v>
      </c>
      <c r="D4" s="245">
        <f t="shared" si="0"/>
        <v>1006</v>
      </c>
      <c r="E4" s="245">
        <f t="shared" si="0"/>
        <v>385</v>
      </c>
      <c r="F4" s="245">
        <f t="shared" si="0"/>
        <v>0</v>
      </c>
      <c r="G4" s="245">
        <f t="shared" si="0"/>
        <v>175</v>
      </c>
      <c r="H4" s="245">
        <f t="shared" si="0"/>
        <v>0</v>
      </c>
      <c r="I4" s="245">
        <f t="shared" si="0"/>
        <v>0</v>
      </c>
    </row>
    <row r="5" spans="1:9">
      <c r="A5" s="246" t="s">
        <v>943</v>
      </c>
      <c r="B5" s="247"/>
      <c r="C5" s="247">
        <f>SUM(C6:C10)</f>
        <v>1566</v>
      </c>
      <c r="D5" s="247">
        <f>D6+D7+D8+D9+D10</f>
        <v>1006</v>
      </c>
      <c r="E5" s="247">
        <f t="shared" ref="C5:I5" si="1">SUM(E6:E9)</f>
        <v>385</v>
      </c>
      <c r="F5" s="247">
        <f t="shared" si="1"/>
        <v>0</v>
      </c>
      <c r="G5" s="247">
        <f t="shared" si="1"/>
        <v>175</v>
      </c>
      <c r="H5" s="247">
        <f t="shared" si="1"/>
        <v>0</v>
      </c>
      <c r="I5" s="247">
        <f t="shared" si="1"/>
        <v>0</v>
      </c>
    </row>
    <row r="6" spans="1:9">
      <c r="A6" s="10" t="s">
        <v>944</v>
      </c>
      <c r="B6" s="10">
        <v>2016</v>
      </c>
      <c r="C6" s="10">
        <v>1000</v>
      </c>
      <c r="D6" s="10">
        <v>440</v>
      </c>
      <c r="E6" s="10">
        <v>385</v>
      </c>
      <c r="F6" s="10"/>
      <c r="G6" s="10">
        <v>175</v>
      </c>
      <c r="H6" s="10"/>
      <c r="I6" s="10"/>
    </row>
    <row r="7" spans="1:9">
      <c r="A7" s="10" t="s">
        <v>945</v>
      </c>
      <c r="B7" s="10">
        <v>2016</v>
      </c>
      <c r="C7" s="10">
        <v>200</v>
      </c>
      <c r="D7" s="10">
        <v>200</v>
      </c>
      <c r="E7" s="10"/>
      <c r="F7" s="10"/>
      <c r="G7" s="10"/>
      <c r="H7" s="10"/>
      <c r="I7" s="10"/>
    </row>
    <row r="8" spans="1:9">
      <c r="A8" s="10" t="s">
        <v>647</v>
      </c>
      <c r="B8" s="10">
        <v>2016</v>
      </c>
      <c r="C8" s="10">
        <v>66</v>
      </c>
      <c r="D8" s="10">
        <v>66</v>
      </c>
      <c r="E8" s="10"/>
      <c r="F8" s="10"/>
      <c r="G8" s="10"/>
      <c r="H8" s="10"/>
      <c r="I8" s="10"/>
    </row>
    <row r="9" spans="1:9">
      <c r="A9" s="10" t="s">
        <v>969</v>
      </c>
      <c r="B9" s="10">
        <v>2016</v>
      </c>
      <c r="C9" s="10">
        <v>200</v>
      </c>
      <c r="D9" s="10">
        <v>200</v>
      </c>
      <c r="E9" s="10"/>
      <c r="F9" s="10"/>
      <c r="G9" s="10"/>
      <c r="H9" s="10"/>
      <c r="I9" s="10"/>
    </row>
    <row r="10" spans="1:9">
      <c r="A10" s="10" t="s">
        <v>970</v>
      </c>
      <c r="B10" s="10">
        <v>2016</v>
      </c>
      <c r="C10" s="10">
        <v>100</v>
      </c>
      <c r="D10" s="10">
        <v>100</v>
      </c>
      <c r="E10" s="10"/>
      <c r="F10" s="10"/>
      <c r="G10" s="10"/>
      <c r="H10" s="10"/>
      <c r="I10" s="10"/>
    </row>
    <row r="11" spans="1:9">
      <c r="A11" s="246" t="s">
        <v>946</v>
      </c>
      <c r="B11" s="246"/>
      <c r="C11" s="246">
        <f t="shared" ref="C11:I11" si="2">SUM(C12:C13)</f>
        <v>0</v>
      </c>
      <c r="D11" s="246">
        <f t="shared" si="2"/>
        <v>0</v>
      </c>
      <c r="E11" s="246">
        <f t="shared" si="2"/>
        <v>0</v>
      </c>
      <c r="F11" s="246">
        <f t="shared" si="2"/>
        <v>0</v>
      </c>
      <c r="G11" s="246">
        <f t="shared" si="2"/>
        <v>0</v>
      </c>
      <c r="H11" s="246">
        <f t="shared" si="2"/>
        <v>0</v>
      </c>
      <c r="I11" s="246">
        <f t="shared" si="2"/>
        <v>0</v>
      </c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0"/>
      <c r="B13" s="10"/>
      <c r="C13" s="10"/>
      <c r="D13" s="10"/>
      <c r="E13" s="10"/>
      <c r="F13" s="10"/>
      <c r="G13" s="10"/>
      <c r="H13" s="10"/>
      <c r="I13" s="10"/>
    </row>
    <row r="14" spans="1:9">
      <c r="A14" s="246" t="s">
        <v>947</v>
      </c>
      <c r="B14" s="246"/>
      <c r="C14" s="246">
        <f t="shared" ref="C14:I14" si="3">SUM(C15:C16)</f>
        <v>0</v>
      </c>
      <c r="D14" s="246">
        <f t="shared" si="3"/>
        <v>0</v>
      </c>
      <c r="E14" s="246">
        <f t="shared" si="3"/>
        <v>0</v>
      </c>
      <c r="F14" s="246">
        <f t="shared" si="3"/>
        <v>0</v>
      </c>
      <c r="G14" s="246">
        <f t="shared" si="3"/>
        <v>0</v>
      </c>
      <c r="H14" s="246">
        <f t="shared" si="3"/>
        <v>0</v>
      </c>
      <c r="I14" s="246">
        <f t="shared" si="3"/>
        <v>0</v>
      </c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246" t="s">
        <v>948</v>
      </c>
      <c r="B17" s="246"/>
      <c r="C17" s="246">
        <f t="shared" ref="C17:I17" si="4">SUM(C18:C19)</f>
        <v>0</v>
      </c>
      <c r="D17" s="246">
        <f t="shared" si="4"/>
        <v>0</v>
      </c>
      <c r="E17" s="246">
        <f t="shared" si="4"/>
        <v>0</v>
      </c>
      <c r="F17" s="246">
        <f t="shared" si="4"/>
        <v>0</v>
      </c>
      <c r="G17" s="246">
        <f t="shared" si="4"/>
        <v>0</v>
      </c>
      <c r="H17" s="246">
        <f t="shared" si="4"/>
        <v>0</v>
      </c>
      <c r="I17" s="246">
        <f t="shared" si="4"/>
        <v>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246" t="s">
        <v>949</v>
      </c>
      <c r="B20" s="246"/>
      <c r="C20" s="246">
        <f t="shared" ref="C20:I20" si="5">SUM(C21:C22)</f>
        <v>0</v>
      </c>
      <c r="D20" s="246">
        <f t="shared" si="5"/>
        <v>0</v>
      </c>
      <c r="E20" s="246">
        <f t="shared" si="5"/>
        <v>0</v>
      </c>
      <c r="F20" s="246">
        <f t="shared" si="5"/>
        <v>0</v>
      </c>
      <c r="G20" s="246">
        <f t="shared" si="5"/>
        <v>0</v>
      </c>
      <c r="H20" s="246">
        <f t="shared" si="5"/>
        <v>0</v>
      </c>
      <c r="I20" s="246">
        <f t="shared" si="5"/>
        <v>0</v>
      </c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246" t="s">
        <v>950</v>
      </c>
      <c r="B23" s="246"/>
      <c r="C23" s="246">
        <f t="shared" ref="C23:I23" si="6">SUM(C24:C25)</f>
        <v>0</v>
      </c>
      <c r="D23" s="246">
        <f t="shared" si="6"/>
        <v>0</v>
      </c>
      <c r="E23" s="246">
        <f t="shared" si="6"/>
        <v>0</v>
      </c>
      <c r="F23" s="246">
        <f t="shared" si="6"/>
        <v>0</v>
      </c>
      <c r="G23" s="246">
        <f t="shared" si="6"/>
        <v>0</v>
      </c>
      <c r="H23" s="246">
        <f t="shared" si="6"/>
        <v>0</v>
      </c>
      <c r="I23" s="246">
        <f t="shared" si="6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246" t="s">
        <v>951</v>
      </c>
      <c r="B26" s="246"/>
      <c r="C26" s="246">
        <f t="shared" ref="C26:I26" si="7">C27+C30</f>
        <v>0</v>
      </c>
      <c r="D26" s="246">
        <f t="shared" si="7"/>
        <v>0</v>
      </c>
      <c r="E26" s="246">
        <f t="shared" si="7"/>
        <v>0</v>
      </c>
      <c r="F26" s="246">
        <f t="shared" si="7"/>
        <v>0</v>
      </c>
      <c r="G26" s="246">
        <f t="shared" si="7"/>
        <v>0</v>
      </c>
      <c r="H26" s="246">
        <f t="shared" si="7"/>
        <v>0</v>
      </c>
      <c r="I26" s="246">
        <f t="shared" si="7"/>
        <v>0</v>
      </c>
    </row>
    <row r="27" spans="1:9">
      <c r="A27" s="248" t="s">
        <v>952</v>
      </c>
      <c r="B27" s="248"/>
      <c r="C27" s="248">
        <f t="shared" ref="C27:I27" si="8">SUM(C28:C29)</f>
        <v>0</v>
      </c>
      <c r="D27" s="248">
        <f t="shared" si="8"/>
        <v>0</v>
      </c>
      <c r="E27" s="248">
        <f t="shared" si="8"/>
        <v>0</v>
      </c>
      <c r="F27" s="248">
        <f t="shared" si="8"/>
        <v>0</v>
      </c>
      <c r="G27" s="248">
        <f t="shared" si="8"/>
        <v>0</v>
      </c>
      <c r="H27" s="248">
        <f t="shared" si="8"/>
        <v>0</v>
      </c>
      <c r="I27" s="248">
        <f t="shared" si="8"/>
        <v>0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248" t="s">
        <v>953</v>
      </c>
      <c r="B30" s="248"/>
      <c r="C30" s="248">
        <f t="shared" ref="C30:I30" si="9">SUM(C31:C32)</f>
        <v>0</v>
      </c>
      <c r="D30" s="248">
        <f t="shared" si="9"/>
        <v>0</v>
      </c>
      <c r="E30" s="248">
        <f t="shared" si="9"/>
        <v>0</v>
      </c>
      <c r="F30" s="248">
        <f t="shared" si="9"/>
        <v>0</v>
      </c>
      <c r="G30" s="248">
        <f t="shared" si="9"/>
        <v>0</v>
      </c>
      <c r="H30" s="248">
        <f t="shared" si="9"/>
        <v>0</v>
      </c>
      <c r="I30" s="248">
        <f t="shared" si="9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249" t="s">
        <v>954</v>
      </c>
      <c r="B33" s="249"/>
      <c r="C33" s="249">
        <f t="shared" ref="C33:I33" si="10">C34+C49+C52+C55+C58+C61+C64+C71+C74</f>
        <v>2057.2269999999999</v>
      </c>
      <c r="D33" s="249">
        <f t="shared" si="10"/>
        <v>615</v>
      </c>
      <c r="E33" s="249">
        <f t="shared" si="10"/>
        <v>759.82400000000007</v>
      </c>
      <c r="F33" s="249">
        <f t="shared" si="10"/>
        <v>552.40300000000002</v>
      </c>
      <c r="G33" s="249">
        <f t="shared" si="10"/>
        <v>0</v>
      </c>
      <c r="H33" s="249">
        <f t="shared" si="10"/>
        <v>130</v>
      </c>
      <c r="I33" s="249">
        <f t="shared" si="10"/>
        <v>0</v>
      </c>
    </row>
    <row r="34" spans="1:9">
      <c r="A34" s="246" t="s">
        <v>943</v>
      </c>
      <c r="B34" s="246"/>
      <c r="C34" s="246">
        <f t="shared" ref="C34:I34" si="11">SUM(C35:C48)</f>
        <v>1997.2269999999999</v>
      </c>
      <c r="D34" s="246">
        <f t="shared" si="11"/>
        <v>585</v>
      </c>
      <c r="E34" s="246">
        <f t="shared" si="11"/>
        <v>759.82400000000007</v>
      </c>
      <c r="F34" s="246">
        <f t="shared" si="11"/>
        <v>552.40300000000002</v>
      </c>
      <c r="G34" s="246">
        <f t="shared" si="11"/>
        <v>0</v>
      </c>
      <c r="H34" s="246">
        <f t="shared" si="11"/>
        <v>100</v>
      </c>
      <c r="I34" s="246">
        <f t="shared" si="11"/>
        <v>0</v>
      </c>
    </row>
    <row r="35" spans="1:9">
      <c r="A35" s="10" t="s">
        <v>944</v>
      </c>
      <c r="B35" s="10">
        <v>2015</v>
      </c>
      <c r="C35" s="10">
        <v>860</v>
      </c>
      <c r="D35" s="10">
        <v>380</v>
      </c>
      <c r="E35" s="10">
        <v>360</v>
      </c>
      <c r="F35" s="10">
        <v>120</v>
      </c>
      <c r="G35" s="10"/>
      <c r="H35" s="10"/>
      <c r="I35" s="10"/>
    </row>
    <row r="36" spans="1:9">
      <c r="A36" s="10" t="s">
        <v>972</v>
      </c>
      <c r="B36" s="10">
        <v>2014</v>
      </c>
      <c r="C36" s="10">
        <v>100</v>
      </c>
      <c r="D36" s="10"/>
      <c r="E36" s="10">
        <v>50</v>
      </c>
      <c r="F36" s="10">
        <v>50</v>
      </c>
      <c r="G36" s="10"/>
      <c r="H36" s="10"/>
      <c r="I36" s="10"/>
    </row>
    <row r="37" spans="1:9">
      <c r="A37" s="10" t="s">
        <v>955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956</v>
      </c>
      <c r="B38" s="10">
        <v>2015</v>
      </c>
      <c r="C38" s="10">
        <v>195</v>
      </c>
      <c r="D38" s="10">
        <v>75</v>
      </c>
      <c r="E38" s="10">
        <v>90</v>
      </c>
      <c r="F38" s="10">
        <v>30</v>
      </c>
      <c r="G38" s="10"/>
      <c r="H38" s="10"/>
      <c r="I38" s="10"/>
    </row>
    <row r="39" spans="1:9">
      <c r="A39" s="10" t="s">
        <v>944</v>
      </c>
      <c r="B39" s="10">
        <v>2014</v>
      </c>
      <c r="C39" s="10">
        <v>842.22699999999998</v>
      </c>
      <c r="D39" s="10">
        <v>130</v>
      </c>
      <c r="E39" s="10">
        <v>259.82400000000001</v>
      </c>
      <c r="F39" s="10">
        <v>352.40300000000002</v>
      </c>
      <c r="G39" s="10"/>
      <c r="H39" s="10">
        <v>100</v>
      </c>
      <c r="I39" s="10"/>
    </row>
    <row r="40" spans="1:9">
      <c r="A40" s="10" t="s">
        <v>957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958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959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960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961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962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963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250" t="s">
        <v>964</v>
      </c>
      <c r="B47" s="250"/>
      <c r="C47" s="250"/>
      <c r="D47" s="250"/>
      <c r="E47" s="250"/>
      <c r="F47" s="250"/>
      <c r="G47" s="250"/>
      <c r="H47" s="250"/>
      <c r="I47" s="250"/>
    </row>
    <row r="48" spans="1:9">
      <c r="A48" s="10" t="s">
        <v>965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246" t="s">
        <v>946</v>
      </c>
      <c r="B49" s="246"/>
      <c r="C49" s="246">
        <f t="shared" ref="C49:I49" si="12">SUM(C50:C51)</f>
        <v>0</v>
      </c>
      <c r="D49" s="246">
        <f t="shared" si="12"/>
        <v>0</v>
      </c>
      <c r="E49" s="246">
        <f t="shared" si="12"/>
        <v>0</v>
      </c>
      <c r="F49" s="246">
        <f t="shared" si="12"/>
        <v>0</v>
      </c>
      <c r="G49" s="246">
        <f t="shared" si="12"/>
        <v>0</v>
      </c>
      <c r="H49" s="246">
        <f t="shared" si="12"/>
        <v>0</v>
      </c>
      <c r="I49" s="246">
        <f t="shared" si="12"/>
        <v>0</v>
      </c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246" t="s">
        <v>947</v>
      </c>
      <c r="B52" s="246"/>
      <c r="C52" s="246">
        <f t="shared" ref="C52:I52" si="13">SUM(C53:C54)</f>
        <v>0</v>
      </c>
      <c r="D52" s="246">
        <f t="shared" si="13"/>
        <v>0</v>
      </c>
      <c r="E52" s="246">
        <f t="shared" si="13"/>
        <v>0</v>
      </c>
      <c r="F52" s="246">
        <f t="shared" si="13"/>
        <v>0</v>
      </c>
      <c r="G52" s="246">
        <f t="shared" si="13"/>
        <v>0</v>
      </c>
      <c r="H52" s="246">
        <f t="shared" si="13"/>
        <v>0</v>
      </c>
      <c r="I52" s="246">
        <f t="shared" si="13"/>
        <v>0</v>
      </c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246" t="s">
        <v>948</v>
      </c>
      <c r="B55" s="246"/>
      <c r="C55" s="246">
        <f t="shared" ref="C55:I55" si="14">SUM(C56:C57)</f>
        <v>0</v>
      </c>
      <c r="D55" s="246">
        <f t="shared" si="14"/>
        <v>0</v>
      </c>
      <c r="E55" s="246">
        <f t="shared" si="14"/>
        <v>0</v>
      </c>
      <c r="F55" s="246">
        <f t="shared" si="14"/>
        <v>0</v>
      </c>
      <c r="G55" s="246">
        <f t="shared" si="14"/>
        <v>0</v>
      </c>
      <c r="H55" s="246">
        <f t="shared" si="14"/>
        <v>0</v>
      </c>
      <c r="I55" s="246">
        <f t="shared" si="14"/>
        <v>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246" t="s">
        <v>949</v>
      </c>
      <c r="B58" s="246"/>
      <c r="C58" s="246">
        <f t="shared" ref="C58:I58" si="15">SUM(C59:C60)</f>
        <v>0</v>
      </c>
      <c r="D58" s="246">
        <f t="shared" si="15"/>
        <v>0</v>
      </c>
      <c r="E58" s="246">
        <f t="shared" si="15"/>
        <v>0</v>
      </c>
      <c r="F58" s="246">
        <f t="shared" si="15"/>
        <v>0</v>
      </c>
      <c r="G58" s="246">
        <f t="shared" si="15"/>
        <v>0</v>
      </c>
      <c r="H58" s="246">
        <f t="shared" si="15"/>
        <v>0</v>
      </c>
      <c r="I58" s="246">
        <f t="shared" si="15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246" t="s">
        <v>950</v>
      </c>
      <c r="B61" s="246"/>
      <c r="C61" s="246">
        <f t="shared" ref="C61:H61" si="16">SUM(C62:C63)</f>
        <v>0</v>
      </c>
      <c r="D61" s="246">
        <f t="shared" si="16"/>
        <v>0</v>
      </c>
      <c r="E61" s="246">
        <f t="shared" si="16"/>
        <v>0</v>
      </c>
      <c r="F61" s="246">
        <f t="shared" si="16"/>
        <v>0</v>
      </c>
      <c r="G61" s="246">
        <f t="shared" si="16"/>
        <v>0</v>
      </c>
      <c r="H61" s="246">
        <f t="shared" si="16"/>
        <v>0</v>
      </c>
      <c r="I61" s="246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246" t="s">
        <v>951</v>
      </c>
      <c r="B64" s="246"/>
      <c r="C64" s="246">
        <f t="shared" ref="C64:I64" si="17">C65+C68</f>
        <v>0</v>
      </c>
      <c r="D64" s="246">
        <f t="shared" si="17"/>
        <v>0</v>
      </c>
      <c r="E64" s="246">
        <f t="shared" si="17"/>
        <v>0</v>
      </c>
      <c r="F64" s="246">
        <f t="shared" si="17"/>
        <v>0</v>
      </c>
      <c r="G64" s="246">
        <f t="shared" si="17"/>
        <v>0</v>
      </c>
      <c r="H64" s="246">
        <f t="shared" si="17"/>
        <v>0</v>
      </c>
      <c r="I64" s="246">
        <f t="shared" si="17"/>
        <v>0</v>
      </c>
    </row>
    <row r="65" spans="1:9">
      <c r="A65" s="248" t="s">
        <v>952</v>
      </c>
      <c r="B65" s="248"/>
      <c r="C65" s="248">
        <f t="shared" ref="C65:I65" si="18">SUM(C66:C67)</f>
        <v>0</v>
      </c>
      <c r="D65" s="248">
        <f t="shared" si="18"/>
        <v>0</v>
      </c>
      <c r="E65" s="248">
        <f t="shared" si="18"/>
        <v>0</v>
      </c>
      <c r="F65" s="248">
        <f t="shared" si="18"/>
        <v>0</v>
      </c>
      <c r="G65" s="248">
        <f t="shared" si="18"/>
        <v>0</v>
      </c>
      <c r="H65" s="248">
        <f t="shared" si="18"/>
        <v>0</v>
      </c>
      <c r="I65" s="248">
        <f t="shared" si="18"/>
        <v>0</v>
      </c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248" t="s">
        <v>953</v>
      </c>
      <c r="B68" s="248"/>
      <c r="C68" s="248">
        <f t="shared" ref="C68:I68" si="19">SUM(C69:C70)</f>
        <v>0</v>
      </c>
      <c r="D68" s="248">
        <f t="shared" si="19"/>
        <v>0</v>
      </c>
      <c r="E68" s="248">
        <f t="shared" si="19"/>
        <v>0</v>
      </c>
      <c r="F68" s="248">
        <f t="shared" si="19"/>
        <v>0</v>
      </c>
      <c r="G68" s="248">
        <f t="shared" si="19"/>
        <v>0</v>
      </c>
      <c r="H68" s="248">
        <f t="shared" si="19"/>
        <v>0</v>
      </c>
      <c r="I68" s="248">
        <f t="shared" si="19"/>
        <v>0</v>
      </c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246" t="s">
        <v>966</v>
      </c>
      <c r="B71" s="246"/>
      <c r="C71" s="246">
        <f t="shared" ref="C71:I71" si="20">SUM(C72:C73)</f>
        <v>60</v>
      </c>
      <c r="D71" s="246">
        <f t="shared" si="20"/>
        <v>30</v>
      </c>
      <c r="E71" s="246">
        <f t="shared" si="20"/>
        <v>0</v>
      </c>
      <c r="F71" s="246">
        <f t="shared" si="20"/>
        <v>0</v>
      </c>
      <c r="G71" s="246">
        <f t="shared" si="20"/>
        <v>0</v>
      </c>
      <c r="H71" s="246">
        <f t="shared" si="20"/>
        <v>30</v>
      </c>
      <c r="I71" s="246">
        <f t="shared" si="20"/>
        <v>0</v>
      </c>
    </row>
    <row r="72" spans="1:9">
      <c r="A72" s="10" t="s">
        <v>971</v>
      </c>
      <c r="B72" s="10"/>
      <c r="C72" s="10">
        <v>60</v>
      </c>
      <c r="D72" s="10">
        <v>30</v>
      </c>
      <c r="E72" s="10"/>
      <c r="F72" s="10"/>
      <c r="G72" s="10"/>
      <c r="H72" s="10">
        <v>30</v>
      </c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246" t="s">
        <v>967</v>
      </c>
      <c r="B74" s="246"/>
      <c r="C74" s="246"/>
      <c r="D74" s="246"/>
      <c r="E74" s="246"/>
      <c r="F74" s="246"/>
      <c r="G74" s="246"/>
      <c r="H74" s="246"/>
      <c r="I74" s="246"/>
    </row>
    <row r="75" spans="1:9">
      <c r="A75" s="246" t="s">
        <v>968</v>
      </c>
      <c r="B75" s="246"/>
      <c r="C75" s="246">
        <f>C33+C4</f>
        <v>3623.2269999999999</v>
      </c>
      <c r="D75" s="246">
        <f t="shared" ref="D75:I75" si="21">D74+D71+D64+D61+D58+D55+D52+D49+D34+D26+D23+D20+D17+D14+D11+D5</f>
        <v>1621</v>
      </c>
      <c r="E75" s="246">
        <f t="shared" si="21"/>
        <v>1144.8240000000001</v>
      </c>
      <c r="F75" s="246">
        <f t="shared" si="21"/>
        <v>552.40300000000002</v>
      </c>
      <c r="G75" s="246">
        <f t="shared" si="21"/>
        <v>175</v>
      </c>
      <c r="H75" s="246">
        <f t="shared" si="21"/>
        <v>130</v>
      </c>
      <c r="I75" s="246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E7" sqref="E7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212" t="s">
        <v>925</v>
      </c>
      <c r="B1" s="212" t="s">
        <v>926</v>
      </c>
      <c r="C1" s="212" t="s">
        <v>927</v>
      </c>
      <c r="D1" s="212" t="s">
        <v>928</v>
      </c>
      <c r="E1" s="212" t="s">
        <v>929</v>
      </c>
    </row>
    <row r="2" spans="1:5">
      <c r="A2" s="216" t="s">
        <v>930</v>
      </c>
      <c r="B2" s="217">
        <v>2011</v>
      </c>
      <c r="C2" s="218">
        <v>1042.9349999999999</v>
      </c>
      <c r="D2" s="218">
        <v>153.399</v>
      </c>
      <c r="E2" s="232">
        <f>D2/C2</f>
        <v>0.14708395058177165</v>
      </c>
    </row>
    <row r="3" spans="1:5">
      <c r="A3" s="219"/>
      <c r="B3" s="217">
        <v>2012</v>
      </c>
      <c r="C3" s="218">
        <v>1274.5419999999999</v>
      </c>
      <c r="D3" s="218">
        <v>252.59800000000001</v>
      </c>
      <c r="E3" s="232">
        <f t="shared" ref="E3:E19" si="0">D3/C3</f>
        <v>0.19818727040772297</v>
      </c>
    </row>
    <row r="4" spans="1:5">
      <c r="A4" s="219"/>
      <c r="B4" s="217">
        <v>2013</v>
      </c>
      <c r="C4" s="218">
        <v>1415.1110000000001</v>
      </c>
      <c r="D4" s="218">
        <v>182.34100000000001</v>
      </c>
      <c r="E4" s="232">
        <f t="shared" si="0"/>
        <v>0.1288527896398233</v>
      </c>
    </row>
    <row r="5" spans="1:5">
      <c r="A5" s="219"/>
      <c r="B5" s="217">
        <v>2014</v>
      </c>
      <c r="C5" s="218">
        <v>1812.9380000000001</v>
      </c>
      <c r="D5" s="218">
        <v>212.49199999999999</v>
      </c>
      <c r="E5" s="232">
        <f t="shared" si="0"/>
        <v>0.11720864144278513</v>
      </c>
    </row>
    <row r="6" spans="1:5">
      <c r="A6" s="219"/>
      <c r="B6" s="217">
        <v>2015</v>
      </c>
      <c r="C6" s="218">
        <v>1848.576</v>
      </c>
      <c r="D6" s="218">
        <v>301.87700000000001</v>
      </c>
      <c r="E6" s="232">
        <f t="shared" si="0"/>
        <v>0.16330245551170197</v>
      </c>
    </row>
    <row r="7" spans="1:5">
      <c r="A7" s="220"/>
      <c r="B7" s="217">
        <v>2016</v>
      </c>
      <c r="C7" s="218">
        <v>1858.9939999999999</v>
      </c>
      <c r="D7" s="218">
        <v>137.99</v>
      </c>
      <c r="E7" s="232">
        <f t="shared" si="0"/>
        <v>7.4228319187689698E-2</v>
      </c>
    </row>
    <row r="8" spans="1:5">
      <c r="A8" s="221" t="s">
        <v>931</v>
      </c>
      <c r="B8" s="222">
        <v>2011</v>
      </c>
      <c r="C8" s="223">
        <v>558.92899999999997</v>
      </c>
      <c r="D8" s="223">
        <v>49.19</v>
      </c>
      <c r="E8" s="232">
        <f t="shared" si="0"/>
        <v>8.8007600249763382E-2</v>
      </c>
    </row>
    <row r="9" spans="1:5">
      <c r="A9" s="224"/>
      <c r="B9" s="222">
        <v>2012</v>
      </c>
      <c r="C9" s="223">
        <v>670.00199999999995</v>
      </c>
      <c r="D9" s="223">
        <v>112.163</v>
      </c>
      <c r="E9" s="232">
        <f t="shared" si="0"/>
        <v>0.16740696296428967</v>
      </c>
    </row>
    <row r="10" spans="1:5">
      <c r="A10" s="224"/>
      <c r="B10" s="222">
        <v>2013</v>
      </c>
      <c r="C10" s="223">
        <v>704.39300000000003</v>
      </c>
      <c r="D10" s="223">
        <v>82.825999999999993</v>
      </c>
      <c r="E10" s="232">
        <f t="shared" si="0"/>
        <v>0.11758492773210408</v>
      </c>
    </row>
    <row r="11" spans="1:5">
      <c r="A11" s="224"/>
      <c r="B11" s="222">
        <v>2014</v>
      </c>
      <c r="C11" s="223">
        <v>775.18799999999999</v>
      </c>
      <c r="D11" s="223">
        <v>55.563000000000002</v>
      </c>
      <c r="E11" s="232">
        <f t="shared" si="0"/>
        <v>7.1676806142509944E-2</v>
      </c>
    </row>
    <row r="12" spans="1:5">
      <c r="A12" s="224"/>
      <c r="B12" s="222">
        <v>2015</v>
      </c>
      <c r="C12" s="223">
        <v>904.49400000000003</v>
      </c>
      <c r="D12" s="223">
        <v>103.95099999999999</v>
      </c>
      <c r="E12" s="232">
        <f t="shared" si="0"/>
        <v>0.11492724108728194</v>
      </c>
    </row>
    <row r="13" spans="1:5">
      <c r="A13" s="225"/>
      <c r="B13" s="222">
        <v>2016</v>
      </c>
      <c r="C13" s="223">
        <v>969.17899999999997</v>
      </c>
      <c r="D13" s="223">
        <v>121.639</v>
      </c>
      <c r="E13" s="232">
        <f t="shared" si="0"/>
        <v>0.12550725923694178</v>
      </c>
    </row>
    <row r="14" spans="1:5">
      <c r="A14" s="216" t="s">
        <v>123</v>
      </c>
      <c r="B14" s="217">
        <v>2011</v>
      </c>
      <c r="C14" s="218">
        <v>64.102999999999994</v>
      </c>
      <c r="D14" s="218">
        <v>147.78</v>
      </c>
      <c r="E14" s="232">
        <f t="shared" si="0"/>
        <v>2.3053523236041995</v>
      </c>
    </row>
    <row r="15" spans="1:5">
      <c r="A15" s="219"/>
      <c r="B15" s="217">
        <v>2012</v>
      </c>
      <c r="C15" s="218">
        <v>65.793000000000006</v>
      </c>
      <c r="D15" s="218">
        <v>202.19</v>
      </c>
      <c r="E15" s="232">
        <f t="shared" si="0"/>
        <v>3.07312328059216</v>
      </c>
    </row>
    <row r="16" spans="1:5">
      <c r="A16" s="219"/>
      <c r="B16" s="217">
        <v>2013</v>
      </c>
      <c r="C16" s="218">
        <v>365.38099999999997</v>
      </c>
      <c r="D16" s="218">
        <v>355.03899999999999</v>
      </c>
      <c r="E16" s="232">
        <f t="shared" si="0"/>
        <v>0.97169529887979944</v>
      </c>
    </row>
    <row r="17" spans="1:5">
      <c r="A17" s="219"/>
      <c r="B17" s="217">
        <v>2014</v>
      </c>
      <c r="C17" s="218">
        <v>67.816000000000003</v>
      </c>
      <c r="D17" s="218">
        <v>300.50799999999998</v>
      </c>
      <c r="E17" s="232">
        <f t="shared" si="0"/>
        <v>4.4312256694585344</v>
      </c>
    </row>
    <row r="18" spans="1:5">
      <c r="A18" s="219"/>
      <c r="B18" s="217">
        <v>2015</v>
      </c>
      <c r="C18" s="218">
        <v>67.816000000000003</v>
      </c>
      <c r="D18" s="218">
        <v>543.471</v>
      </c>
      <c r="E18" s="232">
        <f t="shared" si="0"/>
        <v>8.0139052730918952</v>
      </c>
    </row>
    <row r="19" spans="1:5">
      <c r="A19" s="220"/>
      <c r="B19" s="217">
        <v>2016</v>
      </c>
      <c r="C19" s="218">
        <v>67.816000000000003</v>
      </c>
      <c r="D19" s="218">
        <v>230.32900000000001</v>
      </c>
      <c r="E19" s="232">
        <f t="shared" si="0"/>
        <v>3.3963813849239117</v>
      </c>
    </row>
    <row r="20" spans="1:5">
      <c r="A20" s="226" t="s">
        <v>932</v>
      </c>
      <c r="B20" s="222">
        <v>2011</v>
      </c>
      <c r="C20" s="223"/>
      <c r="D20" s="223"/>
      <c r="E20" s="223"/>
    </row>
    <row r="21" spans="1:5">
      <c r="A21" s="227"/>
      <c r="B21" s="222">
        <v>2012</v>
      </c>
      <c r="C21" s="223"/>
      <c r="D21" s="223"/>
      <c r="E21" s="223"/>
    </row>
    <row r="22" spans="1:5">
      <c r="A22" s="227"/>
      <c r="B22" s="222">
        <v>2013</v>
      </c>
      <c r="C22" s="223"/>
      <c r="D22" s="223"/>
      <c r="E22" s="223"/>
    </row>
    <row r="23" spans="1:5">
      <c r="A23" s="227"/>
      <c r="B23" s="222">
        <v>2014</v>
      </c>
      <c r="C23" s="223"/>
      <c r="D23" s="223"/>
      <c r="E23" s="223"/>
    </row>
    <row r="24" spans="1:5">
      <c r="A24" s="227"/>
      <c r="B24" s="222">
        <v>2015</v>
      </c>
      <c r="C24" s="223"/>
      <c r="D24" s="223"/>
      <c r="E24" s="223"/>
    </row>
    <row r="25" spans="1:5">
      <c r="A25" s="228"/>
      <c r="B25" s="222">
        <v>2016</v>
      </c>
      <c r="C25" s="223"/>
      <c r="D25" s="223"/>
      <c r="E25" s="223"/>
    </row>
    <row r="26" spans="1:5">
      <c r="A26" s="229" t="s">
        <v>933</v>
      </c>
      <c r="B26" s="217">
        <v>2011</v>
      </c>
      <c r="C26" s="218">
        <f>C20+C14+C8+C2</f>
        <v>1665.9669999999999</v>
      </c>
      <c r="D26" s="218">
        <f>D20+D14+D8+D2</f>
        <v>350.36900000000003</v>
      </c>
      <c r="E26" s="218">
        <f>E20+E14+E8+E2</f>
        <v>2.5404438744357347</v>
      </c>
    </row>
    <row r="27" spans="1:5">
      <c r="A27" s="230"/>
      <c r="B27" s="217">
        <v>2012</v>
      </c>
      <c r="C27" s="218">
        <f>C21+C26+C15+C9+C3</f>
        <v>3676.3039999999996</v>
      </c>
      <c r="D27" s="218">
        <f t="shared" ref="D27:E31" si="1">D21+D15+D9+D3</f>
        <v>566.95100000000002</v>
      </c>
      <c r="E27" s="218">
        <f t="shared" si="1"/>
        <v>3.4387175139641726</v>
      </c>
    </row>
    <row r="28" spans="1:5">
      <c r="A28" s="230"/>
      <c r="B28" s="217">
        <v>2013</v>
      </c>
      <c r="C28" s="218">
        <f>C22+C16+C10+C4</f>
        <v>2484.8850000000002</v>
      </c>
      <c r="D28" s="218">
        <f t="shared" si="1"/>
        <v>620.20600000000002</v>
      </c>
      <c r="E28" s="218">
        <f t="shared" si="1"/>
        <v>1.2181330162517268</v>
      </c>
    </row>
    <row r="29" spans="1:5">
      <c r="A29" s="230"/>
      <c r="B29" s="217">
        <v>2014</v>
      </c>
      <c r="C29" s="218">
        <f>C23+C17+C11+C5</f>
        <v>2655.942</v>
      </c>
      <c r="D29" s="218">
        <f t="shared" si="1"/>
        <v>568.56299999999999</v>
      </c>
      <c r="E29" s="218">
        <f t="shared" si="1"/>
        <v>4.6201111170438294</v>
      </c>
    </row>
    <row r="30" spans="1:5">
      <c r="A30" s="230"/>
      <c r="B30" s="217">
        <v>2015</v>
      </c>
      <c r="C30" s="218">
        <f>C24+C18+C12+C6</f>
        <v>2820.886</v>
      </c>
      <c r="D30" s="218">
        <f t="shared" si="1"/>
        <v>949.29899999999998</v>
      </c>
      <c r="E30" s="218">
        <f t="shared" si="1"/>
        <v>8.2921349696908777</v>
      </c>
    </row>
    <row r="31" spans="1:5">
      <c r="A31" s="231"/>
      <c r="B31" s="217">
        <v>2016</v>
      </c>
      <c r="C31" s="218">
        <f>C25+C19+C13+C7</f>
        <v>2895.9889999999996</v>
      </c>
      <c r="D31" s="218">
        <f t="shared" si="1"/>
        <v>489.95800000000003</v>
      </c>
      <c r="E31" s="218">
        <f t="shared" si="1"/>
        <v>3.5961169633485435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3</vt:i4>
      </vt:variant>
    </vt:vector>
  </HeadingPairs>
  <TitlesOfParts>
    <vt:vector size="28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PIA 2016</vt:lpstr>
      <vt:lpstr>التنظيم الهيكلي</vt:lpstr>
      <vt:lpstr>الجباية المحلية</vt:lpstr>
      <vt:lpstr>الديون البلدية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2018-02-16T21:51:42Z</dcterms:modified>
</cp:coreProperties>
</file>