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4" activeTab="6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2017" sheetId="45" r:id="rId7"/>
    <sheet name="PIA 2016" sheetId="42" r:id="rId8"/>
    <sheet name="PIA 2017" sheetId="44" r:id="rId9"/>
    <sheet name="الجباية المحلية" sheetId="40" r:id="rId10"/>
    <sheet name="التنظيم الهيكلي" sheetId="20" r:id="rId11"/>
    <sheet name="الديون البلدية" sheetId="39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1" r:id="rId20"/>
    <sheet name="النشاط البلدي 2017" sheetId="43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قانون الإطار" sheetId="16" r:id="rId27"/>
    <sheet name="النفايات" sheetId="23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45621"/>
</workbook>
</file>

<file path=xl/calcChain.xml><?xml version="1.0" encoding="utf-8"?>
<calcChain xmlns="http://schemas.openxmlformats.org/spreadsheetml/2006/main">
  <c r="D778" i="45" l="1"/>
  <c r="E778" i="45" s="1"/>
  <c r="E777" i="45" s="1"/>
  <c r="C777" i="45"/>
  <c r="D776" i="45"/>
  <c r="E776" i="45" s="1"/>
  <c r="D775" i="45"/>
  <c r="E775" i="45" s="1"/>
  <c r="D774" i="45"/>
  <c r="E774" i="45" s="1"/>
  <c r="D773" i="45"/>
  <c r="E773" i="45" s="1"/>
  <c r="D772" i="45"/>
  <c r="D771" i="45" s="1"/>
  <c r="C772" i="45"/>
  <c r="C771" i="45"/>
  <c r="E770" i="45"/>
  <c r="D770" i="45"/>
  <c r="D769" i="45"/>
  <c r="D768" i="45" s="1"/>
  <c r="D767" i="45" s="1"/>
  <c r="C768" i="45"/>
  <c r="C767" i="45"/>
  <c r="D766" i="45"/>
  <c r="E766" i="45" s="1"/>
  <c r="E765" i="45" s="1"/>
  <c r="D765" i="45"/>
  <c r="C765" i="45"/>
  <c r="D764" i="45"/>
  <c r="E764" i="45" s="1"/>
  <c r="D763" i="45"/>
  <c r="E763" i="45" s="1"/>
  <c r="D762" i="45"/>
  <c r="D761" i="45" s="1"/>
  <c r="D760" i="45" s="1"/>
  <c r="C761" i="45"/>
  <c r="C760" i="45"/>
  <c r="D759" i="45"/>
  <c r="E759" i="45" s="1"/>
  <c r="D758" i="45"/>
  <c r="E758" i="45" s="1"/>
  <c r="D757" i="45"/>
  <c r="E757" i="45" s="1"/>
  <c r="D756" i="45"/>
  <c r="D755" i="45" s="1"/>
  <c r="C756" i="45"/>
  <c r="C755" i="45"/>
  <c r="D754" i="45"/>
  <c r="E754" i="45" s="1"/>
  <c r="D753" i="45"/>
  <c r="E753" i="45" s="1"/>
  <c r="E751" i="45" s="1"/>
  <c r="D752" i="45"/>
  <c r="E752" i="45" s="1"/>
  <c r="D751" i="45"/>
  <c r="D750" i="45" s="1"/>
  <c r="C751" i="45"/>
  <c r="C750" i="45"/>
  <c r="D749" i="45"/>
  <c r="E749" i="45" s="1"/>
  <c r="D748" i="45"/>
  <c r="E748" i="45" s="1"/>
  <c r="D747" i="45"/>
  <c r="E747" i="45" s="1"/>
  <c r="E746" i="45" s="1"/>
  <c r="D746" i="45"/>
  <c r="C746" i="45"/>
  <c r="D745" i="45"/>
  <c r="E745" i="45" s="1"/>
  <c r="E744" i="45" s="1"/>
  <c r="E743" i="45" s="1"/>
  <c r="D744" i="45"/>
  <c r="C744" i="45"/>
  <c r="D743" i="45"/>
  <c r="C743" i="45"/>
  <c r="D742" i="45"/>
  <c r="E742" i="45" s="1"/>
  <c r="E741" i="45" s="1"/>
  <c r="D741" i="45"/>
  <c r="C741" i="45"/>
  <c r="D740" i="45"/>
  <c r="E740" i="45" s="1"/>
  <c r="E739" i="45" s="1"/>
  <c r="C739" i="45"/>
  <c r="E738" i="45"/>
  <c r="D738" i="45"/>
  <c r="D737" i="45"/>
  <c r="E737" i="45" s="1"/>
  <c r="E736" i="45"/>
  <c r="D736" i="45"/>
  <c r="D735" i="45"/>
  <c r="E735" i="45" s="1"/>
  <c r="E734" i="45" s="1"/>
  <c r="D734" i="45"/>
  <c r="C734" i="45"/>
  <c r="D733" i="45"/>
  <c r="C733" i="45"/>
  <c r="D732" i="45"/>
  <c r="E732" i="45" s="1"/>
  <c r="E731" i="45" s="1"/>
  <c r="E730" i="45" s="1"/>
  <c r="D731" i="45"/>
  <c r="C731" i="45"/>
  <c r="D730" i="45"/>
  <c r="C730" i="45"/>
  <c r="D729" i="45"/>
  <c r="E729" i="45" s="1"/>
  <c r="E728" i="45"/>
  <c r="D728" i="45"/>
  <c r="D727" i="45" s="1"/>
  <c r="C727" i="45"/>
  <c r="J726" i="45"/>
  <c r="C726" i="45"/>
  <c r="J725" i="45"/>
  <c r="C725" i="45"/>
  <c r="E724" i="45"/>
  <c r="D724" i="45"/>
  <c r="D723" i="45"/>
  <c r="E723" i="45" s="1"/>
  <c r="E722" i="45" s="1"/>
  <c r="C722" i="45"/>
  <c r="D721" i="45"/>
  <c r="E721" i="45" s="1"/>
  <c r="D720" i="45"/>
  <c r="E720" i="45" s="1"/>
  <c r="D719" i="45"/>
  <c r="D718" i="45" s="1"/>
  <c r="C718" i="45"/>
  <c r="C717" i="45" s="1"/>
  <c r="C716" i="45" s="1"/>
  <c r="J717" i="45"/>
  <c r="J716" i="45"/>
  <c r="E715" i="45"/>
  <c r="D715" i="45"/>
  <c r="D714" i="45"/>
  <c r="E714" i="45" s="1"/>
  <c r="E713" i="45"/>
  <c r="D713" i="45"/>
  <c r="D712" i="45"/>
  <c r="E712" i="45" s="1"/>
  <c r="E711" i="45"/>
  <c r="D711" i="45"/>
  <c r="D710" i="45"/>
  <c r="E710" i="45" s="1"/>
  <c r="E709" i="45"/>
  <c r="D709" i="45"/>
  <c r="D708" i="45"/>
  <c r="E708" i="45" s="1"/>
  <c r="E707" i="45"/>
  <c r="D707" i="45"/>
  <c r="D706" i="45"/>
  <c r="E706" i="45" s="1"/>
  <c r="E705" i="45"/>
  <c r="D705" i="45"/>
  <c r="D704" i="45"/>
  <c r="E704" i="45" s="1"/>
  <c r="E703" i="45"/>
  <c r="D703" i="45"/>
  <c r="D702" i="45"/>
  <c r="E702" i="45" s="1"/>
  <c r="E701" i="45"/>
  <c r="D701" i="45"/>
  <c r="D700" i="45"/>
  <c r="C700" i="45"/>
  <c r="D699" i="45"/>
  <c r="E699" i="45" s="1"/>
  <c r="D698" i="45"/>
  <c r="E698" i="45" s="1"/>
  <c r="D697" i="45"/>
  <c r="E697" i="45" s="1"/>
  <c r="D696" i="45"/>
  <c r="E696" i="45" s="1"/>
  <c r="D695" i="45"/>
  <c r="E695" i="45" s="1"/>
  <c r="D694" i="45"/>
  <c r="C694" i="45"/>
  <c r="D693" i="45"/>
  <c r="E693" i="45" s="1"/>
  <c r="E692" i="45"/>
  <c r="D692" i="45"/>
  <c r="D691" i="45"/>
  <c r="E691" i="45" s="1"/>
  <c r="E690" i="45"/>
  <c r="D690" i="45"/>
  <c r="D689" i="45"/>
  <c r="E689" i="45" s="1"/>
  <c r="E688" i="45"/>
  <c r="E687" i="45" s="1"/>
  <c r="D688" i="45"/>
  <c r="D687" i="45"/>
  <c r="C687" i="45"/>
  <c r="D686" i="45"/>
  <c r="E686" i="45" s="1"/>
  <c r="D685" i="45"/>
  <c r="E685" i="45" s="1"/>
  <c r="D684" i="45"/>
  <c r="E684" i="45" s="1"/>
  <c r="D683" i="45"/>
  <c r="C683" i="45"/>
  <c r="D682" i="45"/>
  <c r="E682" i="45" s="1"/>
  <c r="E681" i="45"/>
  <c r="D681" i="45"/>
  <c r="D680" i="45"/>
  <c r="E680" i="45" s="1"/>
  <c r="E679" i="45" s="1"/>
  <c r="C679" i="45"/>
  <c r="D678" i="45"/>
  <c r="E678" i="45" s="1"/>
  <c r="D677" i="45"/>
  <c r="E677" i="45" s="1"/>
  <c r="E676" i="45" s="1"/>
  <c r="D676" i="45"/>
  <c r="C676" i="45"/>
  <c r="D675" i="45"/>
  <c r="E675" i="45" s="1"/>
  <c r="E674" i="45"/>
  <c r="D674" i="45"/>
  <c r="D673" i="45"/>
  <c r="E673" i="45" s="1"/>
  <c r="E672" i="45"/>
  <c r="E671" i="45" s="1"/>
  <c r="D672" i="45"/>
  <c r="D671" i="45"/>
  <c r="C671" i="45"/>
  <c r="D670" i="45"/>
  <c r="E670" i="45" s="1"/>
  <c r="D669" i="45"/>
  <c r="E669" i="45" s="1"/>
  <c r="D668" i="45"/>
  <c r="E668" i="45" s="1"/>
  <c r="D667" i="45"/>
  <c r="E667" i="45" s="1"/>
  <c r="D666" i="45"/>
  <c r="E666" i="45" s="1"/>
  <c r="E665" i="45" s="1"/>
  <c r="D665" i="45"/>
  <c r="C665" i="45"/>
  <c r="D664" i="45"/>
  <c r="E664" i="45" s="1"/>
  <c r="E663" i="45"/>
  <c r="D663" i="45"/>
  <c r="D662" i="45"/>
  <c r="E662" i="45" s="1"/>
  <c r="E661" i="45" s="1"/>
  <c r="C661" i="45"/>
  <c r="D660" i="45"/>
  <c r="E660" i="45" s="1"/>
  <c r="D659" i="45"/>
  <c r="E659" i="45" s="1"/>
  <c r="D658" i="45"/>
  <c r="E658" i="45" s="1"/>
  <c r="D657" i="45"/>
  <c r="E657" i="45" s="1"/>
  <c r="D656" i="45"/>
  <c r="E656" i="45" s="1"/>
  <c r="D655" i="45"/>
  <c r="E655" i="45" s="1"/>
  <c r="D654" i="45"/>
  <c r="D653" i="45" s="1"/>
  <c r="C653" i="45"/>
  <c r="C645" i="45" s="1"/>
  <c r="E652" i="45"/>
  <c r="D652" i="45"/>
  <c r="D651" i="45"/>
  <c r="E651" i="45" s="1"/>
  <c r="E650" i="45"/>
  <c r="D650" i="45"/>
  <c r="D649" i="45"/>
  <c r="E649" i="45" s="1"/>
  <c r="E648" i="45"/>
  <c r="D648" i="45"/>
  <c r="D647" i="45"/>
  <c r="E647" i="45" s="1"/>
  <c r="E646" i="45" s="1"/>
  <c r="C646" i="45"/>
  <c r="J645" i="45"/>
  <c r="D644" i="45"/>
  <c r="E644" i="45" s="1"/>
  <c r="D643" i="45"/>
  <c r="E643" i="45" s="1"/>
  <c r="J642" i="45"/>
  <c r="C642" i="45"/>
  <c r="D641" i="45"/>
  <c r="E641" i="45" s="1"/>
  <c r="D640" i="45"/>
  <c r="E640" i="45" s="1"/>
  <c r="D639" i="45"/>
  <c r="E639" i="45" s="1"/>
  <c r="J638" i="45"/>
  <c r="C638" i="45"/>
  <c r="E637" i="45"/>
  <c r="D637" i="45"/>
  <c r="D636" i="45"/>
  <c r="E636" i="45" s="1"/>
  <c r="E635" i="45"/>
  <c r="D635" i="45"/>
  <c r="D634" i="45"/>
  <c r="E634" i="45" s="1"/>
  <c r="E633" i="45"/>
  <c r="D633" i="45"/>
  <c r="D632" i="45"/>
  <c r="E632" i="45" s="1"/>
  <c r="E631" i="45"/>
  <c r="D631" i="45"/>
  <c r="D630" i="45"/>
  <c r="E630" i="45" s="1"/>
  <c r="E628" i="45" s="1"/>
  <c r="E629" i="45"/>
  <c r="D629" i="45"/>
  <c r="D628" i="45"/>
  <c r="C628" i="45"/>
  <c r="D627" i="45"/>
  <c r="E627" i="45" s="1"/>
  <c r="E626" i="45"/>
  <c r="D626" i="45"/>
  <c r="D625" i="45"/>
  <c r="E625" i="45" s="1"/>
  <c r="E624" i="45"/>
  <c r="D624" i="45"/>
  <c r="D623" i="45"/>
  <c r="E623" i="45" s="1"/>
  <c r="E622" i="45"/>
  <c r="D622" i="45"/>
  <c r="D621" i="45"/>
  <c r="E621" i="45" s="1"/>
  <c r="D620" i="45"/>
  <c r="E620" i="45" s="1"/>
  <c r="D619" i="45"/>
  <c r="E619" i="45" s="1"/>
  <c r="E618" i="45"/>
  <c r="D618" i="45"/>
  <c r="D617" i="45"/>
  <c r="E617" i="45" s="1"/>
  <c r="C616" i="45"/>
  <c r="D615" i="45"/>
  <c r="E615" i="45" s="1"/>
  <c r="E614" i="45"/>
  <c r="D614" i="45"/>
  <c r="D613" i="45"/>
  <c r="E613" i="45" s="1"/>
  <c r="E612" i="45"/>
  <c r="D612" i="45"/>
  <c r="D611" i="45"/>
  <c r="D610" i="45" s="1"/>
  <c r="C610" i="45"/>
  <c r="E609" i="45"/>
  <c r="D609" i="45"/>
  <c r="D608" i="45"/>
  <c r="E608" i="45" s="1"/>
  <c r="E607" i="45"/>
  <c r="D607" i="45"/>
  <c r="D606" i="45"/>
  <c r="E606" i="45" s="1"/>
  <c r="E605" i="45"/>
  <c r="D605" i="45"/>
  <c r="D604" i="45"/>
  <c r="E604" i="45" s="1"/>
  <c r="C603" i="45"/>
  <c r="D602" i="45"/>
  <c r="E602" i="45" s="1"/>
  <c r="D601" i="45"/>
  <c r="E601" i="45" s="1"/>
  <c r="D600" i="45"/>
  <c r="C599" i="45"/>
  <c r="E598" i="45"/>
  <c r="D598" i="45"/>
  <c r="D597" i="45"/>
  <c r="E597" i="45" s="1"/>
  <c r="E596" i="45"/>
  <c r="E595" i="45" s="1"/>
  <c r="D596" i="45"/>
  <c r="D595" i="45"/>
  <c r="C595" i="45"/>
  <c r="D594" i="45"/>
  <c r="E594" i="45" s="1"/>
  <c r="D593" i="45"/>
  <c r="D592" i="45" s="1"/>
  <c r="C592" i="45"/>
  <c r="D591" i="45"/>
  <c r="E591" i="45" s="1"/>
  <c r="D590" i="45"/>
  <c r="E590" i="45" s="1"/>
  <c r="E589" i="45"/>
  <c r="D589" i="45"/>
  <c r="D588" i="45"/>
  <c r="E588" i="45" s="1"/>
  <c r="C587" i="45"/>
  <c r="D586" i="45"/>
  <c r="E586" i="45" s="1"/>
  <c r="D585" i="45"/>
  <c r="E585" i="45" s="1"/>
  <c r="D584" i="45"/>
  <c r="E584" i="45" s="1"/>
  <c r="D583" i="45"/>
  <c r="E583" i="45" s="1"/>
  <c r="D582" i="45"/>
  <c r="D581" i="45" s="1"/>
  <c r="C581" i="45"/>
  <c r="E580" i="45"/>
  <c r="D580" i="45"/>
  <c r="D579" i="45"/>
  <c r="E579" i="45" s="1"/>
  <c r="E578" i="45"/>
  <c r="D578" i="45"/>
  <c r="D577" i="45"/>
  <c r="C577" i="45"/>
  <c r="D576" i="45"/>
  <c r="E576" i="45" s="1"/>
  <c r="D575" i="45"/>
  <c r="E575" i="45" s="1"/>
  <c r="D574" i="45"/>
  <c r="E574" i="45" s="1"/>
  <c r="D573" i="45"/>
  <c r="E573" i="45" s="1"/>
  <c r="D572" i="45"/>
  <c r="E572" i="45" s="1"/>
  <c r="D571" i="45"/>
  <c r="E571" i="45" s="1"/>
  <c r="D570" i="45"/>
  <c r="E570" i="45" s="1"/>
  <c r="E569" i="45" s="1"/>
  <c r="C569" i="45"/>
  <c r="D568" i="45"/>
  <c r="E568" i="45" s="1"/>
  <c r="E567" i="45"/>
  <c r="D567" i="45"/>
  <c r="D566" i="45"/>
  <c r="E566" i="45" s="1"/>
  <c r="E565" i="45"/>
  <c r="D565" i="45"/>
  <c r="D564" i="45"/>
  <c r="E564" i="45" s="1"/>
  <c r="E563" i="45"/>
  <c r="D563" i="45"/>
  <c r="C562" i="45"/>
  <c r="J561" i="45"/>
  <c r="J560" i="45"/>
  <c r="J559" i="45"/>
  <c r="E558" i="45"/>
  <c r="D558" i="45"/>
  <c r="D557" i="45"/>
  <c r="D556" i="45" s="1"/>
  <c r="C556" i="45"/>
  <c r="E555" i="45"/>
  <c r="D555" i="45"/>
  <c r="D554" i="45"/>
  <c r="E554" i="45" s="1"/>
  <c r="D553" i="45"/>
  <c r="E553" i="45" s="1"/>
  <c r="C552" i="45"/>
  <c r="J551" i="45"/>
  <c r="C551" i="45"/>
  <c r="C550" i="45" s="1"/>
  <c r="J550" i="45"/>
  <c r="E549" i="45"/>
  <c r="D549" i="45"/>
  <c r="D548" i="45"/>
  <c r="J547" i="45"/>
  <c r="C547" i="45"/>
  <c r="E546" i="45"/>
  <c r="D546" i="45"/>
  <c r="E545" i="45"/>
  <c r="E544" i="45" s="1"/>
  <c r="D545" i="45"/>
  <c r="D544" i="45" s="1"/>
  <c r="C544" i="45"/>
  <c r="E543" i="45"/>
  <c r="D543" i="45"/>
  <c r="D542" i="45"/>
  <c r="E542" i="45" s="1"/>
  <c r="D541" i="45"/>
  <c r="D538" i="45" s="1"/>
  <c r="D540" i="45"/>
  <c r="E540" i="45" s="1"/>
  <c r="D539" i="45"/>
  <c r="E539" i="45" s="1"/>
  <c r="C538" i="45"/>
  <c r="D537" i="45"/>
  <c r="E537" i="45" s="1"/>
  <c r="E536" i="45"/>
  <c r="D536" i="45"/>
  <c r="D535" i="45"/>
  <c r="E535" i="45" s="1"/>
  <c r="E534" i="45"/>
  <c r="D534" i="45"/>
  <c r="D533" i="45"/>
  <c r="E533" i="45" s="1"/>
  <c r="E532" i="45"/>
  <c r="E531" i="45" s="1"/>
  <c r="D532" i="45"/>
  <c r="D531" i="45"/>
  <c r="C531" i="45"/>
  <c r="D530" i="45"/>
  <c r="E530" i="45" s="1"/>
  <c r="E529" i="45" s="1"/>
  <c r="E528" i="45" s="1"/>
  <c r="D529" i="45"/>
  <c r="C529" i="45"/>
  <c r="D528" i="45"/>
  <c r="C528" i="45"/>
  <c r="D527" i="45"/>
  <c r="E527" i="45" s="1"/>
  <c r="E526" i="45"/>
  <c r="D526" i="45"/>
  <c r="D525" i="45"/>
  <c r="E525" i="45" s="1"/>
  <c r="E524" i="45"/>
  <c r="D524" i="45"/>
  <c r="D523" i="45"/>
  <c r="E523" i="45" s="1"/>
  <c r="D522" i="45"/>
  <c r="C522" i="45"/>
  <c r="D521" i="45"/>
  <c r="E521" i="45" s="1"/>
  <c r="D520" i="45"/>
  <c r="E520" i="45" s="1"/>
  <c r="D519" i="45"/>
  <c r="E519" i="45" s="1"/>
  <c r="E518" i="45"/>
  <c r="D518" i="45"/>
  <c r="D517" i="45"/>
  <c r="E517" i="45" s="1"/>
  <c r="E516" i="45"/>
  <c r="D516" i="45"/>
  <c r="D515" i="45"/>
  <c r="E515" i="45" s="1"/>
  <c r="D514" i="45"/>
  <c r="E514" i="45" s="1"/>
  <c r="E513" i="45" s="1"/>
  <c r="D513" i="45"/>
  <c r="C513" i="45"/>
  <c r="D512" i="45"/>
  <c r="E512" i="45" s="1"/>
  <c r="E511" i="45"/>
  <c r="D511" i="45"/>
  <c r="D510" i="45"/>
  <c r="E510" i="45" s="1"/>
  <c r="C509" i="45"/>
  <c r="D508" i="45"/>
  <c r="E508" i="45" s="1"/>
  <c r="D507" i="45"/>
  <c r="E507" i="45" s="1"/>
  <c r="D506" i="45"/>
  <c r="E506" i="45" s="1"/>
  <c r="D505" i="45"/>
  <c r="D504" i="45" s="1"/>
  <c r="C504" i="45"/>
  <c r="E503" i="45"/>
  <c r="D503" i="45"/>
  <c r="D502" i="45"/>
  <c r="E502" i="45" s="1"/>
  <c r="E501" i="45"/>
  <c r="D501" i="45"/>
  <c r="D500" i="45"/>
  <c r="E500" i="45" s="1"/>
  <c r="E499" i="45"/>
  <c r="D499" i="45"/>
  <c r="D498" i="45"/>
  <c r="E498" i="45" s="1"/>
  <c r="E497" i="45" s="1"/>
  <c r="C497" i="45"/>
  <c r="D496" i="45"/>
  <c r="E496" i="45" s="1"/>
  <c r="D495" i="45"/>
  <c r="D494" i="45" s="1"/>
  <c r="C494" i="45"/>
  <c r="D493" i="45"/>
  <c r="E493" i="45" s="1"/>
  <c r="D492" i="45"/>
  <c r="E492" i="45" s="1"/>
  <c r="C491" i="45"/>
  <c r="D490" i="45"/>
  <c r="E490" i="45" s="1"/>
  <c r="E489" i="45"/>
  <c r="D489" i="45"/>
  <c r="D488" i="45"/>
  <c r="E488" i="45" s="1"/>
  <c r="D487" i="45"/>
  <c r="E487" i="45" s="1"/>
  <c r="C486" i="45"/>
  <c r="E485" i="45"/>
  <c r="D485" i="45"/>
  <c r="J483" i="45"/>
  <c r="E481" i="45"/>
  <c r="D481" i="45"/>
  <c r="E480" i="45"/>
  <c r="D480" i="45"/>
  <c r="E479" i="45"/>
  <c r="D479" i="45"/>
  <c r="E478" i="45"/>
  <c r="D478" i="45"/>
  <c r="E477" i="45"/>
  <c r="D477" i="45"/>
  <c r="C477" i="45"/>
  <c r="D476" i="45"/>
  <c r="E476" i="45" s="1"/>
  <c r="D475" i="45"/>
  <c r="E475" i="45" s="1"/>
  <c r="E474" i="45" s="1"/>
  <c r="C474" i="45"/>
  <c r="E473" i="45"/>
  <c r="D473" i="45"/>
  <c r="E472" i="45"/>
  <c r="D472" i="45"/>
  <c r="E471" i="45"/>
  <c r="D471" i="45"/>
  <c r="D470" i="45"/>
  <c r="E470" i="45" s="1"/>
  <c r="E468" i="45" s="1"/>
  <c r="E469" i="45"/>
  <c r="D469" i="45"/>
  <c r="D468" i="45"/>
  <c r="C468" i="45"/>
  <c r="D467" i="45"/>
  <c r="E467" i="45" s="1"/>
  <c r="D466" i="45"/>
  <c r="E466" i="45" s="1"/>
  <c r="D465" i="45"/>
  <c r="E465" i="45" s="1"/>
  <c r="D464" i="45"/>
  <c r="E464" i="45" s="1"/>
  <c r="D463" i="45"/>
  <c r="C463" i="45"/>
  <c r="E462" i="45"/>
  <c r="D462" i="45"/>
  <c r="E461" i="45"/>
  <c r="D461" i="45"/>
  <c r="E460" i="45"/>
  <c r="D460" i="45"/>
  <c r="E459" i="45"/>
  <c r="D459" i="45"/>
  <c r="D458" i="45"/>
  <c r="E458" i="45" s="1"/>
  <c r="D457" i="45"/>
  <c r="E457" i="45" s="1"/>
  <c r="D456" i="45"/>
  <c r="D455" i="45" s="1"/>
  <c r="C455" i="45"/>
  <c r="D454" i="45"/>
  <c r="E454" i="45" s="1"/>
  <c r="E453" i="45"/>
  <c r="D453" i="45"/>
  <c r="E452" i="45"/>
  <c r="D452" i="45"/>
  <c r="D451" i="45"/>
  <c r="D450" i="45" s="1"/>
  <c r="C450" i="45"/>
  <c r="D449" i="45"/>
  <c r="E449" i="45" s="1"/>
  <c r="D448" i="45"/>
  <c r="E448" i="45" s="1"/>
  <c r="D447" i="45"/>
  <c r="E447" i="45" s="1"/>
  <c r="D446" i="45"/>
  <c r="E446" i="45" s="1"/>
  <c r="C445" i="45"/>
  <c r="D443" i="45"/>
  <c r="E443" i="45" s="1"/>
  <c r="D442" i="45"/>
  <c r="E442" i="45" s="1"/>
  <c r="D441" i="45"/>
  <c r="E441" i="45" s="1"/>
  <c r="D440" i="45"/>
  <c r="E440" i="45" s="1"/>
  <c r="D439" i="45"/>
  <c r="E439" i="45" s="1"/>
  <c r="D438" i="45"/>
  <c r="E438" i="45" s="1"/>
  <c r="D437" i="45"/>
  <c r="E437" i="45" s="1"/>
  <c r="D436" i="45"/>
  <c r="E436" i="45" s="1"/>
  <c r="E435" i="45"/>
  <c r="D435" i="45"/>
  <c r="D434" i="45"/>
  <c r="E434" i="45" s="1"/>
  <c r="E433" i="45"/>
  <c r="D433" i="45"/>
  <c r="D432" i="45"/>
  <c r="E432" i="45" s="1"/>
  <c r="D431" i="45"/>
  <c r="E431" i="45" s="1"/>
  <c r="D430" i="45"/>
  <c r="C429" i="45"/>
  <c r="E428" i="45"/>
  <c r="D428" i="45"/>
  <c r="D427" i="45"/>
  <c r="E427" i="45" s="1"/>
  <c r="E426" i="45"/>
  <c r="D426" i="45"/>
  <c r="D425" i="45"/>
  <c r="E425" i="45" s="1"/>
  <c r="E424" i="45"/>
  <c r="D424" i="45"/>
  <c r="D423" i="45"/>
  <c r="E423" i="45" s="1"/>
  <c r="D422" i="45"/>
  <c r="C422" i="45"/>
  <c r="D421" i="45"/>
  <c r="E421" i="45" s="1"/>
  <c r="D420" i="45"/>
  <c r="E420" i="45" s="1"/>
  <c r="D419" i="45"/>
  <c r="E419" i="45" s="1"/>
  <c r="E418" i="45"/>
  <c r="D418" i="45"/>
  <c r="D417" i="45"/>
  <c r="D416" i="45" s="1"/>
  <c r="E415" i="45"/>
  <c r="D415" i="45"/>
  <c r="D414" i="45"/>
  <c r="E414" i="45" s="1"/>
  <c r="D413" i="45"/>
  <c r="D412" i="45" s="1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D404" i="45"/>
  <c r="C404" i="45"/>
  <c r="D403" i="45"/>
  <c r="E403" i="45" s="1"/>
  <c r="D402" i="45"/>
  <c r="E402" i="45" s="1"/>
  <c r="D401" i="45"/>
  <c r="E401" i="45" s="1"/>
  <c r="D400" i="45"/>
  <c r="E400" i="45" s="1"/>
  <c r="D399" i="45"/>
  <c r="C399" i="45"/>
  <c r="D398" i="45"/>
  <c r="E398" i="45" s="1"/>
  <c r="D397" i="45"/>
  <c r="E397" i="45" s="1"/>
  <c r="D396" i="45"/>
  <c r="E396" i="45" s="1"/>
  <c r="C395" i="45"/>
  <c r="D394" i="45"/>
  <c r="E394" i="45" s="1"/>
  <c r="D393" i="45"/>
  <c r="E393" i="45" s="1"/>
  <c r="D392" i="45"/>
  <c r="C392" i="45"/>
  <c r="E391" i="45"/>
  <c r="D391" i="45"/>
  <c r="D390" i="45"/>
  <c r="E390" i="45" s="1"/>
  <c r="D389" i="45"/>
  <c r="E389" i="45" s="1"/>
  <c r="E388" i="45" s="1"/>
  <c r="C388" i="45"/>
  <c r="D387" i="45"/>
  <c r="E387" i="45" s="1"/>
  <c r="D386" i="45"/>
  <c r="E386" i="45" s="1"/>
  <c r="D385" i="45"/>
  <c r="E385" i="45" s="1"/>
  <c r="D384" i="45"/>
  <c r="E384" i="45" s="1"/>
  <c r="D383" i="45"/>
  <c r="E383" i="45" s="1"/>
  <c r="C382" i="45"/>
  <c r="D381" i="45"/>
  <c r="E381" i="45" s="1"/>
  <c r="E380" i="45"/>
  <c r="D380" i="45"/>
  <c r="D379" i="45"/>
  <c r="C378" i="45"/>
  <c r="D377" i="45"/>
  <c r="E377" i="45" s="1"/>
  <c r="D376" i="45"/>
  <c r="E376" i="45" s="1"/>
  <c r="D375" i="45"/>
  <c r="E375" i="45" s="1"/>
  <c r="D374" i="45"/>
  <c r="E374" i="45" s="1"/>
  <c r="D373" i="45"/>
  <c r="C373" i="45"/>
  <c r="D372" i="45"/>
  <c r="E372" i="45" s="1"/>
  <c r="D371" i="45"/>
  <c r="E371" i="45" s="1"/>
  <c r="D370" i="45"/>
  <c r="E370" i="45" s="1"/>
  <c r="E369" i="45"/>
  <c r="E368" i="45" s="1"/>
  <c r="D369" i="45"/>
  <c r="D368" i="45"/>
  <c r="C368" i="45"/>
  <c r="D367" i="45"/>
  <c r="E367" i="45" s="1"/>
  <c r="D366" i="45"/>
  <c r="E366" i="45" s="1"/>
  <c r="D365" i="45"/>
  <c r="E365" i="45" s="1"/>
  <c r="D364" i="45"/>
  <c r="E364" i="45" s="1"/>
  <c r="D363" i="45"/>
  <c r="E363" i="45" s="1"/>
  <c r="C362" i="45"/>
  <c r="D361" i="45"/>
  <c r="E361" i="45" s="1"/>
  <c r="E360" i="45"/>
  <c r="D360" i="45"/>
  <c r="D359" i="45"/>
  <c r="E359" i="45" s="1"/>
  <c r="D358" i="45"/>
  <c r="E358" i="45" s="1"/>
  <c r="D357" i="45"/>
  <c r="C357" i="45"/>
  <c r="D356" i="45"/>
  <c r="E356" i="45" s="1"/>
  <c r="D355" i="45"/>
  <c r="E355" i="45" s="1"/>
  <c r="D354" i="45"/>
  <c r="E354" i="45" s="1"/>
  <c r="C353" i="45"/>
  <c r="D352" i="45"/>
  <c r="E352" i="45" s="1"/>
  <c r="D351" i="45"/>
  <c r="E351" i="45" s="1"/>
  <c r="D350" i="45"/>
  <c r="E350" i="45" s="1"/>
  <c r="E349" i="45"/>
  <c r="D349" i="45"/>
  <c r="C348" i="45"/>
  <c r="D347" i="45"/>
  <c r="E347" i="45" s="1"/>
  <c r="D346" i="45"/>
  <c r="E346" i="45" s="1"/>
  <c r="D345" i="45"/>
  <c r="E345" i="45" s="1"/>
  <c r="E344" i="45" s="1"/>
  <c r="C344" i="45"/>
  <c r="D343" i="45"/>
  <c r="E343" i="45" s="1"/>
  <c r="D342" i="45"/>
  <c r="E342" i="45" s="1"/>
  <c r="D341" i="45"/>
  <c r="E341" i="45" s="1"/>
  <c r="J339" i="45"/>
  <c r="E338" i="45"/>
  <c r="D338" i="45"/>
  <c r="D337" i="45"/>
  <c r="E337" i="45" s="1"/>
  <c r="E336" i="45"/>
  <c r="D336" i="45"/>
  <c r="D335" i="45"/>
  <c r="E335" i="45" s="1"/>
  <c r="E334" i="45"/>
  <c r="D334" i="45"/>
  <c r="D333" i="45"/>
  <c r="E333" i="45" s="1"/>
  <c r="E332" i="45"/>
  <c r="E331" i="45" s="1"/>
  <c r="D332" i="45"/>
  <c r="D331" i="45"/>
  <c r="D330" i="45"/>
  <c r="E330" i="45" s="1"/>
  <c r="E329" i="45"/>
  <c r="D329" i="45"/>
  <c r="D328" i="45" s="1"/>
  <c r="E327" i="45"/>
  <c r="D327" i="45"/>
  <c r="D326" i="45"/>
  <c r="D325" i="45" s="1"/>
  <c r="E324" i="45"/>
  <c r="D324" i="45"/>
  <c r="D323" i="45"/>
  <c r="E323" i="45" s="1"/>
  <c r="E322" i="45"/>
  <c r="D322" i="45"/>
  <c r="D321" i="45"/>
  <c r="E321" i="45" s="1"/>
  <c r="E320" i="45"/>
  <c r="D320" i="45"/>
  <c r="D319" i="45"/>
  <c r="E319" i="45" s="1"/>
  <c r="E318" i="45"/>
  <c r="D318" i="45"/>
  <c r="D317" i="45"/>
  <c r="E317" i="45" s="1"/>
  <c r="E316" i="45"/>
  <c r="E315" i="45" s="1"/>
  <c r="D316" i="45"/>
  <c r="D315" i="45" s="1"/>
  <c r="C315" i="45"/>
  <c r="C314" i="45" s="1"/>
  <c r="E313" i="45"/>
  <c r="D313" i="45"/>
  <c r="D312" i="45"/>
  <c r="E312" i="45" s="1"/>
  <c r="E311" i="45"/>
  <c r="D311" i="45"/>
  <c r="D310" i="45"/>
  <c r="E310" i="45" s="1"/>
  <c r="E309" i="45"/>
  <c r="D309" i="45"/>
  <c r="D308" i="45" s="1"/>
  <c r="E307" i="45"/>
  <c r="D307" i="45"/>
  <c r="D306" i="45"/>
  <c r="D305" i="45" s="1"/>
  <c r="E304" i="45"/>
  <c r="D304" i="45"/>
  <c r="D303" i="45"/>
  <c r="E303" i="45" s="1"/>
  <c r="E302" i="45" s="1"/>
  <c r="D302" i="45"/>
  <c r="D301" i="45"/>
  <c r="E301" i="45" s="1"/>
  <c r="E300" i="45"/>
  <c r="D300" i="45"/>
  <c r="D299" i="45"/>
  <c r="D298" i="45" s="1"/>
  <c r="E297" i="45"/>
  <c r="E296" i="45" s="1"/>
  <c r="D297" i="45"/>
  <c r="D296" i="45" s="1"/>
  <c r="E295" i="45"/>
  <c r="D295" i="45"/>
  <c r="D294" i="45"/>
  <c r="E294" i="45" s="1"/>
  <c r="E293" i="45"/>
  <c r="D293" i="45"/>
  <c r="D292" i="45"/>
  <c r="E292" i="45" s="1"/>
  <c r="E291" i="45"/>
  <c r="D291" i="45"/>
  <c r="D290" i="45"/>
  <c r="D289" i="45" s="1"/>
  <c r="E288" i="45"/>
  <c r="D288" i="45"/>
  <c r="D287" i="45"/>
  <c r="E287" i="45" s="1"/>
  <c r="E286" i="45"/>
  <c r="D286" i="45"/>
  <c r="D285" i="45"/>
  <c r="E285" i="45" s="1"/>
  <c r="E284" i="45"/>
  <c r="D284" i="45"/>
  <c r="D283" i="45"/>
  <c r="E283" i="45" s="1"/>
  <c r="E282" i="45"/>
  <c r="D282" i="45"/>
  <c r="D281" i="45"/>
  <c r="E281" i="45" s="1"/>
  <c r="E280" i="45"/>
  <c r="D280" i="45"/>
  <c r="D279" i="45"/>
  <c r="E279" i="45" s="1"/>
  <c r="E278" i="45"/>
  <c r="D278" i="45"/>
  <c r="D277" i="45"/>
  <c r="E277" i="45" s="1"/>
  <c r="E276" i="45"/>
  <c r="D276" i="45"/>
  <c r="D275" i="45"/>
  <c r="E275" i="45" s="1"/>
  <c r="E274" i="45"/>
  <c r="D274" i="45"/>
  <c r="D273" i="45"/>
  <c r="E273" i="45" s="1"/>
  <c r="E272" i="45"/>
  <c r="D272" i="45"/>
  <c r="D271" i="45"/>
  <c r="E271" i="45" s="1"/>
  <c r="E270" i="45"/>
  <c r="D270" i="45"/>
  <c r="D269" i="45"/>
  <c r="E269" i="45" s="1"/>
  <c r="E268" i="45"/>
  <c r="D268" i="45"/>
  <c r="D267" i="45"/>
  <c r="E267" i="45" s="1"/>
  <c r="E266" i="45"/>
  <c r="E265" i="45" s="1"/>
  <c r="D266" i="45"/>
  <c r="D265" i="45" s="1"/>
  <c r="C263" i="45"/>
  <c r="D264" i="45"/>
  <c r="E264" i="45" s="1"/>
  <c r="D262" i="45"/>
  <c r="E262" i="45" s="1"/>
  <c r="E261" i="45"/>
  <c r="E260" i="45" s="1"/>
  <c r="D261" i="45"/>
  <c r="D260" i="45" s="1"/>
  <c r="C260" i="45"/>
  <c r="J259" i="45"/>
  <c r="J258" i="45"/>
  <c r="J257" i="45"/>
  <c r="J256" i="45"/>
  <c r="D252" i="45"/>
  <c r="E252" i="45" s="1"/>
  <c r="D251" i="45"/>
  <c r="E251" i="45" s="1"/>
  <c r="E250" i="45" s="1"/>
  <c r="D250" i="45"/>
  <c r="C250" i="45"/>
  <c r="D249" i="45"/>
  <c r="E249" i="45" s="1"/>
  <c r="E248" i="45"/>
  <c r="D248" i="45"/>
  <c r="D247" i="45"/>
  <c r="E247" i="45" s="1"/>
  <c r="E244" i="45" s="1"/>
  <c r="E243" i="45" s="1"/>
  <c r="E246" i="45"/>
  <c r="D246" i="45"/>
  <c r="D245" i="45"/>
  <c r="E245" i="45" s="1"/>
  <c r="C244" i="45"/>
  <c r="C243" i="45" s="1"/>
  <c r="D242" i="45"/>
  <c r="E242" i="45" s="1"/>
  <c r="E239" i="45" s="1"/>
  <c r="E238" i="45" s="1"/>
  <c r="E241" i="45"/>
  <c r="D241" i="45"/>
  <c r="D240" i="45"/>
  <c r="E240" i="45" s="1"/>
  <c r="C239" i="45"/>
  <c r="C238" i="45" s="1"/>
  <c r="E237" i="45"/>
  <c r="E236" i="45" s="1"/>
  <c r="E235" i="45" s="1"/>
  <c r="D237" i="45"/>
  <c r="D236" i="45" s="1"/>
  <c r="D235" i="45" s="1"/>
  <c r="C236" i="45"/>
  <c r="C235" i="45" s="1"/>
  <c r="D234" i="45"/>
  <c r="E234" i="45" s="1"/>
  <c r="E233" i="45" s="1"/>
  <c r="C233" i="45"/>
  <c r="D232" i="45"/>
  <c r="E232" i="45" s="1"/>
  <c r="D231" i="45"/>
  <c r="E231" i="45" s="1"/>
  <c r="E229" i="45" s="1"/>
  <c r="E230" i="45"/>
  <c r="D230" i="45"/>
  <c r="D229" i="45"/>
  <c r="C229" i="45"/>
  <c r="C228" i="45" s="1"/>
  <c r="E227" i="45"/>
  <c r="D227" i="45"/>
  <c r="D226" i="45"/>
  <c r="E226" i="45" s="1"/>
  <c r="E225" i="45"/>
  <c r="D225" i="45"/>
  <c r="D224" i="45"/>
  <c r="D223" i="45" s="1"/>
  <c r="D222" i="45" s="1"/>
  <c r="C223" i="45"/>
  <c r="C222" i="45"/>
  <c r="D221" i="45"/>
  <c r="E221" i="45" s="1"/>
  <c r="E220" i="45" s="1"/>
  <c r="E215" i="45" s="1"/>
  <c r="D220" i="45"/>
  <c r="C220" i="45"/>
  <c r="D219" i="45"/>
  <c r="E219" i="45" s="1"/>
  <c r="E216" i="45" s="1"/>
  <c r="E218" i="45"/>
  <c r="D218" i="45"/>
  <c r="D217" i="45"/>
  <c r="E217" i="45" s="1"/>
  <c r="C216" i="45"/>
  <c r="C215" i="45" s="1"/>
  <c r="D214" i="45"/>
  <c r="E214" i="45" s="1"/>
  <c r="E213" i="45" s="1"/>
  <c r="C213" i="45"/>
  <c r="E212" i="45"/>
  <c r="E211" i="45" s="1"/>
  <c r="D212" i="45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D204" i="45" s="1"/>
  <c r="C204" i="45"/>
  <c r="C203" i="45" s="1"/>
  <c r="E202" i="45"/>
  <c r="E201" i="45" s="1"/>
  <c r="E200" i="45" s="1"/>
  <c r="D202" i="45"/>
  <c r="D201" i="45" s="1"/>
  <c r="D200" i="45" s="1"/>
  <c r="C201" i="45"/>
  <c r="C200" i="45" s="1"/>
  <c r="E199" i="45"/>
  <c r="E198" i="45" s="1"/>
  <c r="E197" i="45" s="1"/>
  <c r="D199" i="45"/>
  <c r="D198" i="45" s="1"/>
  <c r="D197" i="45" s="1"/>
  <c r="C198" i="45"/>
  <c r="C197" i="45" s="1"/>
  <c r="E196" i="45"/>
  <c r="E195" i="45" s="1"/>
  <c r="D196" i="45"/>
  <c r="D195" i="45" s="1"/>
  <c r="D188" i="45" s="1"/>
  <c r="C195" i="45"/>
  <c r="E194" i="45"/>
  <c r="E193" i="45" s="1"/>
  <c r="D194" i="45"/>
  <c r="D193" i="45"/>
  <c r="C193" i="45"/>
  <c r="D192" i="45"/>
  <c r="E192" i="45" s="1"/>
  <c r="E191" i="45"/>
  <c r="D191" i="45"/>
  <c r="D190" i="45"/>
  <c r="E190" i="45" s="1"/>
  <c r="E189" i="45" s="1"/>
  <c r="E188" i="45" s="1"/>
  <c r="D189" i="45"/>
  <c r="C189" i="45"/>
  <c r="C188" i="45"/>
  <c r="D187" i="45"/>
  <c r="E187" i="45" s="1"/>
  <c r="D186" i="45"/>
  <c r="D185" i="45" s="1"/>
  <c r="D184" i="45" s="1"/>
  <c r="C185" i="45"/>
  <c r="C184" i="45" s="1"/>
  <c r="D183" i="45"/>
  <c r="D182" i="45" s="1"/>
  <c r="D181" i="45"/>
  <c r="D180" i="45" s="1"/>
  <c r="D179" i="45" s="1"/>
  <c r="C179" i="45"/>
  <c r="J178" i="45"/>
  <c r="J177" i="45"/>
  <c r="D176" i="45"/>
  <c r="E176" i="45" s="1"/>
  <c r="E175" i="45"/>
  <c r="D175" i="45"/>
  <c r="D174" i="45"/>
  <c r="C174" i="45"/>
  <c r="D173" i="45"/>
  <c r="E173" i="45" s="1"/>
  <c r="D172" i="45"/>
  <c r="D171" i="45" s="1"/>
  <c r="D170" i="45" s="1"/>
  <c r="C171" i="45"/>
  <c r="J170" i="45"/>
  <c r="C170" i="45"/>
  <c r="E169" i="45"/>
  <c r="D169" i="45"/>
  <c r="D168" i="45"/>
  <c r="E168" i="45" s="1"/>
  <c r="E167" i="45" s="1"/>
  <c r="C167" i="45"/>
  <c r="D166" i="45"/>
  <c r="E166" i="45" s="1"/>
  <c r="D165" i="45"/>
  <c r="E165" i="45" s="1"/>
  <c r="E164" i="45" s="1"/>
  <c r="D164" i="45"/>
  <c r="C164" i="45"/>
  <c r="J163" i="45"/>
  <c r="C163" i="45"/>
  <c r="D162" i="45"/>
  <c r="E162" i="45" s="1"/>
  <c r="E161" i="45"/>
  <c r="D161" i="45"/>
  <c r="D160" i="45"/>
  <c r="C160" i="45"/>
  <c r="D159" i="45"/>
  <c r="E159" i="45" s="1"/>
  <c r="D158" i="45"/>
  <c r="D157" i="45" s="1"/>
  <c r="C157" i="45"/>
  <c r="E156" i="45"/>
  <c r="D156" i="45"/>
  <c r="D155" i="45"/>
  <c r="E155" i="45" s="1"/>
  <c r="E154" i="45" s="1"/>
  <c r="C154" i="45"/>
  <c r="J153" i="45"/>
  <c r="C153" i="45"/>
  <c r="J152" i="45"/>
  <c r="C152" i="45"/>
  <c r="E151" i="45"/>
  <c r="D151" i="45"/>
  <c r="D150" i="45"/>
  <c r="D149" i="45" s="1"/>
  <c r="C149" i="45"/>
  <c r="D148" i="45"/>
  <c r="E148" i="45" s="1"/>
  <c r="E146" i="45" s="1"/>
  <c r="E147" i="45"/>
  <c r="D147" i="45"/>
  <c r="D146" i="45"/>
  <c r="C146" i="45"/>
  <c r="D145" i="45"/>
  <c r="E145" i="45" s="1"/>
  <c r="E144" i="45"/>
  <c r="E143" i="45" s="1"/>
  <c r="D144" i="45"/>
  <c r="D143" i="45"/>
  <c r="C143" i="45"/>
  <c r="E142" i="45"/>
  <c r="D142" i="45"/>
  <c r="D141" i="45"/>
  <c r="E141" i="45" s="1"/>
  <c r="E140" i="45" s="1"/>
  <c r="C140" i="45"/>
  <c r="D139" i="45"/>
  <c r="E139" i="45" s="1"/>
  <c r="D138" i="45"/>
  <c r="E138" i="45" s="1"/>
  <c r="E137" i="45"/>
  <c r="D137" i="45"/>
  <c r="C136" i="45"/>
  <c r="C135" i="45" s="1"/>
  <c r="J135" i="45"/>
  <c r="E134" i="45"/>
  <c r="D134" i="45"/>
  <c r="D133" i="45"/>
  <c r="E133" i="45" s="1"/>
  <c r="E132" i="45" s="1"/>
  <c r="C132" i="45"/>
  <c r="E131" i="45"/>
  <c r="D131" i="45"/>
  <c r="D130" i="45"/>
  <c r="D129" i="45" s="1"/>
  <c r="C129" i="45"/>
  <c r="D128" i="45"/>
  <c r="E128" i="45" s="1"/>
  <c r="E126" i="45" s="1"/>
  <c r="E127" i="45"/>
  <c r="D127" i="45"/>
  <c r="D126" i="45"/>
  <c r="C126" i="45"/>
  <c r="D125" i="45"/>
  <c r="E125" i="45" s="1"/>
  <c r="E124" i="45"/>
  <c r="D124" i="45"/>
  <c r="D123" i="45"/>
  <c r="C123" i="45"/>
  <c r="E122" i="45"/>
  <c r="D122" i="45"/>
  <c r="D121" i="45"/>
  <c r="E121" i="45" s="1"/>
  <c r="E120" i="45" s="1"/>
  <c r="C120" i="45"/>
  <c r="E119" i="45"/>
  <c r="D119" i="45"/>
  <c r="D118" i="45"/>
  <c r="D117" i="45" s="1"/>
  <c r="C117" i="45"/>
  <c r="J116" i="45"/>
  <c r="J115" i="45"/>
  <c r="J114" i="45"/>
  <c r="D113" i="45"/>
  <c r="E113" i="45" s="1"/>
  <c r="E112" i="45"/>
  <c r="D112" i="45"/>
  <c r="D111" i="45"/>
  <c r="E111" i="45" s="1"/>
  <c r="D110" i="45"/>
  <c r="E110" i="45" s="1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D98" i="45"/>
  <c r="E98" i="45" s="1"/>
  <c r="J97" i="45"/>
  <c r="C97" i="45"/>
  <c r="E96" i="45"/>
  <c r="D96" i="45"/>
  <c r="D95" i="45"/>
  <c r="E95" i="45" s="1"/>
  <c r="E94" i="45"/>
  <c r="D94" i="45"/>
  <c r="D93" i="45"/>
  <c r="E93" i="45" s="1"/>
  <c r="E92" i="45"/>
  <c r="D92" i="45"/>
  <c r="D91" i="45"/>
  <c r="E91" i="45" s="1"/>
  <c r="E90" i="45"/>
  <c r="D90" i="45"/>
  <c r="D89" i="45"/>
  <c r="E89" i="45" s="1"/>
  <c r="E88" i="45"/>
  <c r="D88" i="45"/>
  <c r="D87" i="45"/>
  <c r="E87" i="45" s="1"/>
  <c r="E86" i="45"/>
  <c r="D86" i="45"/>
  <c r="D85" i="45"/>
  <c r="E85" i="45" s="1"/>
  <c r="E84" i="45"/>
  <c r="D84" i="45"/>
  <c r="D83" i="45"/>
  <c r="E83" i="45" s="1"/>
  <c r="E82" i="45"/>
  <c r="D82" i="45"/>
  <c r="D81" i="45"/>
  <c r="E81" i="45" s="1"/>
  <c r="D80" i="45"/>
  <c r="E80" i="45" s="1"/>
  <c r="D79" i="45"/>
  <c r="E79" i="45" s="1"/>
  <c r="E78" i="45"/>
  <c r="D78" i="45"/>
  <c r="D77" i="45"/>
  <c r="E77" i="45" s="1"/>
  <c r="E76" i="45"/>
  <c r="D76" i="45"/>
  <c r="D75" i="45"/>
  <c r="E75" i="45" s="1"/>
  <c r="E74" i="45"/>
  <c r="D74" i="45"/>
  <c r="D73" i="45"/>
  <c r="E73" i="45" s="1"/>
  <c r="E72" i="45"/>
  <c r="D72" i="45"/>
  <c r="D71" i="45"/>
  <c r="E71" i="45" s="1"/>
  <c r="E70" i="45"/>
  <c r="D70" i="45"/>
  <c r="D69" i="45"/>
  <c r="E69" i="45" s="1"/>
  <c r="J68" i="45"/>
  <c r="C68" i="45"/>
  <c r="J67" i="45"/>
  <c r="E66" i="45"/>
  <c r="D66" i="45"/>
  <c r="D65" i="45"/>
  <c r="E65" i="45" s="1"/>
  <c r="E64" i="45"/>
  <c r="D64" i="45"/>
  <c r="D63" i="45"/>
  <c r="E63" i="45" s="1"/>
  <c r="E62" i="45"/>
  <c r="E61" i="45" s="1"/>
  <c r="D62" i="45"/>
  <c r="J61" i="45"/>
  <c r="D61" i="45"/>
  <c r="C61" i="45"/>
  <c r="D60" i="45"/>
  <c r="E60" i="45" s="1"/>
  <c r="E59" i="45"/>
  <c r="D59" i="45"/>
  <c r="D58" i="45"/>
  <c r="E58" i="45" s="1"/>
  <c r="E57" i="45"/>
  <c r="D57" i="45"/>
  <c r="D56" i="45"/>
  <c r="E56" i="45" s="1"/>
  <c r="D55" i="45"/>
  <c r="E55" i="45" s="1"/>
  <c r="D54" i="45"/>
  <c r="E54" i="45" s="1"/>
  <c r="E53" i="45"/>
  <c r="D53" i="45"/>
  <c r="D52" i="45"/>
  <c r="E52" i="45" s="1"/>
  <c r="D51" i="45"/>
  <c r="E51" i="45" s="1"/>
  <c r="D50" i="45"/>
  <c r="E50" i="45" s="1"/>
  <c r="E49" i="45"/>
  <c r="D49" i="45"/>
  <c r="D48" i="45"/>
  <c r="E48" i="45" s="1"/>
  <c r="E47" i="45"/>
  <c r="D47" i="45"/>
  <c r="D46" i="45"/>
  <c r="E46" i="45" s="1"/>
  <c r="D45" i="45"/>
  <c r="E45" i="45" s="1"/>
  <c r="D44" i="45"/>
  <c r="E44" i="45" s="1"/>
  <c r="E43" i="45"/>
  <c r="D43" i="45"/>
  <c r="D42" i="45"/>
  <c r="E42" i="45" s="1"/>
  <c r="D41" i="45"/>
  <c r="E41" i="45" s="1"/>
  <c r="D40" i="45"/>
  <c r="E40" i="45" s="1"/>
  <c r="D39" i="45"/>
  <c r="E39" i="45" s="1"/>
  <c r="J38" i="45"/>
  <c r="C38" i="45"/>
  <c r="E37" i="45"/>
  <c r="D37" i="45"/>
  <c r="D36" i="45"/>
  <c r="E36" i="45" s="1"/>
  <c r="E35" i="45"/>
  <c r="D35" i="45"/>
  <c r="E34" i="45"/>
  <c r="D34" i="45"/>
  <c r="D33" i="45"/>
  <c r="E33" i="45" s="1"/>
  <c r="D32" i="45"/>
  <c r="E32" i="45" s="1"/>
  <c r="D31" i="45"/>
  <c r="E31" i="45" s="1"/>
  <c r="E30" i="45"/>
  <c r="D30" i="45"/>
  <c r="D29" i="45"/>
  <c r="E29" i="45" s="1"/>
  <c r="E28" i="45"/>
  <c r="D28" i="45"/>
  <c r="D27" i="45"/>
  <c r="E27" i="45" s="1"/>
  <c r="E26" i="45"/>
  <c r="D26" i="45"/>
  <c r="D25" i="45"/>
  <c r="E25" i="45" s="1"/>
  <c r="E24" i="45"/>
  <c r="D24" i="45"/>
  <c r="D23" i="45"/>
  <c r="E23" i="45" s="1"/>
  <c r="E22" i="45"/>
  <c r="D22" i="45"/>
  <c r="D21" i="45"/>
  <c r="E21" i="45" s="1"/>
  <c r="E20" i="45"/>
  <c r="D20" i="45"/>
  <c r="D19" i="45"/>
  <c r="E19" i="45" s="1"/>
  <c r="E18" i="45"/>
  <c r="D18" i="45"/>
  <c r="D17" i="45"/>
  <c r="E17" i="45" s="1"/>
  <c r="E16" i="45"/>
  <c r="D16" i="45"/>
  <c r="D15" i="45"/>
  <c r="E15" i="45" s="1"/>
  <c r="E14" i="45"/>
  <c r="D14" i="45"/>
  <c r="D13" i="45"/>
  <c r="E13" i="45" s="1"/>
  <c r="D12" i="45"/>
  <c r="J11" i="45"/>
  <c r="C11" i="45"/>
  <c r="D10" i="45"/>
  <c r="E10" i="45" s="1"/>
  <c r="D9" i="45"/>
  <c r="E9" i="45" s="1"/>
  <c r="D8" i="45"/>
  <c r="E8" i="45" s="1"/>
  <c r="D7" i="45"/>
  <c r="E7" i="45" s="1"/>
  <c r="D6" i="45"/>
  <c r="E6" i="45" s="1"/>
  <c r="D5" i="45"/>
  <c r="J4" i="45"/>
  <c r="C4" i="45"/>
  <c r="J3" i="45"/>
  <c r="J2" i="45"/>
  <c r="J1" i="45"/>
  <c r="G5" i="44"/>
  <c r="D5" i="44"/>
  <c r="D4" i="44" s="1"/>
  <c r="C5" i="44"/>
  <c r="I76" i="44"/>
  <c r="I80" i="44" s="1"/>
  <c r="H76" i="44"/>
  <c r="H80" i="44" s="1"/>
  <c r="G76" i="44"/>
  <c r="F76" i="44"/>
  <c r="F80" i="44" s="1"/>
  <c r="E76" i="44"/>
  <c r="D76" i="44"/>
  <c r="C76" i="44"/>
  <c r="I73" i="44"/>
  <c r="H73" i="44"/>
  <c r="G73" i="44"/>
  <c r="F73" i="44"/>
  <c r="E73" i="44"/>
  <c r="D73" i="44"/>
  <c r="C73" i="44"/>
  <c r="I70" i="44"/>
  <c r="H70" i="44"/>
  <c r="G70" i="44"/>
  <c r="F70" i="44"/>
  <c r="E70" i="44"/>
  <c r="D70" i="44"/>
  <c r="C70" i="44"/>
  <c r="I69" i="44"/>
  <c r="H69" i="44"/>
  <c r="G69" i="44"/>
  <c r="F69" i="44"/>
  <c r="E69" i="44"/>
  <c r="D69" i="44"/>
  <c r="C69" i="44"/>
  <c r="H66" i="44"/>
  <c r="G66" i="44"/>
  <c r="F66" i="44"/>
  <c r="E66" i="44"/>
  <c r="D66" i="44"/>
  <c r="C66" i="44"/>
  <c r="I63" i="44"/>
  <c r="H63" i="44"/>
  <c r="G63" i="44"/>
  <c r="F63" i="44"/>
  <c r="E63" i="44"/>
  <c r="D63" i="44"/>
  <c r="C63" i="44"/>
  <c r="I60" i="44"/>
  <c r="H60" i="44"/>
  <c r="G60" i="44"/>
  <c r="F60" i="44"/>
  <c r="E60" i="44"/>
  <c r="D60" i="44"/>
  <c r="C60" i="44"/>
  <c r="I57" i="44"/>
  <c r="H57" i="44"/>
  <c r="G57" i="44"/>
  <c r="F57" i="44"/>
  <c r="E57" i="44"/>
  <c r="D57" i="44"/>
  <c r="C57" i="44"/>
  <c r="I54" i="44"/>
  <c r="H54" i="44"/>
  <c r="G54" i="44"/>
  <c r="F54" i="44"/>
  <c r="E54" i="44"/>
  <c r="D54" i="44"/>
  <c r="C54" i="44"/>
  <c r="I39" i="44"/>
  <c r="H39" i="44"/>
  <c r="G39" i="44"/>
  <c r="G38" i="44" s="1"/>
  <c r="F39" i="44"/>
  <c r="E39" i="44"/>
  <c r="E38" i="44" s="1"/>
  <c r="D39" i="44"/>
  <c r="D38" i="44" s="1"/>
  <c r="C39" i="44"/>
  <c r="C38" i="44" s="1"/>
  <c r="I38" i="44"/>
  <c r="H38" i="44"/>
  <c r="F38" i="44"/>
  <c r="I35" i="44"/>
  <c r="H35" i="44"/>
  <c r="G35" i="44"/>
  <c r="F35" i="44"/>
  <c r="E35" i="44"/>
  <c r="D35" i="44"/>
  <c r="C35" i="44"/>
  <c r="I32" i="44"/>
  <c r="H32" i="44"/>
  <c r="G32" i="44"/>
  <c r="G31" i="44" s="1"/>
  <c r="F32" i="44"/>
  <c r="E32" i="44"/>
  <c r="D32" i="44"/>
  <c r="C32" i="44"/>
  <c r="C31" i="44" s="1"/>
  <c r="I31" i="44"/>
  <c r="H31" i="44"/>
  <c r="F31" i="44"/>
  <c r="E31" i="44"/>
  <c r="D31" i="44"/>
  <c r="I28" i="44"/>
  <c r="H28" i="44"/>
  <c r="G28" i="44"/>
  <c r="F28" i="44"/>
  <c r="E28" i="44"/>
  <c r="D28" i="44"/>
  <c r="C28" i="44"/>
  <c r="I25" i="44"/>
  <c r="H25" i="44"/>
  <c r="G25" i="44"/>
  <c r="F25" i="44"/>
  <c r="E25" i="44"/>
  <c r="D25" i="44"/>
  <c r="C25" i="44"/>
  <c r="I22" i="44"/>
  <c r="H22" i="44"/>
  <c r="G22" i="44"/>
  <c r="F22" i="44"/>
  <c r="E22" i="44"/>
  <c r="D22" i="44"/>
  <c r="C22" i="44"/>
  <c r="I19" i="44"/>
  <c r="H19" i="44"/>
  <c r="G19" i="44"/>
  <c r="F19" i="44"/>
  <c r="E19" i="44"/>
  <c r="D19" i="44"/>
  <c r="C19" i="44"/>
  <c r="I16" i="44"/>
  <c r="H16" i="44"/>
  <c r="G16" i="44"/>
  <c r="F16" i="44"/>
  <c r="E16" i="44"/>
  <c r="D16" i="44"/>
  <c r="C16" i="44"/>
  <c r="I5" i="44"/>
  <c r="H5" i="44"/>
  <c r="F5" i="44"/>
  <c r="E5" i="44"/>
  <c r="I4" i="44"/>
  <c r="H4" i="44"/>
  <c r="F4" i="44"/>
  <c r="E4" i="44"/>
  <c r="G5" i="42"/>
  <c r="C5" i="42"/>
  <c r="D5" i="42"/>
  <c r="C21" i="42"/>
  <c r="D21" i="42"/>
  <c r="E21" i="42"/>
  <c r="F21" i="42"/>
  <c r="G21" i="42"/>
  <c r="H21" i="42"/>
  <c r="I21" i="42"/>
  <c r="I81" i="42"/>
  <c r="H81" i="42"/>
  <c r="G81" i="42"/>
  <c r="F81" i="42"/>
  <c r="E81" i="42"/>
  <c r="D81" i="42"/>
  <c r="C81" i="42"/>
  <c r="I78" i="42"/>
  <c r="H78" i="42"/>
  <c r="G78" i="42"/>
  <c r="F78" i="42"/>
  <c r="E78" i="42"/>
  <c r="D78" i="42"/>
  <c r="C78" i="42"/>
  <c r="I75" i="42"/>
  <c r="I74" i="42" s="1"/>
  <c r="H75" i="42"/>
  <c r="G75" i="42"/>
  <c r="G74" i="42" s="1"/>
  <c r="F75" i="42"/>
  <c r="E75" i="42"/>
  <c r="E74" i="42" s="1"/>
  <c r="D75" i="42"/>
  <c r="C75" i="42"/>
  <c r="H71" i="42"/>
  <c r="G71" i="42"/>
  <c r="F71" i="42"/>
  <c r="E71" i="42"/>
  <c r="D71" i="42"/>
  <c r="C71" i="42"/>
  <c r="I68" i="42"/>
  <c r="H68" i="42"/>
  <c r="G68" i="42"/>
  <c r="F68" i="42"/>
  <c r="E68" i="42"/>
  <c r="D68" i="42"/>
  <c r="C68" i="42"/>
  <c r="I65" i="42"/>
  <c r="H65" i="42"/>
  <c r="G65" i="42"/>
  <c r="F65" i="42"/>
  <c r="E65" i="42"/>
  <c r="D65" i="42"/>
  <c r="C65" i="42"/>
  <c r="I62" i="42"/>
  <c r="H62" i="42"/>
  <c r="G62" i="42"/>
  <c r="F62" i="42"/>
  <c r="E62" i="42"/>
  <c r="D62" i="42"/>
  <c r="C62" i="42"/>
  <c r="I59" i="42"/>
  <c r="H59" i="42"/>
  <c r="G59" i="42"/>
  <c r="F59" i="42"/>
  <c r="E59" i="42"/>
  <c r="D59" i="42"/>
  <c r="C59" i="42"/>
  <c r="I44" i="42"/>
  <c r="I43" i="42" s="1"/>
  <c r="H44" i="42"/>
  <c r="G44" i="42"/>
  <c r="F44" i="42"/>
  <c r="E44" i="42"/>
  <c r="D44" i="42"/>
  <c r="C44" i="42"/>
  <c r="I40" i="42"/>
  <c r="H40" i="42"/>
  <c r="H36" i="42" s="1"/>
  <c r="G40" i="42"/>
  <c r="F40" i="42"/>
  <c r="F36" i="42" s="1"/>
  <c r="E40" i="42"/>
  <c r="D40" i="42"/>
  <c r="D36" i="42" s="1"/>
  <c r="C40" i="42"/>
  <c r="I37" i="42"/>
  <c r="I36" i="42" s="1"/>
  <c r="H37" i="42"/>
  <c r="G37" i="42"/>
  <c r="G36" i="42" s="1"/>
  <c r="F37" i="42"/>
  <c r="E37" i="42"/>
  <c r="E36" i="42" s="1"/>
  <c r="D37" i="42"/>
  <c r="C37" i="42"/>
  <c r="C36" i="42" s="1"/>
  <c r="I33" i="42"/>
  <c r="H33" i="42"/>
  <c r="G33" i="42"/>
  <c r="F33" i="42"/>
  <c r="E33" i="42"/>
  <c r="D33" i="42"/>
  <c r="C33" i="42"/>
  <c r="I30" i="42"/>
  <c r="H30" i="42"/>
  <c r="G30" i="42"/>
  <c r="F30" i="42"/>
  <c r="E30" i="42"/>
  <c r="D30" i="42"/>
  <c r="C30" i="42"/>
  <c r="I27" i="42"/>
  <c r="H27" i="42"/>
  <c r="G27" i="42"/>
  <c r="F27" i="42"/>
  <c r="E27" i="42"/>
  <c r="D27" i="42"/>
  <c r="C27" i="42"/>
  <c r="I24" i="42"/>
  <c r="H24" i="42"/>
  <c r="G24" i="42"/>
  <c r="F24" i="42"/>
  <c r="E24" i="42"/>
  <c r="D24" i="42"/>
  <c r="C24" i="42"/>
  <c r="I5" i="42"/>
  <c r="I4" i="42" s="1"/>
  <c r="H5" i="42"/>
  <c r="F5" i="42"/>
  <c r="E5" i="42"/>
  <c r="E13" i="40"/>
  <c r="E14" i="40"/>
  <c r="E15" i="40"/>
  <c r="E16" i="40"/>
  <c r="E17" i="40"/>
  <c r="E18" i="40"/>
  <c r="E19" i="40"/>
  <c r="E3" i="40"/>
  <c r="E4" i="40"/>
  <c r="E5" i="40"/>
  <c r="E6" i="40"/>
  <c r="E7" i="40"/>
  <c r="E8" i="40"/>
  <c r="E9" i="40"/>
  <c r="E10" i="40"/>
  <c r="E11" i="40"/>
  <c r="E12" i="40"/>
  <c r="E2" i="40"/>
  <c r="E26" i="40" s="1"/>
  <c r="D31" i="40"/>
  <c r="C31" i="40"/>
  <c r="E30" i="40"/>
  <c r="D30" i="40"/>
  <c r="C30" i="40"/>
  <c r="D29" i="40"/>
  <c r="C29" i="40"/>
  <c r="E28" i="40"/>
  <c r="D28" i="40"/>
  <c r="C28" i="40"/>
  <c r="D27" i="40"/>
  <c r="D26" i="40"/>
  <c r="C26" i="40"/>
  <c r="C27" i="40" s="1"/>
  <c r="D11" i="39"/>
  <c r="D9" i="39"/>
  <c r="C9" i="39"/>
  <c r="C11" i="39" s="1"/>
  <c r="B9" i="39"/>
  <c r="B11" i="39" s="1"/>
  <c r="D7" i="39"/>
  <c r="C7" i="39"/>
  <c r="B7" i="39"/>
  <c r="D5" i="39"/>
  <c r="C5" i="39"/>
  <c r="B5" i="39"/>
  <c r="D362" i="45" l="1"/>
  <c r="E616" i="45"/>
  <c r="D599" i="45"/>
  <c r="C561" i="45"/>
  <c r="C560" i="45" s="1"/>
  <c r="C559" i="45" s="1"/>
  <c r="D569" i="45"/>
  <c r="D562" i="45"/>
  <c r="D552" i="45"/>
  <c r="D551" i="45" s="1"/>
  <c r="D550" i="45" s="1"/>
  <c r="D509" i="45"/>
  <c r="E505" i="45"/>
  <c r="E504" i="45" s="1"/>
  <c r="C484" i="45"/>
  <c r="C483" i="45" s="1"/>
  <c r="D491" i="45"/>
  <c r="D486" i="45"/>
  <c r="E486" i="45"/>
  <c r="C444" i="45"/>
  <c r="D474" i="45"/>
  <c r="E451" i="45"/>
  <c r="E450" i="45" s="1"/>
  <c r="D445" i="45"/>
  <c r="E445" i="45"/>
  <c r="D429" i="45"/>
  <c r="E404" i="45"/>
  <c r="D395" i="45"/>
  <c r="E395" i="45"/>
  <c r="D388" i="45"/>
  <c r="C340" i="45"/>
  <c r="D382" i="45"/>
  <c r="D378" i="45"/>
  <c r="E362" i="45"/>
  <c r="E357" i="45"/>
  <c r="D353" i="45"/>
  <c r="D348" i="45"/>
  <c r="E348" i="45"/>
  <c r="D344" i="45"/>
  <c r="C259" i="45"/>
  <c r="D136" i="45"/>
  <c r="C116" i="45"/>
  <c r="C115" i="45" s="1"/>
  <c r="C67" i="45"/>
  <c r="D68" i="45"/>
  <c r="D38" i="45"/>
  <c r="C3" i="45"/>
  <c r="D11" i="45"/>
  <c r="E12" i="45"/>
  <c r="E11" i="45" s="1"/>
  <c r="D4" i="45"/>
  <c r="E5" i="45"/>
  <c r="E4" i="45"/>
  <c r="E38" i="45"/>
  <c r="C178" i="45"/>
  <c r="C177" i="45" s="1"/>
  <c r="E228" i="45"/>
  <c r="E97" i="45"/>
  <c r="E123" i="45"/>
  <c r="E136" i="45"/>
  <c r="E160" i="45"/>
  <c r="E174" i="45"/>
  <c r="E68" i="45"/>
  <c r="E163" i="45"/>
  <c r="E118" i="45"/>
  <c r="E117" i="45" s="1"/>
  <c r="E116" i="45" s="1"/>
  <c r="D120" i="45"/>
  <c r="D116" i="45" s="1"/>
  <c r="E130" i="45"/>
  <c r="E129" i="45" s="1"/>
  <c r="D132" i="45"/>
  <c r="D140" i="45"/>
  <c r="E150" i="45"/>
  <c r="E149" i="45" s="1"/>
  <c r="D154" i="45"/>
  <c r="D153" i="45" s="1"/>
  <c r="D152" i="45" s="1"/>
  <c r="D167" i="45"/>
  <c r="D163" i="45" s="1"/>
  <c r="D213" i="45"/>
  <c r="D203" i="45" s="1"/>
  <c r="D178" i="45" s="1"/>
  <c r="D177" i="45" s="1"/>
  <c r="D216" i="45"/>
  <c r="D215" i="45" s="1"/>
  <c r="E224" i="45"/>
  <c r="E223" i="45" s="1"/>
  <c r="E222" i="45" s="1"/>
  <c r="D233" i="45"/>
  <c r="D228" i="45" s="1"/>
  <c r="D239" i="45"/>
  <c r="D238" i="45" s="1"/>
  <c r="D244" i="45"/>
  <c r="D243" i="45" s="1"/>
  <c r="D263" i="45"/>
  <c r="E308" i="45"/>
  <c r="D314" i="45"/>
  <c r="E328" i="45"/>
  <c r="E353" i="45"/>
  <c r="E373" i="45"/>
  <c r="E399" i="45"/>
  <c r="E422" i="45"/>
  <c r="E463" i="45"/>
  <c r="D97" i="45"/>
  <c r="D67" i="45" s="1"/>
  <c r="E392" i="45"/>
  <c r="D444" i="45"/>
  <c r="E491" i="45"/>
  <c r="E158" i="45"/>
  <c r="E157" i="45" s="1"/>
  <c r="E153" i="45" s="1"/>
  <c r="E152" i="45" s="1"/>
  <c r="E172" i="45"/>
  <c r="E171" i="45" s="1"/>
  <c r="E170" i="45" s="1"/>
  <c r="E181" i="45"/>
  <c r="E180" i="45" s="1"/>
  <c r="E183" i="45"/>
  <c r="E182" i="45" s="1"/>
  <c r="E186" i="45"/>
  <c r="E185" i="45" s="1"/>
  <c r="E184" i="45" s="1"/>
  <c r="E205" i="45"/>
  <c r="E204" i="45" s="1"/>
  <c r="E203" i="45" s="1"/>
  <c r="E382" i="45"/>
  <c r="E509" i="45"/>
  <c r="E522" i="45"/>
  <c r="E538" i="45"/>
  <c r="E379" i="45"/>
  <c r="E378" i="45" s="1"/>
  <c r="E413" i="45"/>
  <c r="E412" i="45" s="1"/>
  <c r="E495" i="45"/>
  <c r="E494" i="45" s="1"/>
  <c r="E484" i="45" s="1"/>
  <c r="D497" i="45"/>
  <c r="E541" i="45"/>
  <c r="E548" i="45"/>
  <c r="E547" i="45" s="1"/>
  <c r="D547" i="45"/>
  <c r="E587" i="45"/>
  <c r="E290" i="45"/>
  <c r="E289" i="45" s="1"/>
  <c r="E263" i="45" s="1"/>
  <c r="E259" i="45" s="1"/>
  <c r="E299" i="45"/>
  <c r="E298" i="45" s="1"/>
  <c r="E306" i="45"/>
  <c r="E305" i="45" s="1"/>
  <c r="E326" i="45"/>
  <c r="E325" i="45" s="1"/>
  <c r="E314" i="45" s="1"/>
  <c r="E410" i="45"/>
  <c r="E409" i="45" s="1"/>
  <c r="E417" i="45"/>
  <c r="E416" i="45" s="1"/>
  <c r="E430" i="45"/>
  <c r="E429" i="45" s="1"/>
  <c r="E456" i="45"/>
  <c r="E455" i="45" s="1"/>
  <c r="E562" i="45"/>
  <c r="E577" i="45"/>
  <c r="E603" i="45"/>
  <c r="E638" i="45"/>
  <c r="D726" i="45"/>
  <c r="D725" i="45" s="1"/>
  <c r="E733" i="45"/>
  <c r="E552" i="45"/>
  <c r="E642" i="45"/>
  <c r="E683" i="45"/>
  <c r="E694" i="45"/>
  <c r="E700" i="45"/>
  <c r="E727" i="45"/>
  <c r="E772" i="45"/>
  <c r="E771" i="45" s="1"/>
  <c r="E750" i="45"/>
  <c r="E756" i="45"/>
  <c r="E755" i="45" s="1"/>
  <c r="D587" i="45"/>
  <c r="D603" i="45"/>
  <c r="D616" i="45"/>
  <c r="D642" i="45"/>
  <c r="D646" i="45"/>
  <c r="D645" i="45" s="1"/>
  <c r="D661" i="45"/>
  <c r="D679" i="45"/>
  <c r="D722" i="45"/>
  <c r="D717" i="45" s="1"/>
  <c r="D716" i="45" s="1"/>
  <c r="D739" i="45"/>
  <c r="D777" i="45"/>
  <c r="E762" i="45"/>
  <c r="E761" i="45" s="1"/>
  <c r="E760" i="45" s="1"/>
  <c r="E557" i="45"/>
  <c r="E556" i="45" s="1"/>
  <c r="E582" i="45"/>
  <c r="E581" i="45" s="1"/>
  <c r="E593" i="45"/>
  <c r="E592" i="45" s="1"/>
  <c r="E600" i="45"/>
  <c r="E599" i="45" s="1"/>
  <c r="E611" i="45"/>
  <c r="E610" i="45" s="1"/>
  <c r="D638" i="45"/>
  <c r="E654" i="45"/>
  <c r="E653" i="45" s="1"/>
  <c r="E645" i="45" s="1"/>
  <c r="E719" i="45"/>
  <c r="E718" i="45" s="1"/>
  <c r="E717" i="45" s="1"/>
  <c r="E716" i="45" s="1"/>
  <c r="E769" i="45"/>
  <c r="E768" i="45" s="1"/>
  <c r="E767" i="45" s="1"/>
  <c r="G80" i="44"/>
  <c r="E80" i="44"/>
  <c r="G4" i="44"/>
  <c r="D80" i="44"/>
  <c r="C4" i="44"/>
  <c r="C80" i="44" s="1"/>
  <c r="E43" i="42"/>
  <c r="E4" i="42"/>
  <c r="G4" i="42"/>
  <c r="F4" i="42"/>
  <c r="D74" i="42"/>
  <c r="D43" i="42" s="1"/>
  <c r="H74" i="42"/>
  <c r="H43" i="42" s="1"/>
  <c r="G85" i="42"/>
  <c r="D4" i="42"/>
  <c r="H4" i="42"/>
  <c r="F43" i="42"/>
  <c r="G43" i="42"/>
  <c r="F74" i="42"/>
  <c r="C74" i="42"/>
  <c r="C43" i="42" s="1"/>
  <c r="C4" i="42"/>
  <c r="E85" i="42"/>
  <c r="F85" i="42"/>
  <c r="I85" i="42"/>
  <c r="E29" i="40"/>
  <c r="E31" i="40"/>
  <c r="E27" i="40"/>
  <c r="D561" i="45" l="1"/>
  <c r="D560" i="45" s="1"/>
  <c r="D559" i="45" s="1"/>
  <c r="E483" i="45"/>
  <c r="D484" i="45"/>
  <c r="D483" i="45" s="1"/>
  <c r="C339" i="45"/>
  <c r="C258" i="45" s="1"/>
  <c r="C257" i="45" s="1"/>
  <c r="E444" i="45"/>
  <c r="D340" i="45"/>
  <c r="D339" i="45" s="1"/>
  <c r="E340" i="45"/>
  <c r="D259" i="45"/>
  <c r="D135" i="45"/>
  <c r="D115" i="45" s="1"/>
  <c r="D114" i="45" s="1"/>
  <c r="C114" i="45"/>
  <c r="C2" i="45"/>
  <c r="E67" i="45"/>
  <c r="D3" i="45"/>
  <c r="D2" i="45" s="1"/>
  <c r="E561" i="45"/>
  <c r="E560" i="45" s="1"/>
  <c r="E559" i="45" s="1"/>
  <c r="E551" i="45"/>
  <c r="E550" i="45" s="1"/>
  <c r="E135" i="45"/>
  <c r="E115" i="45" s="1"/>
  <c r="E114" i="45" s="1"/>
  <c r="E726" i="45"/>
  <c r="E725" i="45" s="1"/>
  <c r="E179" i="45"/>
  <c r="E178" i="45" s="1"/>
  <c r="E177" i="45" s="1"/>
  <c r="E3" i="45"/>
  <c r="C85" i="42"/>
  <c r="H85" i="42"/>
  <c r="D85" i="42"/>
  <c r="E339" i="45" l="1"/>
  <c r="E258" i="45" s="1"/>
  <c r="E257" i="45" s="1"/>
  <c r="D258" i="45"/>
  <c r="D257" i="45" s="1"/>
  <c r="E2" i="45"/>
  <c r="E257" i="33" l="1"/>
  <c r="D257" i="33"/>
  <c r="E257" i="35"/>
  <c r="D257" i="35"/>
  <c r="E257" i="36"/>
  <c r="D257" i="36"/>
  <c r="E257" i="34"/>
  <c r="D257" i="34"/>
  <c r="D778" i="38" l="1"/>
  <c r="D777" i="38" s="1"/>
  <c r="C777" i="38"/>
  <c r="D776" i="38"/>
  <c r="E776" i="38" s="1"/>
  <c r="D775" i="38"/>
  <c r="E775" i="38" s="1"/>
  <c r="D774" i="38"/>
  <c r="E774" i="38" s="1"/>
  <c r="D773" i="38"/>
  <c r="E773" i="38" s="1"/>
  <c r="D772" i="38"/>
  <c r="D771" i="38" s="1"/>
  <c r="C772" i="38"/>
  <c r="C771" i="38" s="1"/>
  <c r="D770" i="38"/>
  <c r="E770" i="38" s="1"/>
  <c r="E769" i="38"/>
  <c r="E768" i="38" s="1"/>
  <c r="E767" i="38" s="1"/>
  <c r="D769" i="38"/>
  <c r="C768" i="38"/>
  <c r="C767" i="38" s="1"/>
  <c r="D766" i="38"/>
  <c r="E766" i="38" s="1"/>
  <c r="E765" i="38" s="1"/>
  <c r="D765" i="38"/>
  <c r="C765" i="38"/>
  <c r="D764" i="38"/>
  <c r="E764" i="38" s="1"/>
  <c r="D763" i="38"/>
  <c r="E763" i="38" s="1"/>
  <c r="D762" i="38"/>
  <c r="C761" i="38"/>
  <c r="C760" i="38" s="1"/>
  <c r="D759" i="38"/>
  <c r="E759" i="38" s="1"/>
  <c r="D758" i="38"/>
  <c r="E758" i="38" s="1"/>
  <c r="D757" i="38"/>
  <c r="E757" i="38" s="1"/>
  <c r="C756" i="38"/>
  <c r="C755" i="38" s="1"/>
  <c r="D754" i="38"/>
  <c r="E754" i="38" s="1"/>
  <c r="D753" i="38"/>
  <c r="E753" i="38" s="1"/>
  <c r="D752" i="38"/>
  <c r="C751" i="38"/>
  <c r="C750" i="38" s="1"/>
  <c r="D749" i="38"/>
  <c r="E749" i="38" s="1"/>
  <c r="D748" i="38"/>
  <c r="E748" i="38" s="1"/>
  <c r="D747" i="38"/>
  <c r="E747" i="38" s="1"/>
  <c r="E746" i="38" s="1"/>
  <c r="C746" i="38"/>
  <c r="D745" i="38"/>
  <c r="D744" i="38" s="1"/>
  <c r="C744" i="38"/>
  <c r="D742" i="38"/>
  <c r="E742" i="38" s="1"/>
  <c r="E741" i="38" s="1"/>
  <c r="D741" i="38"/>
  <c r="C741" i="38"/>
  <c r="D740" i="38"/>
  <c r="D739" i="38" s="1"/>
  <c r="C739" i="38"/>
  <c r="E738" i="38"/>
  <c r="D738" i="38"/>
  <c r="E737" i="38"/>
  <c r="D737" i="38"/>
  <c r="E736" i="38"/>
  <c r="D736" i="38"/>
  <c r="E735" i="38"/>
  <c r="D735" i="38"/>
  <c r="E734" i="38"/>
  <c r="E733" i="38" s="1"/>
  <c r="D734" i="38"/>
  <c r="D733" i="38" s="1"/>
  <c r="C734" i="38"/>
  <c r="C733" i="38" s="1"/>
  <c r="E732" i="38"/>
  <c r="E731" i="38" s="1"/>
  <c r="E730" i="38" s="1"/>
  <c r="D732" i="38"/>
  <c r="D731" i="38" s="1"/>
  <c r="D730" i="38" s="1"/>
  <c r="C731" i="38"/>
  <c r="C730" i="38" s="1"/>
  <c r="E729" i="38"/>
  <c r="D729" i="38"/>
  <c r="E728" i="38"/>
  <c r="E727" i="38" s="1"/>
  <c r="D728" i="38"/>
  <c r="D727" i="38"/>
  <c r="C727" i="38"/>
  <c r="H724" i="38"/>
  <c r="D724" i="38"/>
  <c r="E724" i="38" s="1"/>
  <c r="H723" i="38"/>
  <c r="D723" i="38"/>
  <c r="E723" i="38" s="1"/>
  <c r="C722" i="38"/>
  <c r="H722" i="38" s="1"/>
  <c r="H721" i="38"/>
  <c r="D721" i="38"/>
  <c r="E721" i="38" s="1"/>
  <c r="H720" i="38"/>
  <c r="D720" i="38"/>
  <c r="E720" i="38" s="1"/>
  <c r="H719" i="38"/>
  <c r="E719" i="38"/>
  <c r="E718" i="38" s="1"/>
  <c r="D719" i="38"/>
  <c r="C718" i="38"/>
  <c r="H715" i="38"/>
  <c r="D715" i="38"/>
  <c r="E715" i="38" s="1"/>
  <c r="H714" i="38"/>
  <c r="D714" i="38"/>
  <c r="E714" i="38" s="1"/>
  <c r="H713" i="38"/>
  <c r="D713" i="38"/>
  <c r="E713" i="38" s="1"/>
  <c r="H712" i="38"/>
  <c r="E712" i="38"/>
  <c r="D712" i="38"/>
  <c r="H711" i="38"/>
  <c r="D711" i="38"/>
  <c r="E711" i="38" s="1"/>
  <c r="H710" i="38"/>
  <c r="D710" i="38"/>
  <c r="E710" i="38" s="1"/>
  <c r="H709" i="38"/>
  <c r="D709" i="38"/>
  <c r="E709" i="38" s="1"/>
  <c r="H708" i="38"/>
  <c r="E708" i="38"/>
  <c r="D708" i="38"/>
  <c r="H707" i="38"/>
  <c r="D707" i="38"/>
  <c r="E707" i="38" s="1"/>
  <c r="H706" i="38"/>
  <c r="D706" i="38"/>
  <c r="E706" i="38" s="1"/>
  <c r="H705" i="38"/>
  <c r="D705" i="38"/>
  <c r="E705" i="38" s="1"/>
  <c r="H704" i="38"/>
  <c r="E704" i="38"/>
  <c r="D704" i="38"/>
  <c r="H703" i="38"/>
  <c r="D703" i="38"/>
  <c r="E703" i="38" s="1"/>
  <c r="H702" i="38"/>
  <c r="D702" i="38"/>
  <c r="E702" i="38" s="1"/>
  <c r="H701" i="38"/>
  <c r="D701" i="38"/>
  <c r="E701" i="38" s="1"/>
  <c r="C700" i="38"/>
  <c r="H700" i="38" s="1"/>
  <c r="H699" i="38"/>
  <c r="D699" i="38"/>
  <c r="E699" i="38" s="1"/>
  <c r="H698" i="38"/>
  <c r="D698" i="38"/>
  <c r="E698" i="38" s="1"/>
  <c r="H697" i="38"/>
  <c r="E697" i="38"/>
  <c r="D697" i="38"/>
  <c r="H696" i="38"/>
  <c r="D696" i="38"/>
  <c r="E696" i="38" s="1"/>
  <c r="H695" i="38"/>
  <c r="D695" i="38"/>
  <c r="C694" i="38"/>
  <c r="H694" i="38" s="1"/>
  <c r="H693" i="38"/>
  <c r="D693" i="38"/>
  <c r="E693" i="38" s="1"/>
  <c r="H692" i="38"/>
  <c r="D692" i="38"/>
  <c r="E692" i="38" s="1"/>
  <c r="H691" i="38"/>
  <c r="D691" i="38"/>
  <c r="E691" i="38" s="1"/>
  <c r="H690" i="38"/>
  <c r="E690" i="38"/>
  <c r="D690" i="38"/>
  <c r="H689" i="38"/>
  <c r="D689" i="38"/>
  <c r="E689" i="38" s="1"/>
  <c r="H688" i="38"/>
  <c r="D688" i="38"/>
  <c r="E688" i="38" s="1"/>
  <c r="D687" i="38"/>
  <c r="C687" i="38"/>
  <c r="H687" i="38" s="1"/>
  <c r="H686" i="38"/>
  <c r="D686" i="38"/>
  <c r="E686" i="38" s="1"/>
  <c r="H685" i="38"/>
  <c r="D685" i="38"/>
  <c r="E685" i="38" s="1"/>
  <c r="H684" i="38"/>
  <c r="D684" i="38"/>
  <c r="E684" i="38" s="1"/>
  <c r="C683" i="38"/>
  <c r="H683" i="38" s="1"/>
  <c r="H682" i="38"/>
  <c r="D682" i="38"/>
  <c r="E682" i="38" s="1"/>
  <c r="H681" i="38"/>
  <c r="D681" i="38"/>
  <c r="E681" i="38" s="1"/>
  <c r="H680" i="38"/>
  <c r="E680" i="38"/>
  <c r="E679" i="38" s="1"/>
  <c r="D680" i="38"/>
  <c r="C679" i="38"/>
  <c r="H679" i="38" s="1"/>
  <c r="H678" i="38"/>
  <c r="D678" i="38"/>
  <c r="E678" i="38" s="1"/>
  <c r="H677" i="38"/>
  <c r="E677" i="38"/>
  <c r="E676" i="38" s="1"/>
  <c r="D677" i="38"/>
  <c r="C676" i="38"/>
  <c r="H676" i="38" s="1"/>
  <c r="H675" i="38"/>
  <c r="D675" i="38"/>
  <c r="E675" i="38" s="1"/>
  <c r="H674" i="38"/>
  <c r="E674" i="38"/>
  <c r="D674" i="38"/>
  <c r="H673" i="38"/>
  <c r="D673" i="38"/>
  <c r="E673" i="38" s="1"/>
  <c r="H672" i="38"/>
  <c r="D672" i="38"/>
  <c r="E672" i="38" s="1"/>
  <c r="D671" i="38"/>
  <c r="C671" i="38"/>
  <c r="H671" i="38" s="1"/>
  <c r="H670" i="38"/>
  <c r="D670" i="38"/>
  <c r="E670" i="38" s="1"/>
  <c r="H669" i="38"/>
  <c r="D669" i="38"/>
  <c r="E669" i="38" s="1"/>
  <c r="H668" i="38"/>
  <c r="D668" i="38"/>
  <c r="E668" i="38" s="1"/>
  <c r="H667" i="38"/>
  <c r="E667" i="38"/>
  <c r="D667" i="38"/>
  <c r="H666" i="38"/>
  <c r="D666" i="38"/>
  <c r="E666" i="38" s="1"/>
  <c r="C665" i="38"/>
  <c r="H665" i="38" s="1"/>
  <c r="H664" i="38"/>
  <c r="E664" i="38"/>
  <c r="D664" i="38"/>
  <c r="H663" i="38"/>
  <c r="D663" i="38"/>
  <c r="E663" i="38" s="1"/>
  <c r="H662" i="38"/>
  <c r="D662" i="38"/>
  <c r="E662" i="38" s="1"/>
  <c r="D661" i="38"/>
  <c r="C661" i="38"/>
  <c r="H661" i="38" s="1"/>
  <c r="H660" i="38"/>
  <c r="D660" i="38"/>
  <c r="E660" i="38" s="1"/>
  <c r="H659" i="38"/>
  <c r="D659" i="38"/>
  <c r="E659" i="38" s="1"/>
  <c r="H658" i="38"/>
  <c r="D658" i="38"/>
  <c r="E658" i="38" s="1"/>
  <c r="H657" i="38"/>
  <c r="E657" i="38"/>
  <c r="D657" i="38"/>
  <c r="H656" i="38"/>
  <c r="D656" i="38"/>
  <c r="E656" i="38" s="1"/>
  <c r="H655" i="38"/>
  <c r="D655" i="38"/>
  <c r="E655" i="38" s="1"/>
  <c r="H654" i="38"/>
  <c r="D654" i="38"/>
  <c r="E654" i="38" s="1"/>
  <c r="C653" i="38"/>
  <c r="H653" i="38" s="1"/>
  <c r="H652" i="38"/>
  <c r="D652" i="38"/>
  <c r="E652" i="38" s="1"/>
  <c r="H651" i="38"/>
  <c r="D651" i="38"/>
  <c r="E651" i="38" s="1"/>
  <c r="H650" i="38"/>
  <c r="E650" i="38"/>
  <c r="D650" i="38"/>
  <c r="H649" i="38"/>
  <c r="D649" i="38"/>
  <c r="E649" i="38" s="1"/>
  <c r="H648" i="38"/>
  <c r="D648" i="38"/>
  <c r="E648" i="38" s="1"/>
  <c r="H647" i="38"/>
  <c r="D647" i="38"/>
  <c r="E647" i="38" s="1"/>
  <c r="C646" i="38"/>
  <c r="H646" i="38" s="1"/>
  <c r="H644" i="38"/>
  <c r="D644" i="38"/>
  <c r="E644" i="38" s="1"/>
  <c r="H643" i="38"/>
  <c r="D643" i="38"/>
  <c r="E643" i="38" s="1"/>
  <c r="C642" i="38"/>
  <c r="H642" i="38" s="1"/>
  <c r="J642" i="38" s="1"/>
  <c r="H641" i="38"/>
  <c r="D641" i="38"/>
  <c r="E641" i="38" s="1"/>
  <c r="H640" i="38"/>
  <c r="D640" i="38"/>
  <c r="E640" i="38" s="1"/>
  <c r="H639" i="38"/>
  <c r="E639" i="38"/>
  <c r="D639" i="38"/>
  <c r="C638" i="38"/>
  <c r="H638" i="38" s="1"/>
  <c r="J638" i="38" s="1"/>
  <c r="H637" i="38"/>
  <c r="E637" i="38"/>
  <c r="D637" i="38"/>
  <c r="H636" i="38"/>
  <c r="D636" i="38"/>
  <c r="E636" i="38" s="1"/>
  <c r="H635" i="38"/>
  <c r="D635" i="38"/>
  <c r="E635" i="38" s="1"/>
  <c r="H634" i="38"/>
  <c r="D634" i="38"/>
  <c r="E634" i="38" s="1"/>
  <c r="H633" i="38"/>
  <c r="E633" i="38"/>
  <c r="D633" i="38"/>
  <c r="H632" i="38"/>
  <c r="D632" i="38"/>
  <c r="E632" i="38" s="1"/>
  <c r="H631" i="38"/>
  <c r="D631" i="38"/>
  <c r="E631" i="38" s="1"/>
  <c r="H630" i="38"/>
  <c r="D630" i="38"/>
  <c r="E630" i="38" s="1"/>
  <c r="H629" i="38"/>
  <c r="E629" i="38"/>
  <c r="D629" i="38"/>
  <c r="C628" i="38"/>
  <c r="H628" i="38" s="1"/>
  <c r="H627" i="38"/>
  <c r="D627" i="38"/>
  <c r="E627" i="38" s="1"/>
  <c r="H626" i="38"/>
  <c r="E626" i="38"/>
  <c r="D626" i="38"/>
  <c r="H625" i="38"/>
  <c r="D625" i="38"/>
  <c r="E625" i="38" s="1"/>
  <c r="H624" i="38"/>
  <c r="D624" i="38"/>
  <c r="E624" i="38" s="1"/>
  <c r="H623" i="38"/>
  <c r="D623" i="38"/>
  <c r="E623" i="38" s="1"/>
  <c r="H622" i="38"/>
  <c r="E622" i="38"/>
  <c r="D622" i="38"/>
  <c r="H621" i="38"/>
  <c r="D621" i="38"/>
  <c r="E621" i="38" s="1"/>
  <c r="H620" i="38"/>
  <c r="D620" i="38"/>
  <c r="E620" i="38" s="1"/>
  <c r="H619" i="38"/>
  <c r="D619" i="38"/>
  <c r="E619" i="38" s="1"/>
  <c r="H618" i="38"/>
  <c r="E618" i="38"/>
  <c r="D618" i="38"/>
  <c r="H617" i="38"/>
  <c r="D617" i="38"/>
  <c r="E617" i="38" s="1"/>
  <c r="C616" i="38"/>
  <c r="H616" i="38" s="1"/>
  <c r="H615" i="38"/>
  <c r="E615" i="38"/>
  <c r="D615" i="38"/>
  <c r="H614" i="38"/>
  <c r="D614" i="38"/>
  <c r="E614" i="38" s="1"/>
  <c r="H613" i="38"/>
  <c r="D613" i="38"/>
  <c r="E613" i="38" s="1"/>
  <c r="H612" i="38"/>
  <c r="D612" i="38"/>
  <c r="E612" i="38" s="1"/>
  <c r="H611" i="38"/>
  <c r="E611" i="38"/>
  <c r="D611" i="38"/>
  <c r="D610" i="38" s="1"/>
  <c r="C610" i="38"/>
  <c r="H610" i="38" s="1"/>
  <c r="H609" i="38"/>
  <c r="D609" i="38"/>
  <c r="E609" i="38" s="1"/>
  <c r="H608" i="38"/>
  <c r="E608" i="38"/>
  <c r="D608" i="38"/>
  <c r="H607" i="38"/>
  <c r="D607" i="38"/>
  <c r="E607" i="38" s="1"/>
  <c r="H606" i="38"/>
  <c r="D606" i="38"/>
  <c r="E606" i="38" s="1"/>
  <c r="H605" i="38"/>
  <c r="D605" i="38"/>
  <c r="H604" i="38"/>
  <c r="E604" i="38"/>
  <c r="D604" i="38"/>
  <c r="H603" i="38"/>
  <c r="C603" i="38"/>
  <c r="H602" i="38"/>
  <c r="D602" i="38"/>
  <c r="E602" i="38" s="1"/>
  <c r="H601" i="38"/>
  <c r="E601" i="38"/>
  <c r="D601" i="38"/>
  <c r="H600" i="38"/>
  <c r="D600" i="38"/>
  <c r="E600" i="38" s="1"/>
  <c r="C599" i="38"/>
  <c r="H599" i="38" s="1"/>
  <c r="H598" i="38"/>
  <c r="E598" i="38"/>
  <c r="D598" i="38"/>
  <c r="H597" i="38"/>
  <c r="D597" i="38"/>
  <c r="E597" i="38" s="1"/>
  <c r="H596" i="38"/>
  <c r="D596" i="38"/>
  <c r="E596" i="38" s="1"/>
  <c r="E595" i="38" s="1"/>
  <c r="D595" i="38"/>
  <c r="C595" i="38"/>
  <c r="H595" i="38" s="1"/>
  <c r="H594" i="38"/>
  <c r="D594" i="38"/>
  <c r="E594" i="38" s="1"/>
  <c r="H593" i="38"/>
  <c r="D593" i="38"/>
  <c r="E593" i="38" s="1"/>
  <c r="E592" i="38" s="1"/>
  <c r="D592" i="38"/>
  <c r="C592" i="38"/>
  <c r="H592" i="38" s="1"/>
  <c r="H591" i="38"/>
  <c r="D591" i="38"/>
  <c r="E591" i="38" s="1"/>
  <c r="H590" i="38"/>
  <c r="D590" i="38"/>
  <c r="E590" i="38" s="1"/>
  <c r="H589" i="38"/>
  <c r="D589" i="38"/>
  <c r="H588" i="38"/>
  <c r="E588" i="38"/>
  <c r="D588" i="38"/>
  <c r="H587" i="38"/>
  <c r="C587" i="38"/>
  <c r="H586" i="38"/>
  <c r="D586" i="38"/>
  <c r="E586" i="38" s="1"/>
  <c r="H585" i="38"/>
  <c r="E585" i="38"/>
  <c r="D585" i="38"/>
  <c r="H584" i="38"/>
  <c r="D584" i="38"/>
  <c r="E584" i="38" s="1"/>
  <c r="H583" i="38"/>
  <c r="D583" i="38"/>
  <c r="E583" i="38" s="1"/>
  <c r="H582" i="38"/>
  <c r="D582" i="38"/>
  <c r="E582" i="38" s="1"/>
  <c r="C581" i="38"/>
  <c r="H581" i="38" s="1"/>
  <c r="H580" i="38"/>
  <c r="D580" i="38"/>
  <c r="E580" i="38" s="1"/>
  <c r="H579" i="38"/>
  <c r="D579" i="38"/>
  <c r="H578" i="38"/>
  <c r="E578" i="38"/>
  <c r="D578" i="38"/>
  <c r="H577" i="38"/>
  <c r="C577" i="38"/>
  <c r="H576" i="38"/>
  <c r="D576" i="38"/>
  <c r="E576" i="38" s="1"/>
  <c r="H575" i="38"/>
  <c r="E575" i="38"/>
  <c r="D575" i="38"/>
  <c r="H574" i="38"/>
  <c r="D574" i="38"/>
  <c r="E574" i="38" s="1"/>
  <c r="H573" i="38"/>
  <c r="D573" i="38"/>
  <c r="E573" i="38" s="1"/>
  <c r="H572" i="38"/>
  <c r="D572" i="38"/>
  <c r="E572" i="38" s="1"/>
  <c r="H571" i="38"/>
  <c r="E571" i="38"/>
  <c r="D571" i="38"/>
  <c r="H570" i="38"/>
  <c r="D570" i="38"/>
  <c r="E570" i="38" s="1"/>
  <c r="C569" i="38"/>
  <c r="H569" i="38" s="1"/>
  <c r="H568" i="38"/>
  <c r="E568" i="38"/>
  <c r="D568" i="38"/>
  <c r="H567" i="38"/>
  <c r="D567" i="38"/>
  <c r="E567" i="38" s="1"/>
  <c r="H566" i="38"/>
  <c r="D566" i="38"/>
  <c r="E566" i="38" s="1"/>
  <c r="H565" i="38"/>
  <c r="D565" i="38"/>
  <c r="E565" i="38" s="1"/>
  <c r="H564" i="38"/>
  <c r="E564" i="38"/>
  <c r="D564" i="38"/>
  <c r="H563" i="38"/>
  <c r="D563" i="38"/>
  <c r="E563" i="38" s="1"/>
  <c r="C562" i="38"/>
  <c r="H562" i="38" s="1"/>
  <c r="H558" i="38"/>
  <c r="D558" i="38"/>
  <c r="E558" i="38" s="1"/>
  <c r="H557" i="38"/>
  <c r="E557" i="38"/>
  <c r="D557" i="38"/>
  <c r="C556" i="38"/>
  <c r="H556" i="38" s="1"/>
  <c r="H555" i="38"/>
  <c r="D555" i="38"/>
  <c r="E555" i="38" s="1"/>
  <c r="H554" i="38"/>
  <c r="E554" i="38"/>
  <c r="D554" i="38"/>
  <c r="H553" i="38"/>
  <c r="D553" i="38"/>
  <c r="E553" i="38" s="1"/>
  <c r="C552" i="38"/>
  <c r="H552" i="38" s="1"/>
  <c r="H549" i="38"/>
  <c r="E549" i="38"/>
  <c r="D549" i="38"/>
  <c r="H548" i="38"/>
  <c r="D548" i="38"/>
  <c r="E548" i="38" s="1"/>
  <c r="D547" i="38"/>
  <c r="C547" i="38"/>
  <c r="H547" i="38" s="1"/>
  <c r="J547" i="38" s="1"/>
  <c r="H546" i="38"/>
  <c r="D546" i="38"/>
  <c r="E546" i="38" s="1"/>
  <c r="H545" i="38"/>
  <c r="E545" i="38"/>
  <c r="D545" i="38"/>
  <c r="D544" i="38" s="1"/>
  <c r="C544" i="38"/>
  <c r="H543" i="38"/>
  <c r="D543" i="38"/>
  <c r="E543" i="38" s="1"/>
  <c r="H542" i="38"/>
  <c r="E542" i="38"/>
  <c r="D542" i="38"/>
  <c r="H541" i="38"/>
  <c r="D541" i="38"/>
  <c r="E541" i="38" s="1"/>
  <c r="H540" i="38"/>
  <c r="D540" i="38"/>
  <c r="E540" i="38" s="1"/>
  <c r="H539" i="38"/>
  <c r="D539" i="38"/>
  <c r="E539" i="38" s="1"/>
  <c r="H537" i="38"/>
  <c r="D537" i="38"/>
  <c r="E537" i="38" s="1"/>
  <c r="H536" i="38"/>
  <c r="D536" i="38"/>
  <c r="E536" i="38" s="1"/>
  <c r="H535" i="38"/>
  <c r="E535" i="38"/>
  <c r="D535" i="38"/>
  <c r="H534" i="38"/>
  <c r="D534" i="38"/>
  <c r="E534" i="38" s="1"/>
  <c r="H533" i="38"/>
  <c r="D533" i="38"/>
  <c r="E533" i="38" s="1"/>
  <c r="H532" i="38"/>
  <c r="D532" i="38"/>
  <c r="E532" i="38" s="1"/>
  <c r="C531" i="38"/>
  <c r="H531" i="38" s="1"/>
  <c r="H530" i="38"/>
  <c r="D530" i="38"/>
  <c r="C529" i="38"/>
  <c r="H529" i="38" s="1"/>
  <c r="H527" i="38"/>
  <c r="D527" i="38"/>
  <c r="E527" i="38" s="1"/>
  <c r="H526" i="38"/>
  <c r="D526" i="38"/>
  <c r="E526" i="38" s="1"/>
  <c r="H525" i="38"/>
  <c r="D525" i="38"/>
  <c r="E525" i="38" s="1"/>
  <c r="H524" i="38"/>
  <c r="E524" i="38"/>
  <c r="D524" i="38"/>
  <c r="H523" i="38"/>
  <c r="D523" i="38"/>
  <c r="E523" i="38" s="1"/>
  <c r="C522" i="38"/>
  <c r="H522" i="38" s="1"/>
  <c r="H521" i="38"/>
  <c r="E521" i="38"/>
  <c r="D521" i="38"/>
  <c r="H520" i="38"/>
  <c r="D520" i="38"/>
  <c r="E520" i="38" s="1"/>
  <c r="H519" i="38"/>
  <c r="D519" i="38"/>
  <c r="E519" i="38" s="1"/>
  <c r="H518" i="38"/>
  <c r="D518" i="38"/>
  <c r="E518" i="38" s="1"/>
  <c r="H517" i="38"/>
  <c r="E517" i="38"/>
  <c r="D517" i="38"/>
  <c r="H516" i="38"/>
  <c r="D516" i="38"/>
  <c r="E516" i="38" s="1"/>
  <c r="H515" i="38"/>
  <c r="D515" i="38"/>
  <c r="E515" i="38" s="1"/>
  <c r="H514" i="38"/>
  <c r="D514" i="38"/>
  <c r="E514" i="38" s="1"/>
  <c r="E513" i="38" s="1"/>
  <c r="C513" i="38"/>
  <c r="H513" i="38" s="1"/>
  <c r="H512" i="38"/>
  <c r="D512" i="38"/>
  <c r="E512" i="38" s="1"/>
  <c r="H511" i="38"/>
  <c r="D511" i="38"/>
  <c r="E511" i="38" s="1"/>
  <c r="H510" i="38"/>
  <c r="E510" i="38"/>
  <c r="D510" i="38"/>
  <c r="H508" i="38"/>
  <c r="D508" i="38"/>
  <c r="E508" i="38" s="1"/>
  <c r="H507" i="38"/>
  <c r="D507" i="38"/>
  <c r="E507" i="38" s="1"/>
  <c r="H506" i="38"/>
  <c r="D506" i="38"/>
  <c r="H505" i="38"/>
  <c r="E505" i="38"/>
  <c r="D505" i="38"/>
  <c r="H504" i="38"/>
  <c r="C504" i="38"/>
  <c r="H503" i="38"/>
  <c r="D503" i="38"/>
  <c r="E503" i="38" s="1"/>
  <c r="H502" i="38"/>
  <c r="E502" i="38"/>
  <c r="D502" i="38"/>
  <c r="H501" i="38"/>
  <c r="D501" i="38"/>
  <c r="E501" i="38" s="1"/>
  <c r="H500" i="38"/>
  <c r="D500" i="38"/>
  <c r="E500" i="38" s="1"/>
  <c r="H499" i="38"/>
  <c r="D499" i="38"/>
  <c r="E499" i="38" s="1"/>
  <c r="H498" i="38"/>
  <c r="E498" i="38"/>
  <c r="D498" i="38"/>
  <c r="D497" i="38" s="1"/>
  <c r="C497" i="38"/>
  <c r="H497" i="38" s="1"/>
  <c r="H496" i="38"/>
  <c r="D496" i="38"/>
  <c r="E496" i="38" s="1"/>
  <c r="H495" i="38"/>
  <c r="E495" i="38"/>
  <c r="E494" i="38" s="1"/>
  <c r="D495" i="38"/>
  <c r="C494" i="38"/>
  <c r="H494" i="38" s="1"/>
  <c r="H493" i="38"/>
  <c r="D493" i="38"/>
  <c r="E493" i="38" s="1"/>
  <c r="H492" i="38"/>
  <c r="E492" i="38"/>
  <c r="E491" i="38" s="1"/>
  <c r="D492" i="38"/>
  <c r="C491" i="38"/>
  <c r="H491" i="38" s="1"/>
  <c r="H490" i="38"/>
  <c r="D490" i="38"/>
  <c r="E490" i="38" s="1"/>
  <c r="H489" i="38"/>
  <c r="E489" i="38"/>
  <c r="D489" i="38"/>
  <c r="H488" i="38"/>
  <c r="D488" i="38"/>
  <c r="E488" i="38" s="1"/>
  <c r="H487" i="38"/>
  <c r="D487" i="38"/>
  <c r="E487" i="38" s="1"/>
  <c r="E486" i="38" s="1"/>
  <c r="D486" i="38"/>
  <c r="C486" i="38"/>
  <c r="H486" i="38" s="1"/>
  <c r="H485" i="38"/>
  <c r="D485" i="38"/>
  <c r="E485" i="38" s="1"/>
  <c r="C484" i="38"/>
  <c r="H484" i="38" s="1"/>
  <c r="H482" i="38"/>
  <c r="H481" i="38"/>
  <c r="D481" i="38"/>
  <c r="E481" i="38" s="1"/>
  <c r="H480" i="38"/>
  <c r="D480" i="38"/>
  <c r="E480" i="38" s="1"/>
  <c r="H479" i="38"/>
  <c r="E479" i="38"/>
  <c r="D479" i="38"/>
  <c r="H478" i="38"/>
  <c r="D478" i="38"/>
  <c r="E478" i="38" s="1"/>
  <c r="C477" i="38"/>
  <c r="H477" i="38" s="1"/>
  <c r="H476" i="38"/>
  <c r="E476" i="38"/>
  <c r="D476" i="38"/>
  <c r="H475" i="38"/>
  <c r="D475" i="38"/>
  <c r="E475" i="38" s="1"/>
  <c r="C474" i="38"/>
  <c r="H474" i="38" s="1"/>
  <c r="H473" i="38"/>
  <c r="E473" i="38"/>
  <c r="D473" i="38"/>
  <c r="H472" i="38"/>
  <c r="D472" i="38"/>
  <c r="E472" i="38" s="1"/>
  <c r="H471" i="38"/>
  <c r="D471" i="38"/>
  <c r="E471" i="38" s="1"/>
  <c r="H470" i="38"/>
  <c r="D470" i="38"/>
  <c r="D468" i="38" s="1"/>
  <c r="H469" i="38"/>
  <c r="E469" i="38"/>
  <c r="D469" i="38"/>
  <c r="H468" i="38"/>
  <c r="C468" i="38"/>
  <c r="H467" i="38"/>
  <c r="D467" i="38"/>
  <c r="E467" i="38" s="1"/>
  <c r="H466" i="38"/>
  <c r="D466" i="38"/>
  <c r="E466" i="38" s="1"/>
  <c r="H465" i="38"/>
  <c r="D465" i="38"/>
  <c r="H464" i="38"/>
  <c r="E464" i="38"/>
  <c r="D464" i="38"/>
  <c r="H463" i="38"/>
  <c r="C463" i="38"/>
  <c r="H462" i="38"/>
  <c r="D462" i="38"/>
  <c r="E462" i="38" s="1"/>
  <c r="H461" i="38"/>
  <c r="E461" i="38"/>
  <c r="D461" i="38"/>
  <c r="H460" i="38"/>
  <c r="D460" i="38"/>
  <c r="E460" i="38" s="1"/>
  <c r="C459" i="38"/>
  <c r="H459" i="38" s="1"/>
  <c r="H458" i="38"/>
  <c r="E458" i="38"/>
  <c r="D458" i="38"/>
  <c r="H457" i="38"/>
  <c r="D457" i="38"/>
  <c r="E457" i="38" s="1"/>
  <c r="H456" i="38"/>
  <c r="D456" i="38"/>
  <c r="E456" i="38" s="1"/>
  <c r="E455" i="38" s="1"/>
  <c r="D455" i="38"/>
  <c r="C455" i="38"/>
  <c r="H455" i="38" s="1"/>
  <c r="H454" i="38"/>
  <c r="D454" i="38"/>
  <c r="E454" i="38" s="1"/>
  <c r="H453" i="38"/>
  <c r="D453" i="38"/>
  <c r="E453" i="38" s="1"/>
  <c r="H452" i="38"/>
  <c r="D452" i="38"/>
  <c r="H451" i="38"/>
  <c r="E451" i="38"/>
  <c r="D451" i="38"/>
  <c r="H450" i="38"/>
  <c r="C450" i="38"/>
  <c r="H449" i="38"/>
  <c r="D449" i="38"/>
  <c r="E449" i="38" s="1"/>
  <c r="H448" i="38"/>
  <c r="E448" i="38"/>
  <c r="D448" i="38"/>
  <c r="H447" i="38"/>
  <c r="D447" i="38"/>
  <c r="E447" i="38" s="1"/>
  <c r="H446" i="38"/>
  <c r="D446" i="38"/>
  <c r="C445" i="38"/>
  <c r="H445" i="38" s="1"/>
  <c r="H443" i="38"/>
  <c r="D443" i="38"/>
  <c r="E443" i="38" s="1"/>
  <c r="H442" i="38"/>
  <c r="D442" i="38"/>
  <c r="E442" i="38" s="1"/>
  <c r="H441" i="38"/>
  <c r="D441" i="38"/>
  <c r="E441" i="38" s="1"/>
  <c r="H440" i="38"/>
  <c r="E440" i="38"/>
  <c r="D440" i="38"/>
  <c r="H439" i="38"/>
  <c r="D439" i="38"/>
  <c r="E439" i="38" s="1"/>
  <c r="H438" i="38"/>
  <c r="D438" i="38"/>
  <c r="E438" i="38" s="1"/>
  <c r="H437" i="38"/>
  <c r="D437" i="38"/>
  <c r="E437" i="38" s="1"/>
  <c r="H436" i="38"/>
  <c r="E436" i="38"/>
  <c r="D436" i="38"/>
  <c r="H435" i="38"/>
  <c r="D435" i="38"/>
  <c r="E435" i="38" s="1"/>
  <c r="H434" i="38"/>
  <c r="D434" i="38"/>
  <c r="E434" i="38" s="1"/>
  <c r="H433" i="38"/>
  <c r="D433" i="38"/>
  <c r="E433" i="38" s="1"/>
  <c r="H432" i="38"/>
  <c r="E432" i="38"/>
  <c r="D432" i="38"/>
  <c r="H431" i="38"/>
  <c r="D431" i="38"/>
  <c r="E431" i="38" s="1"/>
  <c r="H430" i="38"/>
  <c r="D430" i="38"/>
  <c r="E430" i="38" s="1"/>
  <c r="C429" i="38"/>
  <c r="H429" i="38" s="1"/>
  <c r="H428" i="38"/>
  <c r="D428" i="38"/>
  <c r="E428" i="38" s="1"/>
  <c r="H427" i="38"/>
  <c r="D427" i="38"/>
  <c r="E427" i="38" s="1"/>
  <c r="H426" i="38"/>
  <c r="D426" i="38"/>
  <c r="E426" i="38" s="1"/>
  <c r="H425" i="38"/>
  <c r="E425" i="38"/>
  <c r="D425" i="38"/>
  <c r="H424" i="38"/>
  <c r="D424" i="38"/>
  <c r="E424" i="38" s="1"/>
  <c r="H423" i="38"/>
  <c r="D423" i="38"/>
  <c r="E423" i="38" s="1"/>
  <c r="C422" i="38"/>
  <c r="H422" i="38" s="1"/>
  <c r="H421" i="38"/>
  <c r="D421" i="38"/>
  <c r="E421" i="38" s="1"/>
  <c r="H420" i="38"/>
  <c r="E420" i="38"/>
  <c r="D420" i="38"/>
  <c r="H419" i="38"/>
  <c r="D419" i="38"/>
  <c r="E419" i="38" s="1"/>
  <c r="H418" i="38"/>
  <c r="D418" i="38"/>
  <c r="E418" i="38" s="1"/>
  <c r="H417" i="38"/>
  <c r="D417" i="38"/>
  <c r="E417" i="38" s="1"/>
  <c r="C416" i="38"/>
  <c r="H416" i="38" s="1"/>
  <c r="H415" i="38"/>
  <c r="D415" i="38"/>
  <c r="E415" i="38" s="1"/>
  <c r="H414" i="38"/>
  <c r="D414" i="38"/>
  <c r="E414" i="38" s="1"/>
  <c r="H413" i="38"/>
  <c r="E413" i="38"/>
  <c r="D413" i="38"/>
  <c r="H412" i="38"/>
  <c r="C412" i="38"/>
  <c r="H411" i="38"/>
  <c r="D411" i="38"/>
  <c r="E411" i="38" s="1"/>
  <c r="H410" i="38"/>
  <c r="D410" i="38"/>
  <c r="E410" i="38" s="1"/>
  <c r="E409" i="38" s="1"/>
  <c r="D409" i="38"/>
  <c r="C409" i="38"/>
  <c r="H409" i="38" s="1"/>
  <c r="H408" i="38"/>
  <c r="D408" i="38"/>
  <c r="E408" i="38" s="1"/>
  <c r="H407" i="38"/>
  <c r="D407" i="38"/>
  <c r="E407" i="38" s="1"/>
  <c r="H406" i="38"/>
  <c r="D406" i="38"/>
  <c r="H405" i="38"/>
  <c r="E405" i="38"/>
  <c r="D405" i="38"/>
  <c r="H404" i="38"/>
  <c r="C404" i="38"/>
  <c r="H403" i="38"/>
  <c r="D403" i="38"/>
  <c r="E403" i="38" s="1"/>
  <c r="H402" i="38"/>
  <c r="E402" i="38"/>
  <c r="D402" i="38"/>
  <c r="H401" i="38"/>
  <c r="D401" i="38"/>
  <c r="E401" i="38" s="1"/>
  <c r="H400" i="38"/>
  <c r="D400" i="38"/>
  <c r="C399" i="38"/>
  <c r="H399" i="38" s="1"/>
  <c r="H398" i="38"/>
  <c r="D398" i="38"/>
  <c r="E398" i="38" s="1"/>
  <c r="H397" i="38"/>
  <c r="D397" i="38"/>
  <c r="E397" i="38" s="1"/>
  <c r="H396" i="38"/>
  <c r="D396" i="38"/>
  <c r="E396" i="38" s="1"/>
  <c r="C395" i="38"/>
  <c r="H395" i="38" s="1"/>
  <c r="H394" i="38"/>
  <c r="D394" i="38"/>
  <c r="E394" i="38" s="1"/>
  <c r="H393" i="38"/>
  <c r="D393" i="38"/>
  <c r="E393" i="38" s="1"/>
  <c r="C392" i="38"/>
  <c r="H392" i="38" s="1"/>
  <c r="H391" i="38"/>
  <c r="D391" i="38"/>
  <c r="E391" i="38" s="1"/>
  <c r="H390" i="38"/>
  <c r="D390" i="38"/>
  <c r="E390" i="38" s="1"/>
  <c r="H389" i="38"/>
  <c r="E389" i="38"/>
  <c r="D389" i="38"/>
  <c r="C388" i="38"/>
  <c r="H388" i="38" s="1"/>
  <c r="H387" i="38"/>
  <c r="D387" i="38"/>
  <c r="E387" i="38" s="1"/>
  <c r="H386" i="38"/>
  <c r="E386" i="38"/>
  <c r="D386" i="38"/>
  <c r="H385" i="38"/>
  <c r="D385" i="38"/>
  <c r="E385" i="38" s="1"/>
  <c r="H384" i="38"/>
  <c r="D384" i="38"/>
  <c r="E384" i="38" s="1"/>
  <c r="H383" i="38"/>
  <c r="D383" i="38"/>
  <c r="E383" i="38" s="1"/>
  <c r="C382" i="38"/>
  <c r="H382" i="38" s="1"/>
  <c r="H381" i="38"/>
  <c r="D381" i="38"/>
  <c r="E381" i="38" s="1"/>
  <c r="H380" i="38"/>
  <c r="D380" i="38"/>
  <c r="E380" i="38" s="1"/>
  <c r="H379" i="38"/>
  <c r="E379" i="38"/>
  <c r="E378" i="38" s="1"/>
  <c r="D379" i="38"/>
  <c r="C378" i="38"/>
  <c r="H378" i="38" s="1"/>
  <c r="H377" i="38"/>
  <c r="D377" i="38"/>
  <c r="E377" i="38" s="1"/>
  <c r="H376" i="38"/>
  <c r="E376" i="38"/>
  <c r="D376" i="38"/>
  <c r="H375" i="38"/>
  <c r="D375" i="38"/>
  <c r="E375" i="38" s="1"/>
  <c r="H374" i="38"/>
  <c r="D374" i="38"/>
  <c r="E374" i="38" s="1"/>
  <c r="E373" i="38" s="1"/>
  <c r="D373" i="38"/>
  <c r="C373" i="38"/>
  <c r="H373" i="38" s="1"/>
  <c r="H372" i="38"/>
  <c r="D372" i="38"/>
  <c r="E372" i="38" s="1"/>
  <c r="H371" i="38"/>
  <c r="D371" i="38"/>
  <c r="E371" i="38" s="1"/>
  <c r="H370" i="38"/>
  <c r="D370" i="38"/>
  <c r="H369" i="38"/>
  <c r="E369" i="38"/>
  <c r="D369" i="38"/>
  <c r="H368" i="38"/>
  <c r="C368" i="38"/>
  <c r="H367" i="38"/>
  <c r="D367" i="38"/>
  <c r="E367" i="38" s="1"/>
  <c r="H366" i="38"/>
  <c r="E366" i="38"/>
  <c r="D366" i="38"/>
  <c r="H365" i="38"/>
  <c r="D365" i="38"/>
  <c r="E365" i="38" s="1"/>
  <c r="H364" i="38"/>
  <c r="D364" i="38"/>
  <c r="E364" i="38" s="1"/>
  <c r="H363" i="38"/>
  <c r="D363" i="38"/>
  <c r="E363" i="38" s="1"/>
  <c r="C362" i="38"/>
  <c r="H362" i="38" s="1"/>
  <c r="H361" i="38"/>
  <c r="D361" i="38"/>
  <c r="E361" i="38" s="1"/>
  <c r="H360" i="38"/>
  <c r="D360" i="38"/>
  <c r="E360" i="38" s="1"/>
  <c r="H359" i="38"/>
  <c r="E359" i="38"/>
  <c r="D359" i="38"/>
  <c r="H358" i="38"/>
  <c r="D358" i="38"/>
  <c r="E358" i="38" s="1"/>
  <c r="C357" i="38"/>
  <c r="H357" i="38" s="1"/>
  <c r="H356" i="38"/>
  <c r="E356" i="38"/>
  <c r="D356" i="38"/>
  <c r="H355" i="38"/>
  <c r="D355" i="38"/>
  <c r="E355" i="38" s="1"/>
  <c r="H354" i="38"/>
  <c r="D354" i="38"/>
  <c r="E354" i="38" s="1"/>
  <c r="E353" i="38" s="1"/>
  <c r="D353" i="38"/>
  <c r="C353" i="38"/>
  <c r="H353" i="38" s="1"/>
  <c r="H352" i="38"/>
  <c r="D352" i="38"/>
  <c r="E352" i="38" s="1"/>
  <c r="H351" i="38"/>
  <c r="D351" i="38"/>
  <c r="E351" i="38" s="1"/>
  <c r="H350" i="38"/>
  <c r="D350" i="38"/>
  <c r="H349" i="38"/>
  <c r="E349" i="38"/>
  <c r="D349" i="38"/>
  <c r="H348" i="38"/>
  <c r="C348" i="38"/>
  <c r="H347" i="38"/>
  <c r="D347" i="38"/>
  <c r="E347" i="38" s="1"/>
  <c r="H346" i="38"/>
  <c r="E346" i="38"/>
  <c r="D346" i="38"/>
  <c r="H345" i="38"/>
  <c r="D345" i="38"/>
  <c r="E345" i="38" s="1"/>
  <c r="C344" i="38"/>
  <c r="H344" i="38" s="1"/>
  <c r="H343" i="38"/>
  <c r="E343" i="38"/>
  <c r="D343" i="38"/>
  <c r="H342" i="38"/>
  <c r="D342" i="38"/>
  <c r="E342" i="38" s="1"/>
  <c r="H341" i="38"/>
  <c r="D341" i="38"/>
  <c r="E341" i="38" s="1"/>
  <c r="H338" i="38"/>
  <c r="E338" i="38"/>
  <c r="D338" i="38"/>
  <c r="H337" i="38"/>
  <c r="D337" i="38"/>
  <c r="E337" i="38" s="1"/>
  <c r="H336" i="38"/>
  <c r="D336" i="38"/>
  <c r="E336" i="38" s="1"/>
  <c r="H335" i="38"/>
  <c r="D335" i="38"/>
  <c r="E335" i="38" s="1"/>
  <c r="H334" i="38"/>
  <c r="E334" i="38"/>
  <c r="D334" i="38"/>
  <c r="H333" i="38"/>
  <c r="D333" i="38"/>
  <c r="E333" i="38" s="1"/>
  <c r="H332" i="38"/>
  <c r="D332" i="38"/>
  <c r="C331" i="38"/>
  <c r="H331" i="38" s="1"/>
  <c r="H330" i="38"/>
  <c r="D330" i="38"/>
  <c r="E330" i="38" s="1"/>
  <c r="H329" i="38"/>
  <c r="D329" i="38"/>
  <c r="E329" i="38" s="1"/>
  <c r="C328" i="38"/>
  <c r="H328" i="38" s="1"/>
  <c r="H327" i="38"/>
  <c r="D327" i="38"/>
  <c r="H326" i="38"/>
  <c r="E326" i="38"/>
  <c r="D326" i="38"/>
  <c r="H325" i="38"/>
  <c r="C325" i="38"/>
  <c r="H324" i="38"/>
  <c r="D324" i="38"/>
  <c r="E324" i="38" s="1"/>
  <c r="H323" i="38"/>
  <c r="E323" i="38"/>
  <c r="D323" i="38"/>
  <c r="H322" i="38"/>
  <c r="D322" i="38"/>
  <c r="E322" i="38" s="1"/>
  <c r="H321" i="38"/>
  <c r="D321" i="38"/>
  <c r="E321" i="38" s="1"/>
  <c r="H320" i="38"/>
  <c r="D320" i="38"/>
  <c r="E320" i="38" s="1"/>
  <c r="H319" i="38"/>
  <c r="E319" i="38"/>
  <c r="D319" i="38"/>
  <c r="H318" i="38"/>
  <c r="D318" i="38"/>
  <c r="E318" i="38" s="1"/>
  <c r="H317" i="38"/>
  <c r="D317" i="38"/>
  <c r="E317" i="38" s="1"/>
  <c r="H316" i="38"/>
  <c r="D316" i="38"/>
  <c r="E316" i="38" s="1"/>
  <c r="E315" i="38" s="1"/>
  <c r="C315" i="38"/>
  <c r="H315" i="38" s="1"/>
  <c r="C314" i="38"/>
  <c r="H314" i="38" s="1"/>
  <c r="H313" i="38"/>
  <c r="E313" i="38"/>
  <c r="D313" i="38"/>
  <c r="H312" i="38"/>
  <c r="D312" i="38"/>
  <c r="E312" i="38" s="1"/>
  <c r="H311" i="38"/>
  <c r="D311" i="38"/>
  <c r="E311" i="38" s="1"/>
  <c r="H310" i="38"/>
  <c r="D310" i="38"/>
  <c r="E310" i="38" s="1"/>
  <c r="H309" i="38"/>
  <c r="E309" i="38"/>
  <c r="D309" i="38"/>
  <c r="H308" i="38"/>
  <c r="C308" i="38"/>
  <c r="H307" i="38"/>
  <c r="D307" i="38"/>
  <c r="E307" i="38" s="1"/>
  <c r="H306" i="38"/>
  <c r="D306" i="38"/>
  <c r="E306" i="38" s="1"/>
  <c r="E305" i="38" s="1"/>
  <c r="C305" i="38"/>
  <c r="H305" i="38" s="1"/>
  <c r="H304" i="38"/>
  <c r="D304" i="38"/>
  <c r="E304" i="38" s="1"/>
  <c r="H303" i="38"/>
  <c r="D303" i="38"/>
  <c r="E303" i="38" s="1"/>
  <c r="E302" i="38" s="1"/>
  <c r="C302" i="38"/>
  <c r="H302" i="38" s="1"/>
  <c r="H301" i="38"/>
  <c r="D301" i="38"/>
  <c r="E301" i="38" s="1"/>
  <c r="H300" i="38"/>
  <c r="E300" i="38"/>
  <c r="D300" i="38"/>
  <c r="H299" i="38"/>
  <c r="D299" i="38"/>
  <c r="E299" i="38" s="1"/>
  <c r="C298" i="38"/>
  <c r="H298" i="38" s="1"/>
  <c r="H297" i="38"/>
  <c r="E297" i="38"/>
  <c r="E296" i="38" s="1"/>
  <c r="D297" i="38"/>
  <c r="D296" i="38" s="1"/>
  <c r="C296" i="38"/>
  <c r="H296" i="38" s="1"/>
  <c r="H295" i="38"/>
  <c r="D295" i="38"/>
  <c r="E295" i="38" s="1"/>
  <c r="H294" i="38"/>
  <c r="E294" i="38"/>
  <c r="D294" i="38"/>
  <c r="H293" i="38"/>
  <c r="D293" i="38"/>
  <c r="E293" i="38" s="1"/>
  <c r="H292" i="38"/>
  <c r="D292" i="38"/>
  <c r="E292" i="38" s="1"/>
  <c r="H291" i="38"/>
  <c r="D291" i="38"/>
  <c r="H290" i="38"/>
  <c r="E290" i="38"/>
  <c r="D290" i="38"/>
  <c r="C289" i="38"/>
  <c r="H289" i="38" s="1"/>
  <c r="H288" i="38"/>
  <c r="D288" i="38"/>
  <c r="E288" i="38" s="1"/>
  <c r="H287" i="38"/>
  <c r="E287" i="38"/>
  <c r="D287" i="38"/>
  <c r="H286" i="38"/>
  <c r="D286" i="38"/>
  <c r="E286" i="38" s="1"/>
  <c r="H285" i="38"/>
  <c r="D285" i="38"/>
  <c r="E285" i="38" s="1"/>
  <c r="H284" i="38"/>
  <c r="D284" i="38"/>
  <c r="E284" i="38" s="1"/>
  <c r="H283" i="38"/>
  <c r="E283" i="38"/>
  <c r="D283" i="38"/>
  <c r="H282" i="38"/>
  <c r="D282" i="38"/>
  <c r="E282" i="38" s="1"/>
  <c r="H281" i="38"/>
  <c r="D281" i="38"/>
  <c r="E281" i="38" s="1"/>
  <c r="H280" i="38"/>
  <c r="D280" i="38"/>
  <c r="E280" i="38" s="1"/>
  <c r="H279" i="38"/>
  <c r="E279" i="38"/>
  <c r="D279" i="38"/>
  <c r="H278" i="38"/>
  <c r="D278" i="38"/>
  <c r="E278" i="38" s="1"/>
  <c r="H277" i="38"/>
  <c r="D277" i="38"/>
  <c r="E277" i="38" s="1"/>
  <c r="H276" i="38"/>
  <c r="D276" i="38"/>
  <c r="E276" i="38" s="1"/>
  <c r="H275" i="38"/>
  <c r="E275" i="38"/>
  <c r="D275" i="38"/>
  <c r="H274" i="38"/>
  <c r="D274" i="38"/>
  <c r="E274" i="38" s="1"/>
  <c r="H273" i="38"/>
  <c r="D273" i="38"/>
  <c r="E273" i="38" s="1"/>
  <c r="H272" i="38"/>
  <c r="D272" i="38"/>
  <c r="E272" i="38" s="1"/>
  <c r="H271" i="38"/>
  <c r="E271" i="38"/>
  <c r="D271" i="38"/>
  <c r="H270" i="38"/>
  <c r="D270" i="38"/>
  <c r="E270" i="38" s="1"/>
  <c r="H269" i="38"/>
  <c r="D269" i="38"/>
  <c r="E269" i="38" s="1"/>
  <c r="H268" i="38"/>
  <c r="D268" i="38"/>
  <c r="E268" i="38" s="1"/>
  <c r="H267" i="38"/>
  <c r="E267" i="38"/>
  <c r="D267" i="38"/>
  <c r="H266" i="38"/>
  <c r="D266" i="38"/>
  <c r="E266" i="38" s="1"/>
  <c r="C265" i="38"/>
  <c r="H265" i="38" s="1"/>
  <c r="H264" i="38"/>
  <c r="E264" i="38"/>
  <c r="D264" i="38"/>
  <c r="H262" i="38"/>
  <c r="D262" i="38"/>
  <c r="E262" i="38" s="1"/>
  <c r="H261" i="38"/>
  <c r="D261" i="38"/>
  <c r="E261" i="38" s="1"/>
  <c r="E260" i="38" s="1"/>
  <c r="C260" i="38"/>
  <c r="H260" i="38" s="1"/>
  <c r="D252" i="38"/>
  <c r="E252" i="38" s="1"/>
  <c r="D251" i="38"/>
  <c r="E251" i="38" s="1"/>
  <c r="C250" i="38"/>
  <c r="D249" i="38"/>
  <c r="E249" i="38" s="1"/>
  <c r="D248" i="38"/>
  <c r="E248" i="38" s="1"/>
  <c r="D247" i="38"/>
  <c r="E247" i="38" s="1"/>
  <c r="D246" i="38"/>
  <c r="E246" i="38" s="1"/>
  <c r="D245" i="38"/>
  <c r="E245" i="38" s="1"/>
  <c r="C244" i="38"/>
  <c r="C243" i="38" s="1"/>
  <c r="E242" i="38"/>
  <c r="D242" i="38"/>
  <c r="E241" i="38"/>
  <c r="D241" i="38"/>
  <c r="E240" i="38"/>
  <c r="D240" i="38"/>
  <c r="D239" i="38"/>
  <c r="D238" i="38" s="1"/>
  <c r="C239" i="38"/>
  <c r="C238" i="38" s="1"/>
  <c r="D237" i="38"/>
  <c r="D236" i="38" s="1"/>
  <c r="D235" i="38" s="1"/>
  <c r="C236" i="38"/>
  <c r="C235" i="38" s="1"/>
  <c r="E234" i="38"/>
  <c r="E233" i="38" s="1"/>
  <c r="D234" i="38"/>
  <c r="D233" i="38"/>
  <c r="C233" i="38"/>
  <c r="D232" i="38"/>
  <c r="E232" i="38" s="1"/>
  <c r="D231" i="38"/>
  <c r="E231" i="38" s="1"/>
  <c r="D230" i="38"/>
  <c r="E230" i="38" s="1"/>
  <c r="C229" i="38"/>
  <c r="C228" i="38" s="1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E219" i="38"/>
  <c r="D219" i="38"/>
  <c r="E218" i="38"/>
  <c r="D218" i="38"/>
  <c r="E217" i="38"/>
  <c r="D217" i="38"/>
  <c r="D216" i="38"/>
  <c r="C216" i="38"/>
  <c r="C215" i="38" s="1"/>
  <c r="E214" i="38"/>
  <c r="E213" i="38" s="1"/>
  <c r="D214" i="38"/>
  <c r="D213" i="38"/>
  <c r="C213" i="38"/>
  <c r="D212" i="38"/>
  <c r="E212" i="38" s="1"/>
  <c r="E211" i="38" s="1"/>
  <c r="C211" i="38"/>
  <c r="D210" i="38"/>
  <c r="E210" i="38" s="1"/>
  <c r="D209" i="38"/>
  <c r="E209" i="38" s="1"/>
  <c r="D208" i="38"/>
  <c r="C207" i="38"/>
  <c r="D206" i="38"/>
  <c r="E206" i="38" s="1"/>
  <c r="D205" i="38"/>
  <c r="E205" i="38" s="1"/>
  <c r="C204" i="38"/>
  <c r="C203" i="38" s="1"/>
  <c r="D202" i="38"/>
  <c r="E202" i="38" s="1"/>
  <c r="E201" i="38" s="1"/>
  <c r="E200" i="38" s="1"/>
  <c r="C201" i="38"/>
  <c r="C200" i="38" s="1"/>
  <c r="D199" i="38"/>
  <c r="E199" i="38" s="1"/>
  <c r="E198" i="38" s="1"/>
  <c r="E197" i="38" s="1"/>
  <c r="C198" i="38"/>
  <c r="C197" i="38" s="1"/>
  <c r="D196" i="38"/>
  <c r="E196" i="38" s="1"/>
  <c r="E195" i="38" s="1"/>
  <c r="C195" i="38"/>
  <c r="C188" i="38" s="1"/>
  <c r="D194" i="38"/>
  <c r="E194" i="38" s="1"/>
  <c r="E193" i="38" s="1"/>
  <c r="D193" i="38"/>
  <c r="C193" i="38"/>
  <c r="D192" i="38"/>
  <c r="E192" i="38" s="1"/>
  <c r="D191" i="38"/>
  <c r="E191" i="38" s="1"/>
  <c r="D190" i="38"/>
  <c r="E190" i="38" s="1"/>
  <c r="C189" i="38"/>
  <c r="D187" i="38"/>
  <c r="E187" i="38" s="1"/>
  <c r="D186" i="38"/>
  <c r="E186" i="38" s="1"/>
  <c r="C185" i="38"/>
  <c r="C184" i="38" s="1"/>
  <c r="D183" i="38"/>
  <c r="E183" i="38" s="1"/>
  <c r="E182" i="38" s="1"/>
  <c r="C182" i="38"/>
  <c r="D181" i="38"/>
  <c r="D180" i="38" s="1"/>
  <c r="C180" i="38"/>
  <c r="H176" i="38"/>
  <c r="D176" i="38"/>
  <c r="E176" i="38" s="1"/>
  <c r="H175" i="38"/>
  <c r="E175" i="38"/>
  <c r="D175" i="38"/>
  <c r="D174" i="38" s="1"/>
  <c r="C174" i="38"/>
  <c r="H174" i="38" s="1"/>
  <c r="H173" i="38"/>
  <c r="D173" i="38"/>
  <c r="E173" i="38" s="1"/>
  <c r="H172" i="38"/>
  <c r="E172" i="38"/>
  <c r="D172" i="38"/>
  <c r="H171" i="38"/>
  <c r="C171" i="38"/>
  <c r="C170" i="38"/>
  <c r="H170" i="38" s="1"/>
  <c r="J170" i="38" s="1"/>
  <c r="H169" i="38"/>
  <c r="E169" i="38"/>
  <c r="D169" i="38"/>
  <c r="H168" i="38"/>
  <c r="D168" i="38"/>
  <c r="E168" i="38" s="1"/>
  <c r="C167" i="38"/>
  <c r="H167" i="38" s="1"/>
  <c r="H166" i="38"/>
  <c r="E166" i="38"/>
  <c r="D166" i="38"/>
  <c r="H165" i="38"/>
  <c r="D165" i="38"/>
  <c r="E165" i="38" s="1"/>
  <c r="C164" i="38"/>
  <c r="H164" i="38" s="1"/>
  <c r="H162" i="38"/>
  <c r="D162" i="38"/>
  <c r="E162" i="38" s="1"/>
  <c r="H161" i="38"/>
  <c r="E161" i="38"/>
  <c r="D161" i="38"/>
  <c r="C160" i="38"/>
  <c r="H160" i="38" s="1"/>
  <c r="H159" i="38"/>
  <c r="D159" i="38"/>
  <c r="E159" i="38" s="1"/>
  <c r="H158" i="38"/>
  <c r="E158" i="38"/>
  <c r="D158" i="38"/>
  <c r="C157" i="38"/>
  <c r="H157" i="38" s="1"/>
  <c r="H156" i="38"/>
  <c r="D156" i="38"/>
  <c r="E156" i="38" s="1"/>
  <c r="H155" i="38"/>
  <c r="E155" i="38"/>
  <c r="D155" i="38"/>
  <c r="C154" i="38"/>
  <c r="C153" i="38" s="1"/>
  <c r="H153" i="38" s="1"/>
  <c r="J153" i="38" s="1"/>
  <c r="H151" i="38"/>
  <c r="D151" i="38"/>
  <c r="E151" i="38" s="1"/>
  <c r="H150" i="38"/>
  <c r="D150" i="38"/>
  <c r="E150" i="38" s="1"/>
  <c r="E149" i="38" s="1"/>
  <c r="D149" i="38"/>
  <c r="C149" i="38"/>
  <c r="H149" i="38" s="1"/>
  <c r="H148" i="38"/>
  <c r="D148" i="38"/>
  <c r="E148" i="38" s="1"/>
  <c r="H147" i="38"/>
  <c r="D147" i="38"/>
  <c r="E147" i="38" s="1"/>
  <c r="E146" i="38" s="1"/>
  <c r="D146" i="38"/>
  <c r="C146" i="38"/>
  <c r="H146" i="38" s="1"/>
  <c r="H145" i="38"/>
  <c r="D145" i="38"/>
  <c r="E145" i="38" s="1"/>
  <c r="H144" i="38"/>
  <c r="D144" i="38"/>
  <c r="E144" i="38" s="1"/>
  <c r="E143" i="38" s="1"/>
  <c r="H143" i="38"/>
  <c r="D143" i="38"/>
  <c r="C143" i="38"/>
  <c r="H142" i="38"/>
  <c r="D142" i="38"/>
  <c r="E142" i="38" s="1"/>
  <c r="H141" i="38"/>
  <c r="D141" i="38"/>
  <c r="E141" i="38" s="1"/>
  <c r="E140" i="38" s="1"/>
  <c r="H140" i="38"/>
  <c r="D140" i="38"/>
  <c r="C140" i="38"/>
  <c r="H139" i="38"/>
  <c r="D139" i="38"/>
  <c r="E139" i="38" s="1"/>
  <c r="H138" i="38"/>
  <c r="D138" i="38"/>
  <c r="E138" i="38" s="1"/>
  <c r="H137" i="38"/>
  <c r="D137" i="38"/>
  <c r="E137" i="38" s="1"/>
  <c r="C136" i="38"/>
  <c r="H136" i="38" s="1"/>
  <c r="H134" i="38"/>
  <c r="D134" i="38"/>
  <c r="E134" i="38" s="1"/>
  <c r="H133" i="38"/>
  <c r="D133" i="38"/>
  <c r="E133" i="38" s="1"/>
  <c r="E132" i="38" s="1"/>
  <c r="D132" i="38"/>
  <c r="C132" i="38"/>
  <c r="H132" i="38" s="1"/>
  <c r="H131" i="38"/>
  <c r="D131" i="38"/>
  <c r="E131" i="38" s="1"/>
  <c r="H130" i="38"/>
  <c r="D130" i="38"/>
  <c r="E130" i="38" s="1"/>
  <c r="E129" i="38" s="1"/>
  <c r="H129" i="38"/>
  <c r="D129" i="38"/>
  <c r="C129" i="38"/>
  <c r="H128" i="38"/>
  <c r="D128" i="38"/>
  <c r="E128" i="38" s="1"/>
  <c r="H127" i="38"/>
  <c r="D127" i="38"/>
  <c r="E127" i="38" s="1"/>
  <c r="E126" i="38" s="1"/>
  <c r="H126" i="38"/>
  <c r="D126" i="38"/>
  <c r="C126" i="38"/>
  <c r="H125" i="38"/>
  <c r="D125" i="38"/>
  <c r="E125" i="38" s="1"/>
  <c r="H124" i="38"/>
  <c r="D124" i="38"/>
  <c r="E124" i="38" s="1"/>
  <c r="E123" i="38" s="1"/>
  <c r="H123" i="38"/>
  <c r="D123" i="38"/>
  <c r="C123" i="38"/>
  <c r="H122" i="38"/>
  <c r="D122" i="38"/>
  <c r="E122" i="38" s="1"/>
  <c r="H121" i="38"/>
  <c r="D121" i="38"/>
  <c r="E121" i="38" s="1"/>
  <c r="E120" i="38" s="1"/>
  <c r="H120" i="38"/>
  <c r="D120" i="38"/>
  <c r="C120" i="38"/>
  <c r="H119" i="38"/>
  <c r="D119" i="38"/>
  <c r="E119" i="38" s="1"/>
  <c r="H118" i="38"/>
  <c r="D118" i="38"/>
  <c r="E118" i="38" s="1"/>
  <c r="E117" i="38" s="1"/>
  <c r="C117" i="38"/>
  <c r="C116" i="38" s="1"/>
  <c r="H113" i="38"/>
  <c r="E113" i="38"/>
  <c r="D113" i="38"/>
  <c r="H112" i="38"/>
  <c r="D112" i="38"/>
  <c r="E112" i="38" s="1"/>
  <c r="H111" i="38"/>
  <c r="D111" i="38"/>
  <c r="E111" i="38" s="1"/>
  <c r="H110" i="38"/>
  <c r="D110" i="38"/>
  <c r="E110" i="38" s="1"/>
  <c r="H109" i="38"/>
  <c r="E109" i="38"/>
  <c r="D109" i="38"/>
  <c r="H108" i="38"/>
  <c r="D108" i="38"/>
  <c r="E108" i="38" s="1"/>
  <c r="H107" i="38"/>
  <c r="D107" i="38"/>
  <c r="E107" i="38" s="1"/>
  <c r="H106" i="38"/>
  <c r="D106" i="38"/>
  <c r="E106" i="38" s="1"/>
  <c r="H105" i="38"/>
  <c r="E105" i="38"/>
  <c r="D105" i="38"/>
  <c r="H104" i="38"/>
  <c r="D104" i="38"/>
  <c r="E104" i="38" s="1"/>
  <c r="H103" i="38"/>
  <c r="D103" i="38"/>
  <c r="E103" i="38" s="1"/>
  <c r="H102" i="38"/>
  <c r="D102" i="38"/>
  <c r="E102" i="38" s="1"/>
  <c r="H101" i="38"/>
  <c r="E101" i="38"/>
  <c r="D101" i="38"/>
  <c r="H100" i="38"/>
  <c r="D100" i="38"/>
  <c r="E100" i="38" s="1"/>
  <c r="H99" i="38"/>
  <c r="D99" i="38"/>
  <c r="E99" i="38" s="1"/>
  <c r="H98" i="38"/>
  <c r="D98" i="38"/>
  <c r="E98" i="38" s="1"/>
  <c r="C97" i="38"/>
  <c r="H97" i="38" s="1"/>
  <c r="J97" i="38" s="1"/>
  <c r="H96" i="38"/>
  <c r="D96" i="38"/>
  <c r="E96" i="38" s="1"/>
  <c r="H95" i="38"/>
  <c r="D95" i="38"/>
  <c r="E95" i="38" s="1"/>
  <c r="H94" i="38"/>
  <c r="E94" i="38"/>
  <c r="D94" i="38"/>
  <c r="H93" i="38"/>
  <c r="D93" i="38"/>
  <c r="E93" i="38" s="1"/>
  <c r="H92" i="38"/>
  <c r="D92" i="38"/>
  <c r="E92" i="38" s="1"/>
  <c r="H91" i="38"/>
  <c r="D91" i="38"/>
  <c r="E91" i="38" s="1"/>
  <c r="H90" i="38"/>
  <c r="E90" i="38"/>
  <c r="D90" i="38"/>
  <c r="H89" i="38"/>
  <c r="D89" i="38"/>
  <c r="E89" i="38" s="1"/>
  <c r="H88" i="38"/>
  <c r="D88" i="38"/>
  <c r="E88" i="38" s="1"/>
  <c r="H87" i="38"/>
  <c r="D87" i="38"/>
  <c r="E87" i="38" s="1"/>
  <c r="H86" i="38"/>
  <c r="E86" i="38"/>
  <c r="D86" i="38"/>
  <c r="H85" i="38"/>
  <c r="D85" i="38"/>
  <c r="E85" i="38" s="1"/>
  <c r="H84" i="38"/>
  <c r="D84" i="38"/>
  <c r="E84" i="38" s="1"/>
  <c r="H83" i="38"/>
  <c r="D83" i="38"/>
  <c r="E83" i="38" s="1"/>
  <c r="H82" i="38"/>
  <c r="E82" i="38"/>
  <c r="D82" i="38"/>
  <c r="H81" i="38"/>
  <c r="D81" i="38"/>
  <c r="E81" i="38" s="1"/>
  <c r="H80" i="38"/>
  <c r="D80" i="38"/>
  <c r="E80" i="38" s="1"/>
  <c r="H79" i="38"/>
  <c r="D79" i="38"/>
  <c r="E79" i="38" s="1"/>
  <c r="H78" i="38"/>
  <c r="E78" i="38"/>
  <c r="D78" i="38"/>
  <c r="H77" i="38"/>
  <c r="D77" i="38"/>
  <c r="E77" i="38" s="1"/>
  <c r="H76" i="38"/>
  <c r="D76" i="38"/>
  <c r="E76" i="38" s="1"/>
  <c r="H75" i="38"/>
  <c r="D75" i="38"/>
  <c r="E75" i="38" s="1"/>
  <c r="H74" i="38"/>
  <c r="E74" i="38"/>
  <c r="D74" i="38"/>
  <c r="H73" i="38"/>
  <c r="D73" i="38"/>
  <c r="E73" i="38" s="1"/>
  <c r="H72" i="38"/>
  <c r="D72" i="38"/>
  <c r="E72" i="38" s="1"/>
  <c r="H71" i="38"/>
  <c r="D71" i="38"/>
  <c r="E71" i="38" s="1"/>
  <c r="H70" i="38"/>
  <c r="E70" i="38"/>
  <c r="D70" i="38"/>
  <c r="H69" i="38"/>
  <c r="D69" i="38"/>
  <c r="E69" i="38" s="1"/>
  <c r="C68" i="38"/>
  <c r="C67" i="38" s="1"/>
  <c r="H67" i="38" s="1"/>
  <c r="J67" i="38" s="1"/>
  <c r="H66" i="38"/>
  <c r="D66" i="38"/>
  <c r="E66" i="38" s="1"/>
  <c r="H65" i="38"/>
  <c r="D65" i="38"/>
  <c r="E65" i="38" s="1"/>
  <c r="H64" i="38"/>
  <c r="E64" i="38"/>
  <c r="D64" i="38"/>
  <c r="H63" i="38"/>
  <c r="D63" i="38"/>
  <c r="E63" i="38" s="1"/>
  <c r="H62" i="38"/>
  <c r="D62" i="38"/>
  <c r="E62" i="38" s="1"/>
  <c r="C61" i="38"/>
  <c r="H61" i="38" s="1"/>
  <c r="J61" i="38" s="1"/>
  <c r="H60" i="38"/>
  <c r="D60" i="38"/>
  <c r="E60" i="38" s="1"/>
  <c r="H59" i="38"/>
  <c r="D59" i="38"/>
  <c r="E59" i="38" s="1"/>
  <c r="H58" i="38"/>
  <c r="E58" i="38"/>
  <c r="D58" i="38"/>
  <c r="H57" i="38"/>
  <c r="D57" i="38"/>
  <c r="E57" i="38" s="1"/>
  <c r="H56" i="38"/>
  <c r="D56" i="38"/>
  <c r="E56" i="38" s="1"/>
  <c r="H55" i="38"/>
  <c r="D55" i="38"/>
  <c r="E55" i="38" s="1"/>
  <c r="H54" i="38"/>
  <c r="E54" i="38"/>
  <c r="D54" i="38"/>
  <c r="H53" i="38"/>
  <c r="D53" i="38"/>
  <c r="E53" i="38" s="1"/>
  <c r="H52" i="38"/>
  <c r="D52" i="38"/>
  <c r="E52" i="38" s="1"/>
  <c r="H51" i="38"/>
  <c r="D51" i="38"/>
  <c r="E51" i="38" s="1"/>
  <c r="H50" i="38"/>
  <c r="E50" i="38"/>
  <c r="D50" i="38"/>
  <c r="H49" i="38"/>
  <c r="D49" i="38"/>
  <c r="E49" i="38" s="1"/>
  <c r="H48" i="38"/>
  <c r="D48" i="38"/>
  <c r="E48" i="38" s="1"/>
  <c r="H47" i="38"/>
  <c r="D47" i="38"/>
  <c r="E47" i="38" s="1"/>
  <c r="H46" i="38"/>
  <c r="E46" i="38"/>
  <c r="D46" i="38"/>
  <c r="H45" i="38"/>
  <c r="D45" i="38"/>
  <c r="E45" i="38" s="1"/>
  <c r="H44" i="38"/>
  <c r="D44" i="38"/>
  <c r="E44" i="38" s="1"/>
  <c r="H43" i="38"/>
  <c r="D43" i="38"/>
  <c r="E43" i="38" s="1"/>
  <c r="H42" i="38"/>
  <c r="E42" i="38"/>
  <c r="D42" i="38"/>
  <c r="H41" i="38"/>
  <c r="D41" i="38"/>
  <c r="E41" i="38" s="1"/>
  <c r="H40" i="38"/>
  <c r="D40" i="38"/>
  <c r="E40" i="38" s="1"/>
  <c r="H39" i="38"/>
  <c r="D39" i="38"/>
  <c r="E39" i="38" s="1"/>
  <c r="H38" i="38"/>
  <c r="J38" i="38" s="1"/>
  <c r="D38" i="38"/>
  <c r="C38" i="38"/>
  <c r="H37" i="38"/>
  <c r="D37" i="38"/>
  <c r="E37" i="38" s="1"/>
  <c r="H36" i="38"/>
  <c r="D36" i="38"/>
  <c r="E36" i="38" s="1"/>
  <c r="H35" i="38"/>
  <c r="D35" i="38"/>
  <c r="E35" i="38" s="1"/>
  <c r="H34" i="38"/>
  <c r="E34" i="38"/>
  <c r="D34" i="38"/>
  <c r="H33" i="38"/>
  <c r="D33" i="38"/>
  <c r="E33" i="38" s="1"/>
  <c r="H32" i="38"/>
  <c r="D32" i="38"/>
  <c r="E32" i="38" s="1"/>
  <c r="H31" i="38"/>
  <c r="D31" i="38"/>
  <c r="E31" i="38" s="1"/>
  <c r="H30" i="38"/>
  <c r="E30" i="38"/>
  <c r="D30" i="38"/>
  <c r="H29" i="38"/>
  <c r="D29" i="38"/>
  <c r="E29" i="38" s="1"/>
  <c r="H28" i="38"/>
  <c r="D28" i="38"/>
  <c r="E28" i="38" s="1"/>
  <c r="H27" i="38"/>
  <c r="D27" i="38"/>
  <c r="E27" i="38" s="1"/>
  <c r="H26" i="38"/>
  <c r="E26" i="38"/>
  <c r="D26" i="38"/>
  <c r="H25" i="38"/>
  <c r="D25" i="38"/>
  <c r="E25" i="38" s="1"/>
  <c r="H24" i="38"/>
  <c r="D24" i="38"/>
  <c r="E24" i="38" s="1"/>
  <c r="H23" i="38"/>
  <c r="D23" i="38"/>
  <c r="E23" i="38" s="1"/>
  <c r="H22" i="38"/>
  <c r="E22" i="38"/>
  <c r="D22" i="38"/>
  <c r="H21" i="38"/>
  <c r="D21" i="38"/>
  <c r="E21" i="38" s="1"/>
  <c r="H20" i="38"/>
  <c r="D20" i="38"/>
  <c r="E20" i="38" s="1"/>
  <c r="H19" i="38"/>
  <c r="D19" i="38"/>
  <c r="E19" i="38" s="1"/>
  <c r="H18" i="38"/>
  <c r="E18" i="38"/>
  <c r="D18" i="38"/>
  <c r="H17" i="38"/>
  <c r="D17" i="38"/>
  <c r="E17" i="38" s="1"/>
  <c r="H16" i="38"/>
  <c r="D16" i="38"/>
  <c r="E16" i="38" s="1"/>
  <c r="H15" i="38"/>
  <c r="D15" i="38"/>
  <c r="E15" i="38" s="1"/>
  <c r="H14" i="38"/>
  <c r="E14" i="38"/>
  <c r="D14" i="38"/>
  <c r="H13" i="38"/>
  <c r="D13" i="38"/>
  <c r="E13" i="38" s="1"/>
  <c r="H12" i="38"/>
  <c r="D12" i="38"/>
  <c r="E12" i="38" s="1"/>
  <c r="C11" i="38"/>
  <c r="H11" i="38" s="1"/>
  <c r="J11" i="38" s="1"/>
  <c r="H10" i="38"/>
  <c r="D10" i="38"/>
  <c r="E10" i="38" s="1"/>
  <c r="H9" i="38"/>
  <c r="D9" i="38"/>
  <c r="E9" i="38" s="1"/>
  <c r="H8" i="38"/>
  <c r="E8" i="38"/>
  <c r="D8" i="38"/>
  <c r="H7" i="38"/>
  <c r="D7" i="38"/>
  <c r="H6" i="38"/>
  <c r="D6" i="38"/>
  <c r="E6" i="38" s="1"/>
  <c r="H5" i="38"/>
  <c r="D5" i="38"/>
  <c r="E5" i="38" s="1"/>
  <c r="C4" i="38"/>
  <c r="C3" i="38" s="1"/>
  <c r="H3" i="38" s="1"/>
  <c r="J3" i="38" s="1"/>
  <c r="E116" i="38" l="1"/>
  <c r="E244" i="38"/>
  <c r="E243" i="38" s="1"/>
  <c r="D445" i="38"/>
  <c r="E446" i="38"/>
  <c r="E605" i="38"/>
  <c r="D603" i="38"/>
  <c r="H4" i="38"/>
  <c r="J4" i="38" s="1"/>
  <c r="E11" i="38"/>
  <c r="E61" i="38"/>
  <c r="D68" i="38"/>
  <c r="E97" i="38"/>
  <c r="H117" i="38"/>
  <c r="D154" i="38"/>
  <c r="D157" i="38"/>
  <c r="D160" i="38"/>
  <c r="E164" i="38"/>
  <c r="C179" i="38"/>
  <c r="C178" i="38" s="1"/>
  <c r="E181" i="38"/>
  <c r="E180" i="38" s="1"/>
  <c r="E179" i="38" s="1"/>
  <c r="D195" i="38"/>
  <c r="D198" i="38"/>
  <c r="D197" i="38" s="1"/>
  <c r="D201" i="38"/>
  <c r="D200" i="38" s="1"/>
  <c r="D204" i="38"/>
  <c r="D203" i="38" s="1"/>
  <c r="D211" i="38"/>
  <c r="D229" i="38"/>
  <c r="D228" i="38" s="1"/>
  <c r="E237" i="38"/>
  <c r="E236" i="38" s="1"/>
  <c r="E235" i="38" s="1"/>
  <c r="D244" i="38"/>
  <c r="D243" i="38" s="1"/>
  <c r="E250" i="38"/>
  <c r="E291" i="38"/>
  <c r="D289" i="38"/>
  <c r="E327" i="38"/>
  <c r="D325" i="38"/>
  <c r="D331" i="38"/>
  <c r="E332" i="38"/>
  <c r="E350" i="38"/>
  <c r="E348" i="38" s="1"/>
  <c r="D348" i="38"/>
  <c r="D378" i="38"/>
  <c r="E382" i="38"/>
  <c r="E392" i="38"/>
  <c r="D399" i="38"/>
  <c r="E400" i="38"/>
  <c r="E506" i="38"/>
  <c r="D504" i="38"/>
  <c r="C538" i="38"/>
  <c r="H538" i="38" s="1"/>
  <c r="H544" i="38"/>
  <c r="E579" i="38"/>
  <c r="D577" i="38"/>
  <c r="E661" i="38"/>
  <c r="C717" i="38"/>
  <c r="H717" i="38" s="1"/>
  <c r="J717" i="38" s="1"/>
  <c r="H718" i="38"/>
  <c r="H68" i="38"/>
  <c r="J68" i="38" s="1"/>
  <c r="H154" i="38"/>
  <c r="D207" i="38"/>
  <c r="E216" i="38"/>
  <c r="E239" i="38"/>
  <c r="E238" i="38" s="1"/>
  <c r="E452" i="38"/>
  <c r="D450" i="38"/>
  <c r="E465" i="38"/>
  <c r="D463" i="38"/>
  <c r="D529" i="38"/>
  <c r="E530" i="38"/>
  <c r="E529" i="38" s="1"/>
  <c r="E589" i="38"/>
  <c r="D587" i="38"/>
  <c r="E683" i="38"/>
  <c r="E722" i="38"/>
  <c r="E752" i="38"/>
  <c r="D751" i="38"/>
  <c r="D750" i="38" s="1"/>
  <c r="D726" i="38" s="1"/>
  <c r="D725" i="38" s="1"/>
  <c r="E762" i="38"/>
  <c r="E761" i="38" s="1"/>
  <c r="E760" i="38" s="1"/>
  <c r="D761" i="38"/>
  <c r="D760" i="38" s="1"/>
  <c r="E772" i="38"/>
  <c r="E771" i="38" s="1"/>
  <c r="D694" i="38"/>
  <c r="E695" i="38"/>
  <c r="D4" i="38"/>
  <c r="E167" i="38"/>
  <c r="D182" i="38"/>
  <c r="D179" i="38" s="1"/>
  <c r="D185" i="38"/>
  <c r="D184" i="38" s="1"/>
  <c r="E208" i="38"/>
  <c r="E207" i="38" s="1"/>
  <c r="E229" i="38"/>
  <c r="E228" i="38" s="1"/>
  <c r="E289" i="38"/>
  <c r="D305" i="38"/>
  <c r="E370" i="38"/>
  <c r="D368" i="38"/>
  <c r="E406" i="38"/>
  <c r="D404" i="38"/>
  <c r="D429" i="38"/>
  <c r="D628" i="38"/>
  <c r="E717" i="38"/>
  <c r="E716" i="38" s="1"/>
  <c r="C743" i="38"/>
  <c r="D388" i="38"/>
  <c r="E477" i="38"/>
  <c r="D491" i="38"/>
  <c r="D494" i="38"/>
  <c r="D556" i="38"/>
  <c r="D676" i="38"/>
  <c r="D679" i="38"/>
  <c r="D718" i="38"/>
  <c r="D746" i="38"/>
  <c r="D756" i="38"/>
  <c r="D755" i="38" s="1"/>
  <c r="E325" i="38"/>
  <c r="E314" i="38" s="1"/>
  <c r="E362" i="38"/>
  <c r="E395" i="38"/>
  <c r="E404" i="38"/>
  <c r="E412" i="38"/>
  <c r="E416" i="38"/>
  <c r="E450" i="38"/>
  <c r="E463" i="38"/>
  <c r="E504" i="38"/>
  <c r="E577" i="38"/>
  <c r="E581" i="38"/>
  <c r="E587" i="38"/>
  <c r="E603" i="38"/>
  <c r="E638" i="38"/>
  <c r="E646" i="38"/>
  <c r="E653" i="38"/>
  <c r="D743" i="38"/>
  <c r="D768" i="38"/>
  <c r="D767" i="38" s="1"/>
  <c r="E344" i="38"/>
  <c r="E459" i="38"/>
  <c r="E474" i="38"/>
  <c r="E547" i="38"/>
  <c r="E642" i="38"/>
  <c r="E665" i="38"/>
  <c r="E745" i="38"/>
  <c r="E744" i="38" s="1"/>
  <c r="E68" i="38"/>
  <c r="E38" i="38"/>
  <c r="E67" i="38"/>
  <c r="E7" i="38"/>
  <c r="E4" i="38" s="1"/>
  <c r="D11" i="38"/>
  <c r="D97" i="38"/>
  <c r="E204" i="38"/>
  <c r="E265" i="38"/>
  <c r="E357" i="38"/>
  <c r="E429" i="38"/>
  <c r="E599" i="38"/>
  <c r="E671" i="38"/>
  <c r="E687" i="38"/>
  <c r="H178" i="38"/>
  <c r="J178" i="38" s="1"/>
  <c r="C177" i="38"/>
  <c r="H177" i="38" s="1"/>
  <c r="J177" i="38" s="1"/>
  <c r="E308" i="38"/>
  <c r="E368" i="38"/>
  <c r="E700" i="38"/>
  <c r="E756" i="38"/>
  <c r="E755" i="38" s="1"/>
  <c r="H116" i="38"/>
  <c r="J116" i="38" s="1"/>
  <c r="C2" i="38"/>
  <c r="D61" i="38"/>
  <c r="D117" i="38"/>
  <c r="D116" i="38" s="1"/>
  <c r="E136" i="38"/>
  <c r="E135" i="38" s="1"/>
  <c r="E115" i="38" s="1"/>
  <c r="E154" i="38"/>
  <c r="E157" i="38"/>
  <c r="E160" i="38"/>
  <c r="E171" i="38"/>
  <c r="E174" i="38"/>
  <c r="E185" i="38"/>
  <c r="E184" i="38" s="1"/>
  <c r="E189" i="38"/>
  <c r="E188" i="38" s="1"/>
  <c r="E215" i="38"/>
  <c r="E223" i="38"/>
  <c r="E222" i="38" s="1"/>
  <c r="E298" i="38"/>
  <c r="E328" i="38"/>
  <c r="E331" i="38"/>
  <c r="E399" i="38"/>
  <c r="E422" i="38"/>
  <c r="E445" i="38"/>
  <c r="E522" i="38"/>
  <c r="E552" i="38"/>
  <c r="E562" i="38"/>
  <c r="E569" i="38"/>
  <c r="E616" i="38"/>
  <c r="E694" i="38"/>
  <c r="C726" i="38"/>
  <c r="E743" i="38"/>
  <c r="E751" i="38"/>
  <c r="E750" i="38" s="1"/>
  <c r="E388" i="38"/>
  <c r="E340" i="38" s="1"/>
  <c r="E497" i="38"/>
  <c r="E484" i="38" s="1"/>
  <c r="E509" i="38"/>
  <c r="E531" i="38"/>
  <c r="E528" i="38" s="1"/>
  <c r="E544" i="38"/>
  <c r="E538" i="38" s="1"/>
  <c r="E556" i="38"/>
  <c r="E610" i="38"/>
  <c r="E628" i="38"/>
  <c r="D136" i="38"/>
  <c r="D135" i="38" s="1"/>
  <c r="C152" i="38"/>
  <c r="H152" i="38" s="1"/>
  <c r="J152" i="38" s="1"/>
  <c r="C163" i="38"/>
  <c r="H163" i="38" s="1"/>
  <c r="J163" i="38" s="1"/>
  <c r="D167" i="38"/>
  <c r="C263" i="38"/>
  <c r="D265" i="38"/>
  <c r="D344" i="38"/>
  <c r="D395" i="38"/>
  <c r="D416" i="38"/>
  <c r="D459" i="38"/>
  <c r="E470" i="38"/>
  <c r="E468" i="38" s="1"/>
  <c r="D474" i="38"/>
  <c r="D484" i="38"/>
  <c r="C509" i="38"/>
  <c r="H509" i="38" s="1"/>
  <c r="C528" i="38"/>
  <c r="H528" i="38" s="1"/>
  <c r="D531" i="38"/>
  <c r="D528" i="38" s="1"/>
  <c r="D552" i="38"/>
  <c r="D551" i="38" s="1"/>
  <c r="D550" i="38" s="1"/>
  <c r="C561" i="38"/>
  <c r="D569" i="38"/>
  <c r="D599" i="38"/>
  <c r="D642" i="38"/>
  <c r="D646" i="38"/>
  <c r="D665" i="38"/>
  <c r="D700" i="38"/>
  <c r="C716" i="38"/>
  <c r="H716" i="38" s="1"/>
  <c r="J716" i="38" s="1"/>
  <c r="D722" i="38"/>
  <c r="D717" i="38" s="1"/>
  <c r="D716" i="38" s="1"/>
  <c r="E740" i="38"/>
  <c r="E739" i="38" s="1"/>
  <c r="E778" i="38"/>
  <c r="E777" i="38" s="1"/>
  <c r="D171" i="38"/>
  <c r="D170" i="38" s="1"/>
  <c r="D189" i="38"/>
  <c r="D188" i="38" s="1"/>
  <c r="D220" i="38"/>
  <c r="D215" i="38" s="1"/>
  <c r="D223" i="38"/>
  <c r="D222" i="38" s="1"/>
  <c r="D250" i="38"/>
  <c r="D260" i="38"/>
  <c r="D302" i="38"/>
  <c r="D308" i="38"/>
  <c r="D328" i="38"/>
  <c r="D412" i="38"/>
  <c r="D422" i="38"/>
  <c r="C135" i="38"/>
  <c r="H135" i="38" s="1"/>
  <c r="J135" i="38" s="1"/>
  <c r="D164" i="38"/>
  <c r="D163" i="38" s="1"/>
  <c r="D298" i="38"/>
  <c r="D315" i="38"/>
  <c r="C340" i="38"/>
  <c r="D357" i="38"/>
  <c r="D362" i="38"/>
  <c r="D382" i="38"/>
  <c r="D392" i="38"/>
  <c r="C444" i="38"/>
  <c r="H444" i="38" s="1"/>
  <c r="D477" i="38"/>
  <c r="C483" i="38"/>
  <c r="H483" i="38" s="1"/>
  <c r="J483" i="38" s="1"/>
  <c r="D513" i="38"/>
  <c r="D509" i="38" s="1"/>
  <c r="D522" i="38"/>
  <c r="D538" i="38"/>
  <c r="C551" i="38"/>
  <c r="D562" i="38"/>
  <c r="D561" i="38" s="1"/>
  <c r="D581" i="38"/>
  <c r="D616" i="38"/>
  <c r="D638" i="38"/>
  <c r="C645" i="38"/>
  <c r="H645" i="38" s="1"/>
  <c r="J645" i="38" s="1"/>
  <c r="D653" i="38"/>
  <c r="D683" i="38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 s="1"/>
  <c r="D766" i="37"/>
  <c r="E766" i="37" s="1"/>
  <c r="E765" i="37" s="1"/>
  <c r="D765" i="37"/>
  <c r="C765" i="37"/>
  <c r="E764" i="37"/>
  <c r="D764" i="37"/>
  <c r="D763" i="37"/>
  <c r="E763" i="37" s="1"/>
  <c r="E762" i="37"/>
  <c r="E761" i="37" s="1"/>
  <c r="E760" i="37" s="1"/>
  <c r="D762" i="37"/>
  <c r="C761" i="37"/>
  <c r="C760" i="37" s="1"/>
  <c r="D759" i="37"/>
  <c r="E759" i="37" s="1"/>
  <c r="D758" i="37"/>
  <c r="E758" i="37" s="1"/>
  <c r="D757" i="37"/>
  <c r="E757" i="37" s="1"/>
  <c r="E756" i="37" s="1"/>
  <c r="E755" i="37" s="1"/>
  <c r="C756" i="37"/>
  <c r="C755" i="37" s="1"/>
  <c r="E754" i="37"/>
  <c r="D754" i="37"/>
  <c r="D753" i="37"/>
  <c r="E753" i="37" s="1"/>
  <c r="E752" i="37"/>
  <c r="D752" i="37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D734" i="37"/>
  <c r="C734" i="37"/>
  <c r="C733" i="37" s="1"/>
  <c r="D732" i="37"/>
  <c r="E732" i="37" s="1"/>
  <c r="E731" i="37" s="1"/>
  <c r="E730" i="37" s="1"/>
  <c r="C731" i="37"/>
  <c r="C730" i="37" s="1"/>
  <c r="D729" i="37"/>
  <c r="E729" i="37" s="1"/>
  <c r="D728" i="37"/>
  <c r="C727" i="37"/>
  <c r="H724" i="37"/>
  <c r="D724" i="37"/>
  <c r="E724" i="37" s="1"/>
  <c r="H723" i="37"/>
  <c r="D723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H685" i="37"/>
  <c r="D685" i="37"/>
  <c r="E685" i="37" s="1"/>
  <c r="H684" i="37"/>
  <c r="E684" i="37"/>
  <c r="D684" i="37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H665" i="37"/>
  <c r="D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H616" i="37"/>
  <c r="C616" i="37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E602" i="37"/>
  <c r="D602" i="37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D547" i="37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E487" i="37"/>
  <c r="D487" i="37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E415" i="37"/>
  <c r="D415" i="37"/>
  <c r="H414" i="37"/>
  <c r="D414" i="37"/>
  <c r="E414" i="37" s="1"/>
  <c r="H413" i="37"/>
  <c r="D413" i="37"/>
  <c r="E413" i="37" s="1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E389" i="37"/>
  <c r="D389" i="37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E381" i="37"/>
  <c r="D381" i="37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E374" i="37" s="1"/>
  <c r="D373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C314" i="37"/>
  <c r="H314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E237" i="37"/>
  <c r="E236" i="37" s="1"/>
  <c r="E235" i="37" s="1"/>
  <c r="D237" i="37"/>
  <c r="D236" i="37" s="1"/>
  <c r="D235" i="37" s="1"/>
  <c r="C236" i="37"/>
  <c r="C235" i="37" s="1"/>
  <c r="D234" i="37"/>
  <c r="C233" i="37"/>
  <c r="D232" i="37"/>
  <c r="E232" i="37" s="1"/>
  <c r="D231" i="37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D218" i="37"/>
  <c r="E218" i="37" s="1"/>
  <c r="D217" i="37"/>
  <c r="E217" i="37" s="1"/>
  <c r="C216" i="37"/>
  <c r="D214" i="37"/>
  <c r="E214" i="37" s="1"/>
  <c r="E213" i="37" s="1"/>
  <c r="D213" i="37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D201" i="37"/>
  <c r="D200" i="37" s="1"/>
  <c r="C201" i="37"/>
  <c r="C200" i="37" s="1"/>
  <c r="D199" i="37"/>
  <c r="D198" i="37" s="1"/>
  <c r="D197" i="37" s="1"/>
  <c r="C198" i="37"/>
  <c r="C197" i="37"/>
  <c r="D196" i="37"/>
  <c r="E196" i="37" s="1"/>
  <c r="E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C182" i="37"/>
  <c r="D181" i="37"/>
  <c r="D180" i="37" s="1"/>
  <c r="C180" i="37"/>
  <c r="C179" i="37" s="1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E168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E81" i="37"/>
  <c r="D81" i="37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E5" i="37"/>
  <c r="D5" i="37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D768" i="36" s="1"/>
  <c r="D767" i="36" s="1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 s="1"/>
  <c r="D732" i="36"/>
  <c r="E732" i="36" s="1"/>
  <c r="E731" i="36" s="1"/>
  <c r="E730" i="36" s="1"/>
  <c r="D731" i="36"/>
  <c r="D730" i="36" s="1"/>
  <c r="C731" i="36"/>
  <c r="C730" i="36" s="1"/>
  <c r="D729" i="36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H522" i="36"/>
  <c r="C522" i="36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E516" i="36"/>
  <c r="D516" i="36"/>
  <c r="H515" i="36"/>
  <c r="D515" i="36"/>
  <c r="E515" i="36" s="1"/>
  <c r="H514" i="36"/>
  <c r="D514" i="36"/>
  <c r="E514" i="36" s="1"/>
  <c r="H513" i="36"/>
  <c r="C513" i="36"/>
  <c r="C509" i="36" s="1"/>
  <c r="H509" i="36" s="1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C477" i="36"/>
  <c r="H477" i="36" s="1"/>
  <c r="H476" i="36"/>
  <c r="D476" i="36"/>
  <c r="E476" i="36" s="1"/>
  <c r="H475" i="36"/>
  <c r="D475" i="36"/>
  <c r="E475" i="36" s="1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H368" i="36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H326" i="36"/>
  <c r="D326" i="36"/>
  <c r="E326" i="36" s="1"/>
  <c r="H325" i="36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D307" i="36"/>
  <c r="E307" i="36" s="1"/>
  <c r="H306" i="36"/>
  <c r="D306" i="36"/>
  <c r="H305" i="36"/>
  <c r="H304" i="36"/>
  <c r="D304" i="36"/>
  <c r="E304" i="36" s="1"/>
  <c r="H303" i="36"/>
  <c r="D303" i="36"/>
  <c r="H302" i="36"/>
  <c r="H301" i="36"/>
  <c r="D301" i="36"/>
  <c r="E301" i="36" s="1"/>
  <c r="H300" i="36"/>
  <c r="D300" i="36"/>
  <c r="E300" i="36" s="1"/>
  <c r="H299" i="36"/>
  <c r="D299" i="36"/>
  <c r="E299" i="36" s="1"/>
  <c r="H298" i="36"/>
  <c r="H297" i="36"/>
  <c r="D297" i="36"/>
  <c r="H296" i="36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H289" i="36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E275" i="36"/>
  <c r="D275" i="36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D248" i="36"/>
  <c r="E248" i="36" s="1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D240" i="36"/>
  <c r="E240" i="36" s="1"/>
  <c r="C239" i="36"/>
  <c r="C238" i="36" s="1"/>
  <c r="D237" i="36"/>
  <c r="E237" i="36" s="1"/>
  <c r="E236" i="36" s="1"/>
  <c r="E235" i="36" s="1"/>
  <c r="D236" i="36"/>
  <c r="D235" i="36" s="1"/>
  <c r="C236" i="36"/>
  <c r="C235" i="36" s="1"/>
  <c r="D234" i="36"/>
  <c r="E234" i="36" s="1"/>
  <c r="E233" i="36" s="1"/>
  <c r="D233" i="36"/>
  <c r="C233" i="36"/>
  <c r="D232" i="36"/>
  <c r="E232" i="36" s="1"/>
  <c r="D231" i="36"/>
  <c r="E231" i="36" s="1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C216" i="36"/>
  <c r="C215" i="36" s="1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D202" i="36"/>
  <c r="C201" i="36"/>
  <c r="C200" i="36" s="1"/>
  <c r="D199" i="36"/>
  <c r="C198" i="36"/>
  <c r="C197" i="36" s="1"/>
  <c r="D196" i="36"/>
  <c r="C195" i="36"/>
  <c r="D194" i="36"/>
  <c r="C193" i="36"/>
  <c r="D192" i="36"/>
  <c r="E192" i="36" s="1"/>
  <c r="D191" i="36"/>
  <c r="E191" i="36" s="1"/>
  <c r="D190" i="36"/>
  <c r="C189" i="36"/>
  <c r="C188" i="36" s="1"/>
  <c r="D187" i="36"/>
  <c r="E187" i="36" s="1"/>
  <c r="D186" i="36"/>
  <c r="C185" i="36"/>
  <c r="C184" i="36" s="1"/>
  <c r="D183" i="36"/>
  <c r="C182" i="36"/>
  <c r="D181" i="36"/>
  <c r="C180" i="36"/>
  <c r="H176" i="36"/>
  <c r="D176" i="36"/>
  <c r="E176" i="36" s="1"/>
  <c r="H175" i="36"/>
  <c r="D175" i="36"/>
  <c r="C174" i="36"/>
  <c r="H174" i="36" s="1"/>
  <c r="H173" i="36"/>
  <c r="D173" i="36"/>
  <c r="H172" i="36"/>
  <c r="D172" i="36"/>
  <c r="E172" i="36" s="1"/>
  <c r="H171" i="36"/>
  <c r="C171" i="36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C157" i="36"/>
  <c r="H157" i="36" s="1"/>
  <c r="H156" i="36"/>
  <c r="D156" i="36"/>
  <c r="H155" i="36"/>
  <c r="D155" i="36"/>
  <c r="E155" i="36" s="1"/>
  <c r="C154" i="36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E147" i="36"/>
  <c r="D147" i="36"/>
  <c r="D146" i="36"/>
  <c r="C146" i="36"/>
  <c r="H146" i="36" s="1"/>
  <c r="H145" i="36"/>
  <c r="D145" i="36"/>
  <c r="H144" i="36"/>
  <c r="E144" i="36"/>
  <c r="D144" i="36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E77" i="36"/>
  <c r="D77" i="36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E19" i="36"/>
  <c r="D19" i="36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E769" i="35" s="1"/>
  <c r="E768" i="35" s="1"/>
  <c r="E767" i="35" s="1"/>
  <c r="C768" i="35"/>
  <c r="C767" i="35" s="1"/>
  <c r="D766" i="35"/>
  <c r="E766" i="35" s="1"/>
  <c r="E765" i="35" s="1"/>
  <c r="C765" i="35"/>
  <c r="D764" i="35"/>
  <c r="E764" i="35" s="1"/>
  <c r="D763" i="35"/>
  <c r="E763" i="35" s="1"/>
  <c r="D762" i="35"/>
  <c r="E762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 s="1"/>
  <c r="D729" i="35"/>
  <c r="D728" i="35"/>
  <c r="E728" i="35" s="1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 s="1"/>
  <c r="D671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E661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C599" i="35"/>
  <c r="H599" i="35" s="1"/>
  <c r="H598" i="35"/>
  <c r="D598" i="35"/>
  <c r="E598" i="35" s="1"/>
  <c r="H597" i="35"/>
  <c r="D597" i="35"/>
  <c r="E597" i="35" s="1"/>
  <c r="H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D548" i="35"/>
  <c r="E548" i="35" s="1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D491" i="35" s="1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D465" i="35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D445" i="35" s="1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E435" i="35"/>
  <c r="D435" i="35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E406" i="35"/>
  <c r="D406" i="35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H325" i="35"/>
  <c r="H324" i="35"/>
  <c r="E324" i="35"/>
  <c r="D324" i="35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E307" i="35"/>
  <c r="D307" i="35"/>
  <c r="H306" i="35"/>
  <c r="D306" i="35"/>
  <c r="E306" i="35" s="1"/>
  <c r="H305" i="35"/>
  <c r="H304" i="35"/>
  <c r="D304" i="35"/>
  <c r="E304" i="35" s="1"/>
  <c r="H303" i="35"/>
  <c r="D303" i="35"/>
  <c r="E303" i="35" s="1"/>
  <c r="H302" i="35"/>
  <c r="H301" i="35"/>
  <c r="D301" i="35"/>
  <c r="E301" i="35" s="1"/>
  <c r="H300" i="35"/>
  <c r="D300" i="35"/>
  <c r="E300" i="35" s="1"/>
  <c r="H299" i="35"/>
  <c r="D299" i="35"/>
  <c r="D298" i="35" s="1"/>
  <c r="H298" i="35"/>
  <c r="H297" i="35"/>
  <c r="D297" i="35"/>
  <c r="E297" i="35" s="1"/>
  <c r="E296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D266" i="35"/>
  <c r="E266" i="35" s="1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/>
  <c r="D234" i="35"/>
  <c r="E234" i="35" s="1"/>
  <c r="E233" i="35" s="1"/>
  <c r="C233" i="35"/>
  <c r="D232" i="35"/>
  <c r="E232" i="35" s="1"/>
  <c r="D231" i="35"/>
  <c r="D229" i="35" s="1"/>
  <c r="D230" i="35"/>
  <c r="E230" i="35" s="1"/>
  <c r="C229" i="35"/>
  <c r="C228" i="35" s="1"/>
  <c r="D227" i="35"/>
  <c r="E227" i="35" s="1"/>
  <c r="E226" i="35"/>
  <c r="D226" i="35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E204" i="35" s="1"/>
  <c r="C204" i="35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C193" i="35"/>
  <c r="D192" i="35"/>
  <c r="E192" i="35" s="1"/>
  <c r="D191" i="35"/>
  <c r="D190" i="35"/>
  <c r="E190" i="35" s="1"/>
  <c r="C189" i="35"/>
  <c r="D187" i="35"/>
  <c r="E187" i="35" s="1"/>
  <c r="D186" i="35"/>
  <c r="E186" i="35" s="1"/>
  <c r="E185" i="35" s="1"/>
  <c r="E184" i="35" s="1"/>
  <c r="C185" i="35"/>
  <c r="C184" i="35" s="1"/>
  <c r="D183" i="35"/>
  <c r="D182" i="35" s="1"/>
  <c r="C182" i="35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C163" i="35" s="1"/>
  <c r="H163" i="35" s="1"/>
  <c r="J163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H129" i="35"/>
  <c r="C129" i="35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E58" i="35"/>
  <c r="D58" i="35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D769" i="34"/>
  <c r="E769" i="34" s="1"/>
  <c r="C768" i="34"/>
  <c r="C767" i="34" s="1"/>
  <c r="D766" i="34"/>
  <c r="E766" i="34" s="1"/>
  <c r="E765" i="34" s="1"/>
  <c r="C765" i="34"/>
  <c r="D764" i="34"/>
  <c r="E764" i="34" s="1"/>
  <c r="D763" i="34"/>
  <c r="E763" i="34" s="1"/>
  <c r="D762" i="34"/>
  <c r="D761" i="34" s="1"/>
  <c r="D760" i="34" s="1"/>
  <c r="C761" i="34"/>
  <c r="C760" i="34" s="1"/>
  <c r="D759" i="34"/>
  <c r="E759" i="34" s="1"/>
  <c r="D758" i="34"/>
  <c r="E758" i="34" s="1"/>
  <c r="E757" i="34"/>
  <c r="D757" i="34"/>
  <c r="C756" i="34"/>
  <c r="C755" i="34" s="1"/>
  <c r="E754" i="34"/>
  <c r="D754" i="34"/>
  <c r="D753" i="34"/>
  <c r="E753" i="34" s="1"/>
  <c r="D752" i="34"/>
  <c r="E752" i="34" s="1"/>
  <c r="C751" i="34"/>
  <c r="C750" i="34" s="1"/>
  <c r="D749" i="34"/>
  <c r="E749" i="34" s="1"/>
  <c r="D748" i="34"/>
  <c r="E748" i="34" s="1"/>
  <c r="E747" i="34"/>
  <c r="E746" i="34" s="1"/>
  <c r="D747" i="34"/>
  <c r="D746" i="34" s="1"/>
  <c r="C746" i="34"/>
  <c r="C743" i="34" s="1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E617" i="34"/>
  <c r="D617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E545" i="34"/>
  <c r="D545" i="34"/>
  <c r="D544" i="34" s="1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E515" i="34"/>
  <c r="D515" i="34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E498" i="34"/>
  <c r="D498" i="34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E471" i="34"/>
  <c r="D471" i="34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E464" i="34"/>
  <c r="D464" i="34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E451" i="34" s="1"/>
  <c r="C450" i="34"/>
  <c r="H450" i="34" s="1"/>
  <c r="H449" i="34"/>
  <c r="D449" i="34"/>
  <c r="E449" i="34" s="1"/>
  <c r="H448" i="34"/>
  <c r="D448" i="34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E420" i="34"/>
  <c r="D420" i="34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H399" i="34"/>
  <c r="C399" i="34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E384" i="34"/>
  <c r="D384" i="34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E378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E374" i="34"/>
  <c r="D374" i="34"/>
  <c r="D373" i="34" s="1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E368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H331" i="34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H325" i="34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E320" i="34"/>
  <c r="D320" i="34"/>
  <c r="H319" i="34"/>
  <c r="D319" i="34"/>
  <c r="E319" i="34" s="1"/>
  <c r="H318" i="34"/>
  <c r="E318" i="34"/>
  <c r="D318" i="34"/>
  <c r="H317" i="34"/>
  <c r="D317" i="34"/>
  <c r="E317" i="34" s="1"/>
  <c r="H316" i="34"/>
  <c r="D316" i="34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D304" i="34"/>
  <c r="E304" i="34" s="1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 s="1"/>
  <c r="E296" i="34" s="1"/>
  <c r="H296" i="34"/>
  <c r="H295" i="34"/>
  <c r="E295" i="34"/>
  <c r="D295" i="34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E289" i="34" s="1"/>
  <c r="H289" i="34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E276" i="34"/>
  <c r="D276" i="34"/>
  <c r="H275" i="34"/>
  <c r="D275" i="34"/>
  <c r="E275" i="34" s="1"/>
  <c r="H274" i="34"/>
  <c r="D274" i="34"/>
  <c r="E274" i="34" s="1"/>
  <c r="H273" i="34"/>
  <c r="D273" i="34"/>
  <c r="E273" i="34" s="1"/>
  <c r="H272" i="34"/>
  <c r="E272" i="34"/>
  <c r="D272" i="34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H265" i="34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E196" i="34"/>
  <c r="E195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D186" i="34"/>
  <c r="C185" i="34"/>
  <c r="C184" i="34" s="1"/>
  <c r="E183" i="34"/>
  <c r="E182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H167" i="34"/>
  <c r="C167" i="34"/>
  <c r="H166" i="34"/>
  <c r="D166" i="34"/>
  <c r="E166" i="34" s="1"/>
  <c r="H165" i="34"/>
  <c r="D165" i="34"/>
  <c r="C164" i="34"/>
  <c r="H164" i="34" s="1"/>
  <c r="C163" i="34"/>
  <c r="H163" i="34" s="1"/>
  <c r="J163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E145" i="34"/>
  <c r="D145" i="34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E107" i="34"/>
  <c r="D107" i="34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E99" i="34"/>
  <c r="D99" i="34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E93" i="34"/>
  <c r="D93" i="34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E77" i="34"/>
  <c r="D77" i="34"/>
  <c r="H76" i="34"/>
  <c r="D76" i="34"/>
  <c r="E76" i="34" s="1"/>
  <c r="H75" i="34"/>
  <c r="D75" i="34"/>
  <c r="E75" i="34" s="1"/>
  <c r="H74" i="34"/>
  <c r="D74" i="34"/>
  <c r="E74" i="34" s="1"/>
  <c r="H73" i="34"/>
  <c r="E73" i="34"/>
  <c r="D73" i="34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8" i="34" s="1"/>
  <c r="J68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E60" i="34"/>
  <c r="D60" i="34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E48" i="34"/>
  <c r="D48" i="34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E37" i="34"/>
  <c r="D37" i="34"/>
  <c r="H36" i="34"/>
  <c r="D36" i="34"/>
  <c r="E36" i="34" s="1"/>
  <c r="H35" i="34"/>
  <c r="D35" i="34"/>
  <c r="E35" i="34" s="1"/>
  <c r="H34" i="34"/>
  <c r="D34" i="34"/>
  <c r="E34" i="34" s="1"/>
  <c r="H33" i="34"/>
  <c r="E33" i="34"/>
  <c r="D33" i="34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E21" i="34"/>
  <c r="D21" i="34"/>
  <c r="H20" i="34"/>
  <c r="D20" i="34"/>
  <c r="E20" i="34" s="1"/>
  <c r="H19" i="34"/>
  <c r="D19" i="34"/>
  <c r="E19" i="34" s="1"/>
  <c r="H18" i="34"/>
  <c r="D18" i="34"/>
  <c r="E18" i="34" s="1"/>
  <c r="H17" i="34"/>
  <c r="E17" i="34"/>
  <c r="D17" i="34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486" i="34" l="1"/>
  <c r="D409" i="34"/>
  <c r="E348" i="34"/>
  <c r="D513" i="36"/>
  <c r="D509" i="36" s="1"/>
  <c r="E392" i="36"/>
  <c r="D185" i="34"/>
  <c r="D184" i="34" s="1"/>
  <c r="E186" i="34"/>
  <c r="D388" i="34"/>
  <c r="E389" i="34"/>
  <c r="E388" i="34" s="1"/>
  <c r="E673" i="34"/>
  <c r="D671" i="34"/>
  <c r="D189" i="35"/>
  <c r="E191" i="35"/>
  <c r="D445" i="34"/>
  <c r="E448" i="34"/>
  <c r="H529" i="36"/>
  <c r="C528" i="36"/>
  <c r="H528" i="36" s="1"/>
  <c r="E202" i="34"/>
  <c r="E201" i="34" s="1"/>
  <c r="E200" i="34" s="1"/>
  <c r="E325" i="34"/>
  <c r="H513" i="35"/>
  <c r="C509" i="35"/>
  <c r="H509" i="35" s="1"/>
  <c r="E355" i="36"/>
  <c r="D353" i="36"/>
  <c r="E491" i="37"/>
  <c r="E203" i="38"/>
  <c r="E178" i="38" s="1"/>
  <c r="E177" i="38" s="1"/>
  <c r="C228" i="36"/>
  <c r="D733" i="37"/>
  <c r="E263" i="38"/>
  <c r="E259" i="38" s="1"/>
  <c r="D67" i="38"/>
  <c r="D153" i="38"/>
  <c r="D412" i="34"/>
  <c r="D581" i="34"/>
  <c r="E183" i="35"/>
  <c r="E182" i="35" s="1"/>
  <c r="C188" i="35"/>
  <c r="D353" i="35"/>
  <c r="D497" i="35"/>
  <c r="E513" i="35"/>
  <c r="D646" i="35"/>
  <c r="D761" i="35"/>
  <c r="C179" i="36"/>
  <c r="C263" i="36"/>
  <c r="H263" i="36" s="1"/>
  <c r="E167" i="37"/>
  <c r="D731" i="37"/>
  <c r="D730" i="37" s="1"/>
  <c r="C743" i="37"/>
  <c r="E747" i="37"/>
  <c r="E746" i="37" s="1"/>
  <c r="D178" i="38"/>
  <c r="D177" i="38" s="1"/>
  <c r="D3" i="38"/>
  <c r="D2" i="38" s="1"/>
  <c r="E163" i="38"/>
  <c r="D164" i="34"/>
  <c r="C179" i="34"/>
  <c r="E212" i="34"/>
  <c r="E211" i="34" s="1"/>
  <c r="E592" i="34"/>
  <c r="D653" i="34"/>
  <c r="D129" i="35"/>
  <c r="D136" i="35"/>
  <c r="E202" i="35"/>
  <c r="E201" i="35" s="1"/>
  <c r="E200" i="35" s="1"/>
  <c r="D250" i="35"/>
  <c r="C743" i="35"/>
  <c r="D154" i="36"/>
  <c r="C170" i="36"/>
  <c r="H170" i="36" s="1"/>
  <c r="J170" i="36" s="1"/>
  <c r="E160" i="37"/>
  <c r="E260" i="37"/>
  <c r="D727" i="37"/>
  <c r="D340" i="38"/>
  <c r="D152" i="38"/>
  <c r="E483" i="38"/>
  <c r="E645" i="38"/>
  <c r="E3" i="38"/>
  <c r="E2" i="38" s="1"/>
  <c r="E726" i="38"/>
  <c r="E725" i="38" s="1"/>
  <c r="H551" i="38"/>
  <c r="J551" i="38" s="1"/>
  <c r="C550" i="38"/>
  <c r="H550" i="38" s="1"/>
  <c r="J550" i="38" s="1"/>
  <c r="C259" i="38"/>
  <c r="H263" i="38"/>
  <c r="H726" i="38"/>
  <c r="J726" i="38" s="1"/>
  <c r="C725" i="38"/>
  <c r="H725" i="38" s="1"/>
  <c r="J725" i="38" s="1"/>
  <c r="D314" i="38"/>
  <c r="D483" i="38"/>
  <c r="H340" i="38"/>
  <c r="C339" i="38"/>
  <c r="H339" i="38" s="1"/>
  <c r="J339" i="38" s="1"/>
  <c r="H561" i="38"/>
  <c r="J561" i="38" s="1"/>
  <c r="C560" i="38"/>
  <c r="D645" i="38"/>
  <c r="D560" i="38" s="1"/>
  <c r="D559" i="38" s="1"/>
  <c r="D444" i="38"/>
  <c r="D339" i="38" s="1"/>
  <c r="D263" i="38"/>
  <c r="D259" i="38" s="1"/>
  <c r="D115" i="38"/>
  <c r="D114" i="38" s="1"/>
  <c r="E551" i="38"/>
  <c r="E550" i="38" s="1"/>
  <c r="E444" i="38"/>
  <c r="E339" i="38" s="1"/>
  <c r="E258" i="38" s="1"/>
  <c r="E257" i="38" s="1"/>
  <c r="E170" i="38"/>
  <c r="C115" i="38"/>
  <c r="H2" i="38"/>
  <c r="J2" i="38" s="1"/>
  <c r="E561" i="38"/>
  <c r="E560" i="38" s="1"/>
  <c r="E559" i="38" s="1"/>
  <c r="E153" i="38"/>
  <c r="E152" i="38" s="1"/>
  <c r="E185" i="34"/>
  <c r="E184" i="34" s="1"/>
  <c r="E702" i="35"/>
  <c r="D700" i="35"/>
  <c r="C153" i="36"/>
  <c r="H153" i="36" s="1"/>
  <c r="J153" i="36" s="1"/>
  <c r="H154" i="36"/>
  <c r="D477" i="36"/>
  <c r="E478" i="36"/>
  <c r="E219" i="37"/>
  <c r="D216" i="37"/>
  <c r="D722" i="37"/>
  <c r="E723" i="37"/>
  <c r="C67" i="34"/>
  <c r="H67" i="34" s="1"/>
  <c r="J67" i="34" s="1"/>
  <c r="D167" i="34"/>
  <c r="E382" i="34"/>
  <c r="E413" i="34"/>
  <c r="D450" i="34"/>
  <c r="E513" i="34"/>
  <c r="E569" i="34"/>
  <c r="E582" i="34"/>
  <c r="E581" i="34" s="1"/>
  <c r="E595" i="34"/>
  <c r="E654" i="34"/>
  <c r="E665" i="34"/>
  <c r="D718" i="34"/>
  <c r="D731" i="34"/>
  <c r="D730" i="34" s="1"/>
  <c r="C116" i="35"/>
  <c r="H116" i="35" s="1"/>
  <c r="J116" i="35" s="1"/>
  <c r="E137" i="35"/>
  <c r="C153" i="35"/>
  <c r="H153" i="35" s="1"/>
  <c r="J153" i="35" s="1"/>
  <c r="H164" i="35"/>
  <c r="C179" i="35"/>
  <c r="E231" i="35"/>
  <c r="D315" i="35"/>
  <c r="E316" i="35"/>
  <c r="D344" i="35"/>
  <c r="E345" i="35"/>
  <c r="E344" i="35" s="1"/>
  <c r="D416" i="35"/>
  <c r="E417" i="35"/>
  <c r="D599" i="35"/>
  <c r="E600" i="35"/>
  <c r="D661" i="35"/>
  <c r="C203" i="36"/>
  <c r="E345" i="36"/>
  <c r="D344" i="36"/>
  <c r="E183" i="37"/>
  <c r="E182" i="37" s="1"/>
  <c r="D182" i="37"/>
  <c r="D11" i="34"/>
  <c r="D97" i="34"/>
  <c r="D136" i="34"/>
  <c r="D204" i="34"/>
  <c r="C215" i="34"/>
  <c r="D244" i="34"/>
  <c r="D243" i="34" s="1"/>
  <c r="D250" i="34"/>
  <c r="E392" i="34"/>
  <c r="E587" i="34"/>
  <c r="E718" i="34"/>
  <c r="D213" i="35"/>
  <c r="E229" i="35"/>
  <c r="D244" i="35"/>
  <c r="D243" i="35" s="1"/>
  <c r="E299" i="35"/>
  <c r="E328" i="35"/>
  <c r="D373" i="35"/>
  <c r="E374" i="35"/>
  <c r="E494" i="35"/>
  <c r="D595" i="35"/>
  <c r="E596" i="35"/>
  <c r="E690" i="35"/>
  <c r="D687" i="35"/>
  <c r="D474" i="36"/>
  <c r="E332" i="37"/>
  <c r="D331" i="37"/>
  <c r="E643" i="37"/>
  <c r="D642" i="37"/>
  <c r="E686" i="37"/>
  <c r="D683" i="37"/>
  <c r="C263" i="34"/>
  <c r="H263" i="34" s="1"/>
  <c r="D265" i="34"/>
  <c r="E331" i="34"/>
  <c r="E474" i="34"/>
  <c r="E628" i="34"/>
  <c r="C645" i="34"/>
  <c r="H645" i="34" s="1"/>
  <c r="J645" i="34" s="1"/>
  <c r="D756" i="34"/>
  <c r="D755" i="34" s="1"/>
  <c r="D765" i="34"/>
  <c r="D193" i="35"/>
  <c r="E465" i="35"/>
  <c r="D463" i="35"/>
  <c r="D180" i="36"/>
  <c r="E181" i="36"/>
  <c r="E180" i="36" s="1"/>
  <c r="E447" i="36"/>
  <c r="D445" i="36"/>
  <c r="E474" i="36"/>
  <c r="E729" i="36"/>
  <c r="D727" i="36"/>
  <c r="D179" i="37"/>
  <c r="E231" i="37"/>
  <c r="D229" i="37"/>
  <c r="E751" i="37"/>
  <c r="D760" i="35"/>
  <c r="D140" i="36"/>
  <c r="E167" i="36"/>
  <c r="D734" i="36"/>
  <c r="D741" i="36"/>
  <c r="D117" i="37"/>
  <c r="D126" i="37"/>
  <c r="D132" i="37"/>
  <c r="D146" i="37"/>
  <c r="C170" i="37"/>
  <c r="H170" i="37" s="1"/>
  <c r="J170" i="37" s="1"/>
  <c r="D195" i="37"/>
  <c r="E679" i="37"/>
  <c r="D399" i="35"/>
  <c r="E477" i="35"/>
  <c r="D610" i="35"/>
  <c r="E694" i="35"/>
  <c r="D746" i="35"/>
  <c r="D772" i="35"/>
  <c r="D771" i="35" s="1"/>
  <c r="E141" i="36"/>
  <c r="E140" i="36" s="1"/>
  <c r="D143" i="36"/>
  <c r="D149" i="36"/>
  <c r="D189" i="36"/>
  <c r="D357" i="36"/>
  <c r="D378" i="36"/>
  <c r="D382" i="36"/>
  <c r="D388" i="36"/>
  <c r="E117" i="37"/>
  <c r="E132" i="37"/>
  <c r="D768" i="37"/>
  <c r="D767" i="37" s="1"/>
  <c r="D412" i="35"/>
  <c r="D547" i="35"/>
  <c r="E595" i="35"/>
  <c r="E611" i="35"/>
  <c r="E4" i="36"/>
  <c r="E146" i="36"/>
  <c r="D157" i="36"/>
  <c r="D171" i="36"/>
  <c r="D229" i="36"/>
  <c r="D228" i="36" s="1"/>
  <c r="D722" i="36"/>
  <c r="E727" i="36"/>
  <c r="C743" i="36"/>
  <c r="E136" i="37"/>
  <c r="E174" i="37"/>
  <c r="D412" i="37"/>
  <c r="E740" i="37"/>
  <c r="E739" i="37" s="1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 s="1"/>
  <c r="D239" i="34"/>
  <c r="D238" i="34" s="1"/>
  <c r="E260" i="34"/>
  <c r="D298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E362" i="36" s="1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H531" i="37"/>
  <c r="C528" i="37"/>
  <c r="H528" i="37" s="1"/>
  <c r="E547" i="37"/>
  <c r="E553" i="37"/>
  <c r="E552" i="37" s="1"/>
  <c r="D552" i="37"/>
  <c r="D556" i="37"/>
  <c r="E558" i="37"/>
  <c r="E556" i="37" s="1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09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E292" i="36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484" i="36" s="1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D429" i="36"/>
  <c r="D463" i="36"/>
  <c r="D468" i="36"/>
  <c r="D494" i="36"/>
  <c r="D504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6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98" i="35"/>
  <c r="E263" i="35" s="1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135" i="34" s="1"/>
  <c r="E153" i="34"/>
  <c r="E207" i="34"/>
  <c r="E265" i="34"/>
  <c r="E263" i="34" s="1"/>
  <c r="E259" i="34" s="1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H331" i="33"/>
  <c r="D330" i="33"/>
  <c r="E330" i="33" s="1"/>
  <c r="D329" i="33"/>
  <c r="E329" i="33" s="1"/>
  <c r="H328" i="33"/>
  <c r="D327" i="33"/>
  <c r="E327" i="33" s="1"/>
  <c r="D326" i="33"/>
  <c r="E326" i="33" s="1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E296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135" i="35" l="1"/>
  <c r="C339" i="36"/>
  <c r="H339" i="36" s="1"/>
  <c r="J339" i="36" s="1"/>
  <c r="D67" i="36"/>
  <c r="E67" i="34"/>
  <c r="D160" i="33"/>
  <c r="C188" i="33"/>
  <c r="C203" i="33"/>
  <c r="E114" i="38"/>
  <c r="H560" i="38"/>
  <c r="J560" i="38" s="1"/>
  <c r="C559" i="38"/>
  <c r="H559" i="38" s="1"/>
  <c r="J559" i="38" s="1"/>
  <c r="H115" i="38"/>
  <c r="J115" i="38" s="1"/>
  <c r="C114" i="38"/>
  <c r="D258" i="38"/>
  <c r="D257" i="38" s="1"/>
  <c r="H259" i="38"/>
  <c r="J259" i="38" s="1"/>
  <c r="C258" i="38"/>
  <c r="D726" i="35"/>
  <c r="D725" i="35" s="1"/>
  <c r="D645" i="37"/>
  <c r="E67" i="37"/>
  <c r="E228" i="37"/>
  <c r="E215" i="35"/>
  <c r="E178" i="35" s="1"/>
  <c r="E177" i="35" s="1"/>
  <c r="C178" i="34"/>
  <c r="H178" i="34" s="1"/>
  <c r="J178" i="34" s="1"/>
  <c r="D314" i="35"/>
  <c r="D116" i="35"/>
  <c r="E551" i="34"/>
  <c r="E550" i="34" s="1"/>
  <c r="D153" i="34"/>
  <c r="D152" i="34" s="1"/>
  <c r="E528" i="37"/>
  <c r="E551" i="36"/>
  <c r="E550" i="36" s="1"/>
  <c r="D135" i="34"/>
  <c r="E645" i="35"/>
  <c r="D263" i="35"/>
  <c r="D444" i="36"/>
  <c r="E135" i="36"/>
  <c r="D263" i="37"/>
  <c r="C178" i="37"/>
  <c r="D178" i="36"/>
  <c r="D177" i="36" s="1"/>
  <c r="E340" i="37"/>
  <c r="E3" i="34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C152" i="36"/>
  <c r="H152" i="36" s="1"/>
  <c r="J152" i="36" s="1"/>
  <c r="D3" i="36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E152" i="34" s="1"/>
  <c r="D561" i="34"/>
  <c r="D726" i="34"/>
  <c r="D725" i="34" s="1"/>
  <c r="E340" i="34"/>
  <c r="D263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15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E444" i="34"/>
  <c r="E339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259" i="34" s="1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67" i="33" s="1"/>
  <c r="E12" i="33"/>
  <c r="E11" i="33" s="1"/>
  <c r="E5" i="33"/>
  <c r="E4" i="33" s="1"/>
  <c r="D68" i="33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54" i="33"/>
  <c r="D357" i="33"/>
  <c r="E358" i="33"/>
  <c r="E357" i="33" s="1"/>
  <c r="D404" i="33"/>
  <c r="E405" i="33"/>
  <c r="E404" i="33" s="1"/>
  <c r="E510" i="33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BA29" i="12"/>
  <c r="S29" i="12"/>
  <c r="BA28" i="12"/>
  <c r="S28" i="12"/>
  <c r="BA27" i="12"/>
  <c r="S27" i="12"/>
  <c r="BA26" i="12"/>
  <c r="S26" i="12"/>
  <c r="BA25" i="12"/>
  <c r="S25" i="12"/>
  <c r="BA24" i="12"/>
  <c r="S24" i="12"/>
  <c r="BA23" i="12"/>
  <c r="S23" i="12"/>
  <c r="BA22" i="12"/>
  <c r="S22" i="12"/>
  <c r="BA21" i="12"/>
  <c r="S21" i="12"/>
  <c r="BA20" i="12"/>
  <c r="S20" i="12"/>
  <c r="BA19" i="12"/>
  <c r="S19" i="12"/>
  <c r="BA18" i="12"/>
  <c r="S18" i="12"/>
  <c r="BA17" i="12"/>
  <c r="S17" i="12"/>
  <c r="BA16" i="12"/>
  <c r="S16" i="12"/>
  <c r="BA15" i="12"/>
  <c r="S15" i="12"/>
  <c r="BA14" i="12"/>
  <c r="S14" i="12"/>
  <c r="BA13" i="12"/>
  <c r="S13" i="12"/>
  <c r="BA12" i="12"/>
  <c r="S12" i="12"/>
  <c r="BA11" i="12"/>
  <c r="S11" i="12"/>
  <c r="BA10" i="12"/>
  <c r="S10" i="12"/>
  <c r="BA9" i="12"/>
  <c r="S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E509" i="33" l="1"/>
  <c r="D3" i="33"/>
  <c r="D67" i="33"/>
  <c r="E258" i="34"/>
  <c r="D339" i="34"/>
  <c r="D258" i="34" s="1"/>
  <c r="D115" i="34"/>
  <c r="D114" i="34"/>
  <c r="E2" i="34"/>
  <c r="E339" i="35"/>
  <c r="E258" i="35" s="1"/>
  <c r="E339" i="36"/>
  <c r="E258" i="36" s="1"/>
  <c r="D339" i="36"/>
  <c r="E259" i="36"/>
  <c r="D2" i="36"/>
  <c r="C114" i="35"/>
  <c r="H114" i="35" s="1"/>
  <c r="J114" i="35" s="1"/>
  <c r="D314" i="33"/>
  <c r="D153" i="33"/>
  <c r="E178" i="37"/>
  <c r="E177" i="37" s="1"/>
  <c r="H258" i="38"/>
  <c r="J258" i="38" s="1"/>
  <c r="C257" i="38"/>
  <c r="H114" i="38"/>
  <c r="J114" i="38" s="1"/>
  <c r="H1" i="38"/>
  <c r="J1" i="38" s="1"/>
  <c r="E152" i="35"/>
  <c r="E743" i="33"/>
  <c r="C177" i="34"/>
  <c r="H177" i="34" s="1"/>
  <c r="J177" i="34" s="1"/>
  <c r="D258" i="37"/>
  <c r="D257" i="37" s="1"/>
  <c r="D560" i="34"/>
  <c r="D559" i="34" s="1"/>
  <c r="E528" i="33"/>
  <c r="D258" i="35"/>
  <c r="E114" i="36"/>
  <c r="E114" i="37"/>
  <c r="E259" i="37"/>
  <c r="E258" i="37" s="1"/>
  <c r="E257" i="37" s="1"/>
  <c r="D444" i="33"/>
  <c r="D259" i="36"/>
  <c r="E560" i="34"/>
  <c r="E559" i="34" s="1"/>
  <c r="D152" i="35"/>
  <c r="D114" i="35" s="1"/>
  <c r="D114" i="36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C258" i="35"/>
  <c r="H259" i="35"/>
  <c r="J259" i="35" s="1"/>
  <c r="H2" i="35"/>
  <c r="J2" i="35" s="1"/>
  <c r="H115" i="34"/>
  <c r="J115" i="34" s="1"/>
  <c r="C114" i="34"/>
  <c r="H114" i="34" s="1"/>
  <c r="J114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152" i="33" s="1"/>
  <c r="E3" i="33"/>
  <c r="E2" i="33" s="1"/>
  <c r="D163" i="33"/>
  <c r="D152" i="33" s="1"/>
  <c r="D203" i="33"/>
  <c r="E484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E483" i="33" l="1"/>
  <c r="D2" i="33"/>
  <c r="E114" i="35"/>
  <c r="H1" i="35"/>
  <c r="J1" i="35" s="1"/>
  <c r="D258" i="36"/>
  <c r="H256" i="38"/>
  <c r="J256" i="38" s="1"/>
  <c r="H257" i="38"/>
  <c r="J257" i="38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C257" i="33"/>
  <c r="H258" i="33"/>
  <c r="J258" i="33" s="1"/>
  <c r="H257" i="33" l="1"/>
  <c r="J257" i="33" s="1"/>
  <c r="H256" i="33"/>
  <c r="J256" i="33" s="1"/>
  <c r="C9" i="4" l="1"/>
  <c r="C12" i="4"/>
  <c r="C19" i="4"/>
  <c r="C17" i="4"/>
  <c r="C15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<sst xmlns="http://schemas.openxmlformats.org/spreadsheetml/2006/main" count="6522" uniqueCount="1090">
  <si>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</si>
  <si>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</si>
  <si>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</si>
  <si>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</si>
  <si>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</si>
  <si>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</si>
  <si>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</si>
  <si>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</si>
  <si>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</si>
  <si>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</si>
  <si>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</si>
  <si>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</si>
  <si>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</si>
  <si>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</si>
  <si>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</si>
  <si>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</si>
  <si>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</si>
  <si>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</si>
  <si>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</si>
  <si>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</si>
  <si>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</si>
  <si>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</si>
  <si>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</si>
  <si>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</si>
  <si>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</si>
  <si>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</si>
  <si>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</si>
  <si>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</si>
  <si>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</si>
  <si>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</si>
  <si>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</si>
  <si>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</si>
  <si>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</si>
  <si>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</si>
  <si>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</si>
  <si>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</si>
  <si>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</si>
  <si>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</si>
  <si>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</si>
  <si>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</si>
  <si>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</si>
  <si>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</si>
  <si>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</si>
  <si>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</si>
  <si>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</si>
  <si>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</si>
  <si>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</si>
  <si>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</si>
  <si>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</si>
  <si>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</si>
  <si>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</si>
  <si>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</si>
  <si>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</si>
  <si>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</si>
  <si>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</si>
  <si>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</si>
  <si>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</si>
  <si>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</si>
  <si>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</si>
  <si>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</si>
  <si>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</si>
  <si>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</si>
  <si>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</si>
  <si>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</si>
  <si>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</si>
  <si>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</si>
  <si>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</si>
  <si>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</si>
  <si>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</si>
  <si>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</si>
  <si>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</si>
  <si>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</si>
  <si>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</si>
  <si>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</si>
  <si>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</si>
  <si>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</si>
  <si>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</si>
  <si>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</si>
  <si>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</si>
  <si>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</si>
  <si>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</si>
  <si>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</si>
  <si>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</si>
  <si>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</si>
  <si>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</si>
  <si>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</si>
  <si>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</si>
  <si>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</si>
  <si>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</si>
  <si>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</si>
  <si>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</si>
  <si>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</si>
  <si>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</si>
  <si>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</si>
  <si>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</si>
  <si>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</si>
  <si>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</si>
  <si>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</si>
  <si>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</si>
  <si>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</si>
  <si>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</si>
  <si>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</si>
  <si>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</si>
  <si>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</si>
  <si>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</si>
  <si>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</si>
  <si>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</si>
  <si>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</si>
  <si>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</si>
  <si>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</si>
  <si>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</si>
  <si>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</si>
  <si>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</si>
  <si>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</si>
  <si>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</si>
  <si>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</si>
  <si>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</si>
  <si>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</si>
  <si>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</si>
  <si>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</si>
  <si>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</si>
  <si>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</si>
  <si>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</si>
  <si>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</si>
  <si>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</si>
  <si>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</si>
  <si>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</si>
  <si>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</si>
  <si>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</si>
  <si>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</si>
  <si>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</si>
  <si>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</si>
  <si>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</si>
  <si>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</si>
  <si>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</si>
  <si>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</si>
  <si>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</si>
  <si>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</si>
  <si>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</si>
  <si>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</si>
  <si>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</si>
  <si>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</si>
  <si>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</si>
  <si>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</si>
  <si>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</si>
  <si>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</si>
  <si>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</si>
  <si>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</si>
  <si>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</si>
  <si>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</si>
  <si>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</si>
  <si>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</si>
  <si>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</si>
  <si>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</si>
  <si>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</si>
  <si>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</si>
  <si>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</si>
  <si>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</si>
  <si>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</si>
  <si>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</si>
  <si>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</si>
  <si>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</si>
  <si>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</si>
  <si>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</si>
  <si>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</si>
  <si>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</si>
  <si>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</si>
  <si>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</si>
  <si>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</si>
  <si>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</si>
  <si>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</si>
  <si>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</si>
  <si>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</si>
  <si>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</si>
  <si>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</si>
  <si>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</si>
  <si>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</si>
  <si>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</si>
  <si>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</si>
  <si>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</si>
  <si>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</si>
  <si>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</si>
  <si>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</si>
  <si>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</si>
  <si>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</si>
  <si>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</si>
  <si>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</si>
  <si>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</si>
  <si>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</si>
  <si>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</si>
  <si>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</si>
  <si>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</si>
  <si>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</si>
  <si>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</si>
  <si>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</si>
  <si>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</si>
  <si>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</si>
  <si>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</si>
  <si>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</si>
  <si>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</si>
  <si>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</si>
  <si>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</si>
  <si>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</si>
  <si>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</si>
  <si>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</si>
  <si>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</si>
  <si>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</si>
  <si>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</si>
  <si>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</si>
  <si>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</si>
  <si>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</si>
  <si>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</si>
  <si>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</si>
  <si>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</si>
  <si>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</si>
  <si>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</si>
  <si>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</si>
  <si>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</si>
  <si>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</si>
  <si>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</si>
  <si>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</si>
  <si>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</si>
  <si>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</si>
  <si>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</si>
  <si>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</si>
  <si>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</si>
  <si>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</si>
  <si>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</si>
  <si>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</si>
  <si>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</si>
  <si>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</si>
  <si>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</si>
  <si>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</si>
  <si>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</si>
  <si>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</si>
  <si>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</si>
  <si>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</si>
  <si>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</si>
  <si>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</si>
  <si>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</si>
  <si>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</si>
  <si>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</si>
  <si>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</si>
  <si>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</si>
  <si>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</si>
  <si>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</si>
  <si>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</si>
  <si>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</si>
  <si>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</si>
  <si>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</si>
  <si>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</si>
  <si>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</si>
  <si>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</si>
  <si>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</si>
  <si>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</si>
  <si>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</si>
  <si>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</si>
  <si>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</si>
  <si>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</si>
  <si>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</si>
  <si>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</si>
  <si>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</si>
  <si>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</si>
  <si>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</si>
  <si>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</si>
  <si>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</si>
  <si>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</si>
  <si>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</si>
  <si>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</si>
  <si>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</si>
  <si>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</si>
  <si>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</si>
  <si>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</si>
  <si>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</si>
  <si>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</si>
  <si>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</si>
  <si>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</si>
  <si>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</si>
  <si>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</si>
  <si>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</si>
  <si>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</si>
  <si>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</si>
  <si>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</si>
  <si>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</si>
  <si>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</si>
  <si>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</si>
  <si>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</si>
  <si>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</si>
  <si>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</si>
  <si>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</si>
  <si>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</si>
  <si>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</si>
  <si>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</si>
  <si>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</si>
  <si>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</si>
  <si>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</si>
  <si>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</si>
  <si>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</si>
  <si>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</si>
  <si>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</si>
  <si>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</si>
  <si>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</si>
  <si>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</si>
  <si>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</si>
  <si>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</si>
  <si>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</si>
  <si>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</si>
  <si>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</si>
  <si>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</si>
  <si>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</si>
  <si>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</si>
  <si>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</si>
  <si>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</si>
  <si>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</si>
  <si>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</si>
  <si>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</si>
  <si>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</si>
  <si>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</si>
  <si>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</si>
  <si>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</si>
  <si>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</si>
  <si>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</si>
  <si>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</si>
  <si>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</si>
  <si>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</si>
  <si>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</si>
  <si>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</si>
  <si>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</si>
  <si>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</si>
  <si>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</si>
  <si>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</si>
  <si>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</si>
  <si>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</si>
  <si>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</si>
  <si>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</si>
  <si>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</si>
  <si>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</si>
  <si>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</si>
  <si>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</si>
  <si>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</si>
  <si>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</si>
  <si>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</si>
  <si>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</si>
  <si>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</si>
  <si>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</si>
  <si>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</si>
  <si>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</si>
  <si>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</si>
  <si>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</si>
  <si>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</si>
  <si>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</si>
  <si>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</si>
  <si>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</si>
  <si>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</si>
  <si>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</si>
  <si>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</si>
  <si>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</si>
  <si>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</si>
  <si>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</si>
  <si>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</si>
  <si>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</si>
  <si>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</si>
  <si>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</si>
  <si>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</si>
  <si>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</si>
  <si>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</si>
  <si>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</si>
  <si>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</si>
  <si>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</si>
  <si>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</si>
  <si>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</si>
  <si>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</si>
  <si>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</si>
  <si>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</si>
  <si>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</si>
  <si>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</si>
  <si>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</si>
  <si>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</si>
  <si>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</si>
  <si>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</si>
  <si>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</si>
  <si>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</si>
  <si>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</si>
  <si>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</si>
  <si>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</si>
  <si>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</si>
  <si>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</si>
  <si>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</si>
  <si>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</si>
  <si>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</si>
  <si>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</si>
  <si>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</si>
  <si>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</si>
  <si>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</si>
  <si>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</si>
  <si>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</si>
  <si>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</si>
  <si>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</si>
  <si>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</si>
  <si>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</si>
  <si>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</si>
  <si>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</si>
  <si>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</si>
  <si>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</si>
  <si>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</si>
  <si>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</si>
  <si>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</si>
  <si>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</si>
  <si>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</si>
  <si>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</si>
  <si>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</si>
  <si>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</si>
  <si>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</si>
  <si>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</si>
  <si>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</si>
  <si>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</si>
  <si>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</si>
  <si>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</si>
  <si>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</si>
  <si>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</si>
  <si>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</si>
  <si>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</si>
  <si>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</si>
  <si>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</si>
  <si>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</si>
  <si>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</si>
  <si>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</si>
  <si>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</si>
  <si>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</si>
  <si>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</si>
  <si>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</si>
  <si>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</si>
  <si>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</si>
  <si>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</si>
  <si>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</si>
  <si>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</si>
  <si>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</si>
  <si>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</si>
  <si>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</si>
  <si>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</si>
  <si>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</si>
  <si>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</si>
  <si>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</si>
  <si>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</si>
  <si>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</si>
  <si>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</si>
  <si>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</si>
  <si>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</si>
  <si>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</si>
  <si>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</si>
  <si>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</si>
  <si>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</si>
  <si>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</si>
  <si>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</si>
  <si>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</si>
  <si>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</si>
  <si>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</si>
  <si>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</si>
  <si>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</si>
  <si>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</si>
  <si>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</si>
  <si>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</si>
  <si>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</si>
  <si>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</si>
  <si>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</si>
  <si>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</si>
  <si>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</si>
  <si>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</si>
  <si>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</si>
  <si>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</si>
  <si>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</si>
  <si>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</si>
  <si>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</si>
  <si>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</si>
  <si>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</si>
  <si>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</si>
  <si>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</si>
  <si>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</si>
  <si>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</si>
  <si>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</si>
  <si>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</si>
  <si>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</si>
  <si>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</si>
  <si>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</si>
  <si>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</si>
  <si>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</si>
  <si>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</si>
  <si>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</si>
  <si>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</si>
  <si>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</si>
  <si>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</si>
  <si>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</si>
  <si>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</si>
  <si>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</si>
  <si>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</si>
  <si>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</si>
  <si>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</si>
  <si>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</si>
  <si>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</si>
  <si>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</si>
  <si>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</si>
  <si>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</si>
  <si>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</si>
  <si>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</si>
  <si>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</si>
  <si>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</si>
  <si>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</si>
  <si>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</si>
  <si>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</si>
  <si>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</si>
  <si>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</si>
  <si>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</si>
  <si>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</si>
  <si>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</si>
  <si>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</si>
  <si>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</si>
  <si>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</si>
  <si>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</si>
  <si>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</si>
  <si>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</si>
  <si>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</si>
  <si>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</si>
  <si>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</si>
  <si>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</si>
  <si>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</si>
  <si>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</si>
  <si>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</si>
  <si>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</si>
  <si>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</si>
  <si>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</si>
  <si>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</si>
  <si>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</si>
  <si>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</si>
  <si>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</si>
  <si>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</si>
  <si>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</si>
  <si>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</si>
  <si>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</si>
  <si>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</si>
  <si>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</si>
  <si>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</si>
  <si>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</si>
  <si>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</si>
  <si>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</si>
  <si>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</si>
  <si>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</si>
  <si>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</si>
  <si>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</si>
  <si>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</si>
  <si>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</si>
  <si>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</si>
  <si>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</si>
  <si>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</si>
  <si>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</si>
  <si>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</si>
  <si>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</si>
  <si>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</si>
  <si>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</si>
  <si>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</si>
  <si>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</si>
  <si>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</si>
  <si>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</si>
  <si>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</si>
  <si>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</si>
  <si>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</si>
  <si>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</si>
  <si>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</si>
  <si>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</si>
  <si>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</si>
  <si>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</si>
  <si>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</si>
  <si>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</si>
  <si>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</si>
  <si>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</si>
  <si>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</si>
  <si>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</si>
  <si>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</si>
  <si>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</si>
  <si>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</si>
  <si>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</si>
  <si>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</si>
  <si>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</si>
  <si>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</si>
  <si>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</si>
  <si>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</si>
  <si>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</si>
  <si>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</si>
  <si>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</si>
  <si>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</si>
  <si>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</si>
  <si>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</si>
  <si>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</si>
  <si>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</si>
  <si>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</si>
  <si>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</si>
  <si>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</si>
  <si>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</si>
  <si>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</si>
  <si>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</si>
  <si>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</si>
  <si>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</si>
  <si>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</si>
  <si>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</si>
  <si>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</si>
  <si>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</si>
  <si>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</si>
  <si>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</si>
  <si>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</si>
  <si>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</si>
  <si>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</si>
  <si>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</si>
  <si>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</si>
  <si>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</si>
  <si>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</si>
  <si>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</si>
  <si>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</si>
  <si>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</si>
  <si>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</si>
  <si>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</si>
  <si>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</si>
  <si>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</si>
  <si>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</si>
  <si>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</si>
  <si>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</si>
  <si>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</si>
  <si>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</si>
  <si>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</si>
  <si>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</si>
  <si>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</si>
  <si>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</si>
  <si>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</si>
  <si>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</si>
  <si>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</si>
  <si>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</si>
  <si>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</si>
  <si>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</si>
  <si>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</si>
  <si>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</si>
  <si>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</si>
  <si>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</si>
  <si>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</si>
  <si>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</si>
  <si>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</si>
  <si>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</si>
  <si>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</si>
  <si>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</si>
  <si>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</si>
  <si>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</si>
  <si>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</si>
  <si>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</si>
  <si>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</si>
  <si>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</si>
  <si>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</si>
  <si>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</si>
  <si>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</si>
  <si>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</si>
  <si>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</si>
  <si>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</si>
  <si>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</si>
  <si>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</si>
  <si>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</si>
  <si>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</si>
  <si>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</si>
  <si>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</si>
  <si>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</si>
  <si>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</si>
  <si>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</si>
  <si>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</si>
  <si>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</si>
  <si>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</si>
  <si>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</si>
  <si>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</si>
  <si>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</si>
  <si>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</si>
  <si>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</si>
  <si>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</si>
  <si>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</si>
  <si>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</si>
  <si>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</si>
  <si>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</si>
  <si>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</si>
  <si>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</si>
  <si>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</si>
  <si>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</si>
  <si>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</si>
  <si>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</si>
  <si>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</si>
  <si>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</si>
  <si>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</si>
  <si>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</si>
  <si>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</si>
  <si>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</si>
  <si>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</si>
  <si>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</si>
  <si>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</si>
  <si>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</si>
  <si>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</si>
  <si>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</si>
  <si>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</si>
  <si>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</si>
  <si>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</si>
  <si>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</si>
  <si>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</si>
  <si>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</si>
  <si>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</si>
  <si>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</si>
  <si>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</si>
  <si>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</si>
  <si>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</si>
  <si>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</si>
  <si>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</si>
  <si>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</si>
  <si>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</si>
  <si>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</si>
  <si>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</si>
  <si>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</si>
  <si>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</si>
  <si>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</si>
  <si>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</si>
  <si>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</si>
  <si>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</si>
  <si>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</si>
  <si>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</si>
  <si>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</si>
  <si>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</si>
  <si>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</si>
  <si>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</si>
  <si>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</si>
  <si>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</si>
  <si>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</si>
  <si>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</si>
  <si>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</si>
  <si>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</si>
  <si>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</si>
  <si>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</si>
  <si>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</si>
  <si>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</si>
  <si>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</si>
  <si>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</si>
  <si>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</si>
  <si>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</si>
  <si>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</si>
  <si>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</si>
  <si>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</si>
  <si>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</si>
  <si>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</si>
  <si>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</si>
  <si>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</si>
  <si>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</si>
  <si>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</si>
  <si>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</si>
  <si>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</si>
  <si>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</si>
  <si>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</si>
  <si>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</si>
  <si>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</si>
  <si>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</si>
  <si>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</si>
  <si>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</si>
  <si>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</si>
  <si>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</si>
  <si>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</si>
  <si>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</si>
  <si>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</si>
  <si>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</si>
  <si>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</si>
  <si>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</si>
  <si>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</si>
  <si>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</si>
  <si>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</si>
  <si>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</si>
  <si>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</si>
  <si>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</si>
  <si>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</si>
  <si>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</si>
  <si>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</si>
  <si>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</si>
  <si>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</si>
  <si>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</si>
  <si>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</si>
  <si>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</si>
  <si>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</si>
  <si>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</si>
  <si>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</si>
  <si>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</si>
  <si>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</si>
  <si>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</si>
  <si>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</si>
  <si>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</si>
  <si>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</si>
  <si>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</si>
  <si>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</si>
  <si>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</si>
  <si>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</si>
  <si>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</si>
  <si>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</si>
  <si>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</si>
  <si>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</si>
  <si>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</si>
  <si>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</si>
  <si>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</si>
  <si>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</si>
  <si>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</si>
  <si>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</si>
  <si>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</si>
  <si>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</si>
  <si>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</si>
  <si>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</si>
  <si>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</si>
  <si>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</si>
  <si>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</si>
  <si>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</si>
  <si>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</si>
  <si>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</si>
  <si>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</si>
  <si>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</si>
  <si>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</si>
  <si>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</si>
  <si>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</si>
  <si>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</si>
  <si>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</si>
  <si>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</si>
  <si>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</si>
  <si>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</si>
  <si>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</si>
  <si>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</si>
  <si>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</si>
  <si>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</si>
  <si>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</si>
  <si>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</si>
  <si>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</si>
  <si>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</si>
  <si>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</si>
  <si>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</si>
  <si>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</si>
  <si>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</si>
  <si>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</si>
  <si>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</si>
  <si>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</si>
  <si>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</si>
  <si>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</si>
  <si>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</si>
  <si>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</si>
  <si>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</si>
  <si>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</si>
  <si>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</si>
  <si>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</si>
  <si>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</si>
  <si>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</si>
  <si>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</si>
  <si>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</si>
  <si>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</si>
  <si>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</si>
  <si>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</si>
  <si>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</si>
  <si>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</si>
  <si>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</si>
  <si>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</si>
  <si>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</si>
  <si>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</si>
  <si>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</si>
  <si>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</si>
  <si>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</si>
  <si>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</si>
  <si>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قصر البلدية </t>
  </si>
  <si>
    <t>مركب تجاري</t>
  </si>
  <si>
    <t xml:space="preserve">نادي اطفال </t>
  </si>
  <si>
    <t xml:space="preserve">دار الثقافة </t>
  </si>
  <si>
    <t xml:space="preserve">مكتبة عمومية </t>
  </si>
  <si>
    <t>مستودع بلدي</t>
  </si>
  <si>
    <t>مسلخ بلدي</t>
  </si>
  <si>
    <t>ملعب بلدي</t>
  </si>
  <si>
    <t>سوق بلدي</t>
  </si>
  <si>
    <t>ارض ملك بلدي</t>
  </si>
  <si>
    <t xml:space="preserve">مقر متقاعدين </t>
  </si>
  <si>
    <t xml:space="preserve">برج شقرون </t>
  </si>
  <si>
    <t xml:space="preserve">مستوصف </t>
  </si>
  <si>
    <t>الكتابة العامة</t>
  </si>
  <si>
    <t xml:space="preserve">مكتب الضبط المركزي </t>
  </si>
  <si>
    <t>مكتب العلاقات مع المواطن</t>
  </si>
  <si>
    <t xml:space="preserve">مصلحة التنظيم و الاساليب و الاعلامية </t>
  </si>
  <si>
    <t xml:space="preserve">مصلحة شؤون المجلس و الهياكل البلدية </t>
  </si>
  <si>
    <t xml:space="preserve">ادارة الشؤون الادارية و المالية </t>
  </si>
  <si>
    <t xml:space="preserve">الادارة الفرعية للشؤون الادارية </t>
  </si>
  <si>
    <t xml:space="preserve">مصلحة الشؤون الاقتصادية و الملك البلدي </t>
  </si>
  <si>
    <t xml:space="preserve">مصلحة التراتيب و الشؤون القانونية و النزاعات </t>
  </si>
  <si>
    <t xml:space="preserve">قسم الحالة المدنية </t>
  </si>
  <si>
    <t xml:space="preserve">الادارة الفرعية للتصرف في الموارد البشرية و المالية </t>
  </si>
  <si>
    <t xml:space="preserve">مصلحة التصرف في الموارد البشرية </t>
  </si>
  <si>
    <t xml:space="preserve">مصلحة الميزانية و الجباية المحلية و الاستخلاص </t>
  </si>
  <si>
    <t xml:space="preserve">مصلحة الصفقات  و الشراءات </t>
  </si>
  <si>
    <t xml:space="preserve">الادارة الفنية </t>
  </si>
  <si>
    <t>الادارة الفرعية للاشغال و الصيانة و التزود</t>
  </si>
  <si>
    <t xml:space="preserve">مصلحة الاشغال و الصيانة </t>
  </si>
  <si>
    <t xml:space="preserve">مصلحة التزود و التصرف في المخزون و المعدات </t>
  </si>
  <si>
    <t xml:space="preserve">مصلحة النظافة و العناية بالبيئة </t>
  </si>
  <si>
    <t xml:space="preserve">الادارة الفرعية للتهيئة و التعمير </t>
  </si>
  <si>
    <t xml:space="preserve">مصلحة التراخيص العمرانية </t>
  </si>
  <si>
    <t xml:space="preserve">مصلحة التهيئة و التعمير و الدراسات </t>
  </si>
  <si>
    <t xml:space="preserve">معهد ثانوي </t>
  </si>
  <si>
    <t>اعدادية</t>
  </si>
  <si>
    <t xml:space="preserve">مدرسة ابتدائية </t>
  </si>
  <si>
    <t xml:space="preserve">دار ثقافة </t>
  </si>
  <si>
    <t xml:space="preserve">معتمدية </t>
  </si>
  <si>
    <t>مركز بريد</t>
  </si>
  <si>
    <t>مركز حرس وطني</t>
  </si>
  <si>
    <t xml:space="preserve">مركز شرطة </t>
  </si>
  <si>
    <t xml:space="preserve">قصر بلدية </t>
  </si>
  <si>
    <t xml:space="preserve">شركة وطنية لاستغلال و توزيع المياه </t>
  </si>
  <si>
    <t>مركز وسيط</t>
  </si>
  <si>
    <t xml:space="preserve">قباضة مالية </t>
  </si>
  <si>
    <t>طارق براجح</t>
  </si>
  <si>
    <t xml:space="preserve">هشام كمون </t>
  </si>
  <si>
    <t>فريد عبد الملك</t>
  </si>
  <si>
    <t>محمد بن عياد</t>
  </si>
  <si>
    <t>الفة الصافي</t>
  </si>
  <si>
    <t>وصال بوعوني</t>
  </si>
  <si>
    <t xml:space="preserve">لسعد الزهواني </t>
  </si>
  <si>
    <t>المختار غرس</t>
  </si>
  <si>
    <t xml:space="preserve">سميرة الرقيق </t>
  </si>
  <si>
    <t xml:space="preserve">سنية التريكي </t>
  </si>
  <si>
    <t xml:space="preserve">العجمي الحطيط </t>
  </si>
  <si>
    <t xml:space="preserve">عواطف القرقني </t>
  </si>
  <si>
    <t xml:space="preserve">لبنى لجنف </t>
  </si>
  <si>
    <t xml:space="preserve">نبيل الحلواني </t>
  </si>
  <si>
    <t xml:space="preserve">محمد اليانقي </t>
  </si>
  <si>
    <t xml:space="preserve">منية النيفر </t>
  </si>
  <si>
    <t xml:space="preserve">وجدي شبشوب </t>
  </si>
  <si>
    <t xml:space="preserve">وداد النافلة </t>
  </si>
  <si>
    <t xml:space="preserve">نهى البهلول </t>
  </si>
  <si>
    <t xml:space="preserve">محمد بن حمودة </t>
  </si>
  <si>
    <t xml:space="preserve">غسان الطريقي </t>
  </si>
  <si>
    <t xml:space="preserve">سندس البرايكي </t>
  </si>
  <si>
    <t>منصف بو عزيزي</t>
  </si>
  <si>
    <t>لطفي الذويبي</t>
  </si>
  <si>
    <t xml:space="preserve">لطيف المسلمي </t>
  </si>
  <si>
    <t xml:space="preserve">ايناس القديري </t>
  </si>
  <si>
    <t xml:space="preserve">عماد العليمي </t>
  </si>
  <si>
    <t xml:space="preserve">راقية الفخفاخ </t>
  </si>
  <si>
    <t xml:space="preserve">المنجي بن عمر </t>
  </si>
  <si>
    <t>عمار السعداوي</t>
  </si>
  <si>
    <t xml:space="preserve">متصرف رئيس:كاتب عام البلدية </t>
  </si>
  <si>
    <t xml:space="preserve">مهندس رئيس: كاهية مدير </t>
  </si>
  <si>
    <t xml:space="preserve">تقني اول </t>
  </si>
  <si>
    <t xml:space="preserve">مهندس معماري اول </t>
  </si>
  <si>
    <t xml:space="preserve">متصرف مستشار:رئيس مصلحة </t>
  </si>
  <si>
    <t xml:space="preserve">ملحق ادارة : رئيس قسم </t>
  </si>
  <si>
    <t xml:space="preserve">ملحق ادارة </t>
  </si>
  <si>
    <t xml:space="preserve">كاتب تصرف </t>
  </si>
  <si>
    <t xml:space="preserve">عون استقبال </t>
  </si>
  <si>
    <t xml:space="preserve">مستكتب ادارة </t>
  </si>
  <si>
    <t xml:space="preserve">متصرف </t>
  </si>
  <si>
    <t xml:space="preserve">عون تقني </t>
  </si>
  <si>
    <t xml:space="preserve">تقني  </t>
  </si>
  <si>
    <t xml:space="preserve">جلال دمق </t>
  </si>
  <si>
    <t xml:space="preserve">مبروكة اليوسفي </t>
  </si>
  <si>
    <t>محمد العجيلي</t>
  </si>
  <si>
    <t xml:space="preserve">لطفي شعبان </t>
  </si>
  <si>
    <t xml:space="preserve">محمد الفراتي </t>
  </si>
  <si>
    <t>عاطف بلسود</t>
  </si>
  <si>
    <t xml:space="preserve">لطفي بن حمودة </t>
  </si>
  <si>
    <t xml:space="preserve">منير القرقوري </t>
  </si>
  <si>
    <t xml:space="preserve">احمد العجيلي </t>
  </si>
  <si>
    <t xml:space="preserve">اسماعيل عبد مولاه </t>
  </si>
  <si>
    <t xml:space="preserve">محرز ادريس </t>
  </si>
  <si>
    <t xml:space="preserve">ماهر بنصير </t>
  </si>
  <si>
    <t xml:space="preserve">علي المحمدي </t>
  </si>
  <si>
    <t xml:space="preserve">محمد قطاطة </t>
  </si>
  <si>
    <t xml:space="preserve">مصطفى الوكيل </t>
  </si>
  <si>
    <t xml:space="preserve">فوزي مليك </t>
  </si>
  <si>
    <t xml:space="preserve">رمضانة الطرابلسي </t>
  </si>
  <si>
    <t xml:space="preserve">عادل العجال </t>
  </si>
  <si>
    <t xml:space="preserve">زياد الكدوسي </t>
  </si>
  <si>
    <t>محمد المسدي</t>
  </si>
  <si>
    <t xml:space="preserve">حمادي قدورة </t>
  </si>
  <si>
    <t xml:space="preserve">غازي شطورو </t>
  </si>
  <si>
    <t>محمد الهويدي</t>
  </si>
  <si>
    <t>المنجي ميلاد</t>
  </si>
  <si>
    <t xml:space="preserve">حسام قدورة </t>
  </si>
  <si>
    <t xml:space="preserve">بسام بن طاهر </t>
  </si>
  <si>
    <t xml:space="preserve">نجد الكشو </t>
  </si>
  <si>
    <t xml:space="preserve">حامد بنصير </t>
  </si>
  <si>
    <t>رفيق بن سعيد</t>
  </si>
  <si>
    <t>عامر البقلوطي</t>
  </si>
  <si>
    <t xml:space="preserve">محمد علي عمار </t>
  </si>
  <si>
    <t>فوزية الصالحي</t>
  </si>
  <si>
    <t>الحبيب مهدي</t>
  </si>
  <si>
    <t>غسان الهبيري</t>
  </si>
  <si>
    <t>حسان الحمروني</t>
  </si>
  <si>
    <t>فاخر العش</t>
  </si>
  <si>
    <t xml:space="preserve">وحيد قدورة </t>
  </si>
  <si>
    <t xml:space="preserve">محمد بن عمر </t>
  </si>
  <si>
    <t xml:space="preserve">قيس بو شعالة </t>
  </si>
  <si>
    <t xml:space="preserve">خليل بلغيث </t>
  </si>
  <si>
    <t xml:space="preserve">سفيان الوصيف </t>
  </si>
  <si>
    <t xml:space="preserve">سامي بن حليمة </t>
  </si>
  <si>
    <t xml:space="preserve">رضا غرسلاوي </t>
  </si>
  <si>
    <t xml:space="preserve">نجيب الخلاط </t>
  </si>
  <si>
    <t xml:space="preserve">منير بو عجيلة </t>
  </si>
  <si>
    <t xml:space="preserve">محمد النوري </t>
  </si>
  <si>
    <t xml:space="preserve">لطفي غرس </t>
  </si>
  <si>
    <t xml:space="preserve">ماجد بن عمر </t>
  </si>
  <si>
    <t xml:space="preserve">زكية جار العافية </t>
  </si>
  <si>
    <t xml:space="preserve">عمر بن عمر </t>
  </si>
  <si>
    <t xml:space="preserve">احمد الزريبي </t>
  </si>
  <si>
    <t xml:space="preserve">ليلى حبشية </t>
  </si>
  <si>
    <t xml:space="preserve">غازي عبد مولاه </t>
  </si>
  <si>
    <t>لطفي الصياحي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</si>
  <si>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</si>
  <si>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</si>
  <si>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</si>
  <si>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</si>
  <si>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</si>
  <si>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</si>
  <si>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</si>
  <si>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</si>
  <si>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</si>
  <si>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</si>
  <si>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</si>
  <si>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</si>
  <si>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</si>
  <si>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</si>
  <si>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</si>
  <si>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</si>
  <si>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</si>
  <si>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</si>
  <si>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</si>
  <si>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</si>
  <si>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</si>
  <si>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</si>
  <si>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</si>
  <si>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</si>
  <si>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</si>
  <si>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</si>
  <si>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</si>
  <si>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</si>
  <si>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</si>
  <si>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</si>
  <si>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</si>
  <si>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</si>
  <si>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</si>
  <si>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</si>
  <si>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</si>
  <si>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</si>
  <si>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</si>
  <si>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</si>
  <si>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</si>
  <si>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</si>
  <si>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</si>
  <si>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</si>
  <si>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</si>
  <si>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</si>
  <si>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</si>
  <si>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</si>
  <si>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</si>
  <si>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</si>
  <si>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</si>
  <si>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</si>
  <si>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</si>
  <si>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</si>
  <si>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</si>
  <si>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 xml:space="preserve">الدراسات </t>
  </si>
  <si>
    <t>البناءات الادارية</t>
  </si>
  <si>
    <t>تجهيزات ادارية</t>
  </si>
  <si>
    <t>اقتناء معدات النظافة و الطرقات</t>
  </si>
  <si>
    <t>اقتناء معدات اعلامية و برمجيات</t>
  </si>
  <si>
    <t>اقتناء وسائل نقل</t>
  </si>
  <si>
    <t>التنوير العمومي شبكة جديدة</t>
  </si>
  <si>
    <t>التنوير العمومي صيانة الشبكة</t>
  </si>
  <si>
    <t xml:space="preserve">الترصيف </t>
  </si>
  <si>
    <t>صيانة الطرقات</t>
  </si>
  <si>
    <t xml:space="preserve">اشغال التهيئة و التهذيب </t>
  </si>
  <si>
    <t>المساحات الخضراء و مداخل المدن</t>
  </si>
  <si>
    <t>تهيئة الملاعب الرياضية</t>
  </si>
  <si>
    <t xml:space="preserve">صيانة بناءات اقتصادية </t>
  </si>
  <si>
    <t>تهيئة المسلخ البلدي</t>
  </si>
  <si>
    <t>تجميل المدينة(الترصيف)</t>
  </si>
  <si>
    <t>تعهد و صيانة منشات البلدية</t>
  </si>
  <si>
    <t>الدراسات</t>
  </si>
  <si>
    <t>اشغال التهيئة و التهذيب</t>
  </si>
  <si>
    <t>صيانة البناءات الاقتصادية</t>
  </si>
  <si>
    <t>تعبيد و صيانة الصرقات</t>
  </si>
  <si>
    <t>تهية الفتحات</t>
  </si>
  <si>
    <t>العلامات المرورية</t>
  </si>
  <si>
    <t>بناءات ادارية</t>
  </si>
  <si>
    <t>صيانة تجهيزات عمومية</t>
  </si>
  <si>
    <t>تنظيم حركة المرور</t>
  </si>
  <si>
    <t>تهيئة القتحات</t>
  </si>
  <si>
    <t>اقتناء معدات نظافة</t>
  </si>
  <si>
    <t>التجهيزات الادارية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</si>
</sst>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2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0" fillId="0" borderId="19" xfId="0" applyBorder="1"/>
    <xf numFmtId="0" fontId="2" fillId="20" borderId="3" xfId="0" applyFont="1" applyFill="1" applyBorder="1" applyAlignment="1">
      <alignment horizontal="center" vertical="center"/>
    </xf>
    <xf numFmtId="0" fontId="2" fillId="20" borderId="19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/>
    <xf numFmtId="0" fontId="2" fillId="21" borderId="11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1" borderId="1" xfId="0" applyNumberFormat="1" applyFill="1" applyBorder="1"/>
    <xf numFmtId="10" fontId="0" fillId="0" borderId="0" xfId="0" applyNumberFormat="1"/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right" vertical="center"/>
    </xf>
    <xf numFmtId="0" fontId="2" fillId="23" borderId="1" xfId="0" applyFont="1" applyFill="1" applyBorder="1"/>
    <xf numFmtId="0" fontId="0" fillId="23" borderId="4" xfId="0" applyFill="1" applyBorder="1" applyAlignment="1">
      <alignment horizontal="center" vertical="center"/>
    </xf>
    <xf numFmtId="0" fontId="0" fillId="24" borderId="1" xfId="0" applyFill="1" applyBorder="1"/>
    <xf numFmtId="0" fontId="2" fillId="22" borderId="1" xfId="0" applyFont="1" applyFill="1" applyBorder="1"/>
    <xf numFmtId="0" fontId="0" fillId="0" borderId="12" xfId="0" applyBorder="1"/>
    <xf numFmtId="0" fontId="0" fillId="0" borderId="1" xfId="0" applyFont="1" applyBorder="1"/>
    <xf numFmtId="0" fontId="0" fillId="0" borderId="1" xfId="0" applyBorder="1" applyAlignment="1">
      <alignment vertical="center" wrapText="1" readingOrder="2"/>
    </xf>
    <xf numFmtId="0" fontId="0" fillId="0" borderId="1" xfId="0" applyFill="1" applyBorder="1" applyAlignment="1">
      <alignment vertical="center" wrapText="1" readingOrder="2"/>
    </xf>
    <xf numFmtId="0" fontId="0" fillId="0" borderId="1" xfId="0" applyFont="1" applyBorder="1" applyAlignment="1">
      <alignment wrapText="1"/>
    </xf>
    <xf numFmtId="168" fontId="0" fillId="0" borderId="0" xfId="0" applyNumberFormat="1"/>
    <xf numFmtId="43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4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0" t="s">
        <v>60</v>
      </c>
      <c r="B2" s="170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3" t="s">
        <v>124</v>
      </c>
      <c r="B4" s="16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8" t="s">
        <v>62</v>
      </c>
      <c r="B114" s="16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3" t="s">
        <v>195</v>
      </c>
      <c r="B116" s="16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4" t="s">
        <v>60</v>
      </c>
      <c r="B257" s="155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0" t="s">
        <v>266</v>
      </c>
      <c r="B258" s="15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8" t="s">
        <v>267</v>
      </c>
      <c r="B259" s="14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2" t="s">
        <v>268</v>
      </c>
      <c r="B260" s="153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2" t="s">
        <v>269</v>
      </c>
      <c r="B263" s="15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2" t="s">
        <v>390</v>
      </c>
      <c r="B484" s="15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2" t="s">
        <v>410</v>
      </c>
      <c r="B504" s="153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2" t="s">
        <v>414</v>
      </c>
      <c r="B509" s="15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2" t="s">
        <v>450</v>
      </c>
      <c r="B548" s="15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8" t="s">
        <v>456</v>
      </c>
      <c r="B551" s="14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2" t="s">
        <v>457</v>
      </c>
      <c r="B552" s="153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0" t="s">
        <v>464</v>
      </c>
      <c r="B560" s="15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2" t="s">
        <v>466</v>
      </c>
      <c r="B562" s="153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2" t="s">
        <v>480</v>
      </c>
      <c r="B576" s="15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2" t="s">
        <v>481</v>
      </c>
      <c r="B577" s="15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2" t="s">
        <v>485</v>
      </c>
      <c r="B581" s="153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2" t="s">
        <v>488</v>
      </c>
      <c r="B584" s="15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2" t="s">
        <v>489</v>
      </c>
      <c r="B585" s="15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2" t="s">
        <v>490</v>
      </c>
      <c r="B586" s="15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2" t="s">
        <v>491</v>
      </c>
      <c r="B587" s="153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2" t="s">
        <v>506</v>
      </c>
      <c r="B603" s="15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2" t="s">
        <v>513</v>
      </c>
      <c r="B610" s="15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2" t="s">
        <v>519</v>
      </c>
      <c r="B616" s="15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2" t="s">
        <v>531</v>
      </c>
      <c r="B628" s="15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8" t="s">
        <v>571</v>
      </c>
      <c r="B717" s="14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6" t="s">
        <v>851</v>
      </c>
      <c r="B718" s="14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C20" sqref="C20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37" customWidth="1"/>
  </cols>
  <sheetData>
    <row r="1" spans="1:5">
      <c r="A1" s="214" t="s">
        <v>1022</v>
      </c>
      <c r="B1" s="214" t="s">
        <v>1023</v>
      </c>
      <c r="C1" s="214" t="s">
        <v>1024</v>
      </c>
      <c r="D1" s="214" t="s">
        <v>1025</v>
      </c>
      <c r="E1" s="234" t="s">
        <v>1026</v>
      </c>
    </row>
    <row r="2" spans="1:5">
      <c r="A2" s="218" t="s">
        <v>1027</v>
      </c>
      <c r="B2" s="219">
        <v>2011</v>
      </c>
      <c r="C2" s="220">
        <v>840388.52</v>
      </c>
      <c r="D2" s="220">
        <v>72771.001000000004</v>
      </c>
      <c r="E2" s="235">
        <f>D2/C2</f>
        <v>8.6592093142823998E-2</v>
      </c>
    </row>
    <row r="3" spans="1:5">
      <c r="A3" s="221"/>
      <c r="B3" s="219">
        <v>2012</v>
      </c>
      <c r="C3" s="220">
        <v>1043797.159</v>
      </c>
      <c r="D3" s="220">
        <v>136759.011</v>
      </c>
      <c r="E3" s="235">
        <f t="shared" ref="E3:E19" si="0">D3/C3</f>
        <v>0.13102067755292673</v>
      </c>
    </row>
    <row r="4" spans="1:5">
      <c r="A4" s="221"/>
      <c r="B4" s="219">
        <v>2013</v>
      </c>
      <c r="C4" s="220">
        <v>1186304.0360000001</v>
      </c>
      <c r="D4" s="220">
        <v>103811.552</v>
      </c>
      <c r="E4" s="235">
        <f t="shared" si="0"/>
        <v>8.7508386425147411E-2</v>
      </c>
    </row>
    <row r="5" spans="1:5">
      <c r="A5" s="221"/>
      <c r="B5" s="219">
        <v>2014</v>
      </c>
      <c r="C5" s="220">
        <v>1363771.152</v>
      </c>
      <c r="D5" s="220">
        <v>127387.47</v>
      </c>
      <c r="E5" s="235">
        <f t="shared" si="0"/>
        <v>9.3408245080696645E-2</v>
      </c>
    </row>
    <row r="6" spans="1:5">
      <c r="A6" s="221"/>
      <c r="B6" s="219">
        <v>2015</v>
      </c>
      <c r="C6" s="220">
        <v>1520990.07</v>
      </c>
      <c r="D6" s="220">
        <v>122688.38099999999</v>
      </c>
      <c r="E6" s="235">
        <f t="shared" si="0"/>
        <v>8.0663499006275563E-2</v>
      </c>
    </row>
    <row r="7" spans="1:5">
      <c r="A7" s="222"/>
      <c r="B7" s="219">
        <v>2016</v>
      </c>
      <c r="C7" s="220">
        <v>287999.00799999997</v>
      </c>
      <c r="D7" s="220">
        <v>138036.92300000001</v>
      </c>
      <c r="E7" s="235">
        <f t="shared" si="0"/>
        <v>0.47929652243802179</v>
      </c>
    </row>
    <row r="8" spans="1:5">
      <c r="A8" s="223" t="s">
        <v>1028</v>
      </c>
      <c r="B8" s="224">
        <v>2011</v>
      </c>
      <c r="C8" s="225">
        <v>301196.93300000002</v>
      </c>
      <c r="D8" s="225">
        <v>37269.023000000001</v>
      </c>
      <c r="E8" s="235">
        <f t="shared" si="0"/>
        <v>0.1237363960807662</v>
      </c>
    </row>
    <row r="9" spans="1:5">
      <c r="A9" s="226"/>
      <c r="B9" s="224">
        <v>2012</v>
      </c>
      <c r="C9" s="225">
        <v>343539.03899999999</v>
      </c>
      <c r="D9" s="225">
        <v>41672.294999999998</v>
      </c>
      <c r="E9" s="235">
        <f t="shared" si="0"/>
        <v>0.12130293873238668</v>
      </c>
    </row>
    <row r="10" spans="1:5">
      <c r="A10" s="226"/>
      <c r="B10" s="224">
        <v>2013</v>
      </c>
      <c r="C10" s="225">
        <v>387482.02899999998</v>
      </c>
      <c r="D10" s="225">
        <v>43459.256000000001</v>
      </c>
      <c r="E10" s="235">
        <f t="shared" si="0"/>
        <v>0.11215812024149384</v>
      </c>
    </row>
    <row r="11" spans="1:5">
      <c r="A11" s="226"/>
      <c r="B11" s="224">
        <v>2014</v>
      </c>
      <c r="C11" s="225">
        <v>434342.09600000002</v>
      </c>
      <c r="D11" s="225">
        <v>46597.557000000001</v>
      </c>
      <c r="E11" s="235">
        <f t="shared" si="0"/>
        <v>0.1072830780832259</v>
      </c>
    </row>
    <row r="12" spans="1:5">
      <c r="A12" s="226"/>
      <c r="B12" s="224">
        <v>2015</v>
      </c>
      <c r="C12" s="225">
        <v>484044.55900000001</v>
      </c>
      <c r="D12" s="225">
        <v>51847.453999999998</v>
      </c>
      <c r="E12" s="235">
        <f t="shared" si="0"/>
        <v>0.10711297758849511</v>
      </c>
    </row>
    <row r="13" spans="1:5">
      <c r="A13" s="227"/>
      <c r="B13" s="224">
        <v>2016</v>
      </c>
      <c r="C13" s="225">
        <v>100991.702</v>
      </c>
      <c r="D13" s="225">
        <v>55457.705000000002</v>
      </c>
      <c r="E13" s="235">
        <f t="shared" si="0"/>
        <v>0.5491313038768274</v>
      </c>
    </row>
    <row r="14" spans="1:5">
      <c r="A14" s="218" t="s">
        <v>123</v>
      </c>
      <c r="B14" s="219">
        <v>2011</v>
      </c>
      <c r="C14" s="220">
        <v>596643.12300000002</v>
      </c>
      <c r="D14" s="220">
        <v>558732.64099999995</v>
      </c>
      <c r="E14" s="235">
        <f t="shared" si="0"/>
        <v>0.93646037214108635</v>
      </c>
    </row>
    <row r="15" spans="1:5">
      <c r="A15" s="221"/>
      <c r="B15" s="219">
        <v>2012</v>
      </c>
      <c r="C15" s="220">
        <v>816777.31400000001</v>
      </c>
      <c r="D15" s="220">
        <v>778866.83200000005</v>
      </c>
      <c r="E15" s="235">
        <f t="shared" si="0"/>
        <v>0.95358529020065319</v>
      </c>
    </row>
    <row r="16" spans="1:5">
      <c r="A16" s="221"/>
      <c r="B16" s="219">
        <v>2013</v>
      </c>
      <c r="C16" s="220">
        <v>931705.17700000003</v>
      </c>
      <c r="D16" s="220">
        <v>894396.75600000005</v>
      </c>
      <c r="E16" s="235">
        <f t="shared" si="0"/>
        <v>0.95995683836368773</v>
      </c>
    </row>
    <row r="17" spans="1:5">
      <c r="A17" s="221"/>
      <c r="B17" s="219">
        <v>2014</v>
      </c>
      <c r="C17" s="220">
        <v>1049016.632</v>
      </c>
      <c r="D17" s="220">
        <v>1011708.211</v>
      </c>
      <c r="E17" s="235">
        <f t="shared" si="0"/>
        <v>0.96443486226822761</v>
      </c>
    </row>
    <row r="18" spans="1:5">
      <c r="A18" s="221"/>
      <c r="B18" s="219">
        <v>2015</v>
      </c>
      <c r="C18" s="220">
        <v>1826783.317</v>
      </c>
      <c r="D18" s="220">
        <v>1789474.496</v>
      </c>
      <c r="E18" s="235">
        <f t="shared" si="0"/>
        <v>0.97957676717714404</v>
      </c>
    </row>
    <row r="19" spans="1:5">
      <c r="A19" s="222"/>
      <c r="B19" s="219">
        <v>2016</v>
      </c>
      <c r="C19" s="220"/>
      <c r="D19" s="220"/>
      <c r="E19" s="235" t="e">
        <f t="shared" si="0"/>
        <v>#DIV/0!</v>
      </c>
    </row>
    <row r="20" spans="1:5">
      <c r="A20" s="228" t="s">
        <v>1029</v>
      </c>
      <c r="B20" s="224">
        <v>2011</v>
      </c>
      <c r="C20" s="225"/>
      <c r="D20" s="225"/>
      <c r="E20" s="236"/>
    </row>
    <row r="21" spans="1:5">
      <c r="A21" s="229"/>
      <c r="B21" s="224">
        <v>2012</v>
      </c>
      <c r="C21" s="225"/>
      <c r="D21" s="225"/>
      <c r="E21" s="236"/>
    </row>
    <row r="22" spans="1:5">
      <c r="A22" s="229"/>
      <c r="B22" s="224">
        <v>2013</v>
      </c>
      <c r="C22" s="225"/>
      <c r="D22" s="225"/>
      <c r="E22" s="236"/>
    </row>
    <row r="23" spans="1:5">
      <c r="A23" s="229"/>
      <c r="B23" s="224">
        <v>2014</v>
      </c>
      <c r="C23" s="225"/>
      <c r="D23" s="225"/>
      <c r="E23" s="236"/>
    </row>
    <row r="24" spans="1:5">
      <c r="A24" s="229"/>
      <c r="B24" s="224">
        <v>2015</v>
      </c>
      <c r="C24" s="225"/>
      <c r="D24" s="225"/>
      <c r="E24" s="236"/>
    </row>
    <row r="25" spans="1:5">
      <c r="A25" s="230"/>
      <c r="B25" s="224">
        <v>2016</v>
      </c>
      <c r="C25" s="225"/>
      <c r="D25" s="225"/>
      <c r="E25" s="236"/>
    </row>
    <row r="26" spans="1:5">
      <c r="A26" s="231" t="s">
        <v>1030</v>
      </c>
      <c r="B26" s="219">
        <v>2011</v>
      </c>
      <c r="C26" s="220">
        <f>C20+C14+C8+C2</f>
        <v>1738228.5760000001</v>
      </c>
      <c r="D26" s="220">
        <f>D20+D14+D8+D2</f>
        <v>668772.66500000004</v>
      </c>
      <c r="E26" s="235">
        <f>E20+E14+E8+E2</f>
        <v>1.1467888613646764</v>
      </c>
    </row>
    <row r="27" spans="1:5">
      <c r="A27" s="232"/>
      <c r="B27" s="219">
        <v>2012</v>
      </c>
      <c r="C27" s="220">
        <f>C21+C26+C15+C9+C3</f>
        <v>3942342.088</v>
      </c>
      <c r="D27" s="220">
        <f t="shared" ref="D27:E31" si="1">D21+D15+D9+D3</f>
        <v>957298.13800000004</v>
      </c>
      <c r="E27" s="235">
        <f t="shared" si="1"/>
        <v>1.2059089064859667</v>
      </c>
    </row>
    <row r="28" spans="1:5">
      <c r="A28" s="232"/>
      <c r="B28" s="219">
        <v>2013</v>
      </c>
      <c r="C28" s="220">
        <f>C22+C16+C10+C4</f>
        <v>2505491.2420000001</v>
      </c>
      <c r="D28" s="220">
        <f t="shared" si="1"/>
        <v>1041667.5640000001</v>
      </c>
      <c r="E28" s="235">
        <f t="shared" si="1"/>
        <v>1.1596233450303288</v>
      </c>
    </row>
    <row r="29" spans="1:5">
      <c r="A29" s="232"/>
      <c r="B29" s="219">
        <v>2014</v>
      </c>
      <c r="C29" s="220">
        <f>C23+C17+C11+C5</f>
        <v>2847129.88</v>
      </c>
      <c r="D29" s="220">
        <f t="shared" si="1"/>
        <v>1185693.2379999999</v>
      </c>
      <c r="E29" s="235">
        <f t="shared" si="1"/>
        <v>1.1651261854321502</v>
      </c>
    </row>
    <row r="30" spans="1:5">
      <c r="A30" s="232"/>
      <c r="B30" s="219">
        <v>2015</v>
      </c>
      <c r="C30" s="220">
        <f>C24+C18+C12+C6</f>
        <v>3831817.9460000005</v>
      </c>
      <c r="D30" s="220">
        <f t="shared" si="1"/>
        <v>1964010.331</v>
      </c>
      <c r="E30" s="235">
        <f t="shared" si="1"/>
        <v>1.1673532437719147</v>
      </c>
    </row>
    <row r="31" spans="1:5">
      <c r="A31" s="233"/>
      <c r="B31" s="219">
        <v>2016</v>
      </c>
      <c r="C31" s="220">
        <f>C25+C19+C13+C7</f>
        <v>388990.70999999996</v>
      </c>
      <c r="D31" s="220">
        <f t="shared" si="1"/>
        <v>193494.62800000003</v>
      </c>
      <c r="E31" s="235" t="e">
        <f t="shared" si="1"/>
        <v>#DIV/0!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topLeftCell="A2" zoomScale="130" zoomScaleNormal="130" workbookViewId="0">
      <selection activeCell="E11" sqref="E11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3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877</v>
      </c>
      <c r="B2" s="135" t="s">
        <v>878</v>
      </c>
      <c r="C2" s="96"/>
      <c r="D2" s="96"/>
    </row>
    <row r="3" spans="1:4" customFormat="1">
      <c r="A3" s="102"/>
      <c r="B3" s="135" t="s">
        <v>879</v>
      </c>
      <c r="C3" s="96"/>
      <c r="D3" s="96"/>
    </row>
    <row r="4" spans="1:4" customFormat="1">
      <c r="A4" s="102"/>
      <c r="B4" s="135" t="s">
        <v>880</v>
      </c>
      <c r="C4" s="96"/>
      <c r="D4" s="96"/>
    </row>
    <row r="5" spans="1:4" customFormat="1">
      <c r="A5" s="105"/>
      <c r="B5" s="135" t="s">
        <v>881</v>
      </c>
      <c r="C5" s="105"/>
      <c r="D5" s="105"/>
    </row>
    <row r="6" spans="1:4" customFormat="1">
      <c r="A6" s="136" t="s">
        <v>882</v>
      </c>
      <c r="B6" s="106" t="s">
        <v>883</v>
      </c>
      <c r="C6" s="135" t="s">
        <v>884</v>
      </c>
      <c r="D6" s="96"/>
    </row>
    <row r="7" spans="1:4" customFormat="1">
      <c r="A7" s="105"/>
      <c r="B7" s="102"/>
      <c r="C7" s="135" t="s">
        <v>885</v>
      </c>
      <c r="D7" s="96"/>
    </row>
    <row r="8" spans="1:4" customFormat="1">
      <c r="A8" s="102"/>
      <c r="B8" s="102"/>
      <c r="C8" s="135" t="s">
        <v>886</v>
      </c>
      <c r="D8" s="96"/>
    </row>
    <row r="9" spans="1:4" customFormat="1" ht="30">
      <c r="A9" s="102"/>
      <c r="B9" s="102" t="s">
        <v>887</v>
      </c>
      <c r="C9" s="136" t="s">
        <v>888</v>
      </c>
      <c r="D9" s="96"/>
    </row>
    <row r="10" spans="1:4" customFormat="1">
      <c r="A10" s="105"/>
      <c r="B10" s="136"/>
      <c r="C10" s="135" t="s">
        <v>889</v>
      </c>
      <c r="D10" s="96"/>
    </row>
    <row r="11" spans="1:4" customFormat="1">
      <c r="A11" s="136"/>
      <c r="B11" s="102"/>
      <c r="C11" s="135" t="s">
        <v>890</v>
      </c>
      <c r="D11" s="96"/>
    </row>
    <row r="12" spans="1:4" customFormat="1">
      <c r="A12" s="136" t="s">
        <v>891</v>
      </c>
      <c r="B12" s="136" t="s">
        <v>892</v>
      </c>
      <c r="C12" s="135" t="s">
        <v>893</v>
      </c>
      <c r="D12" s="96"/>
    </row>
    <row r="13" spans="1:4" customFormat="1">
      <c r="A13" s="105"/>
      <c r="B13" s="102"/>
      <c r="C13" s="135" t="s">
        <v>894</v>
      </c>
      <c r="D13" s="96"/>
    </row>
    <row r="14" spans="1:4" customFormat="1">
      <c r="A14" s="102"/>
      <c r="B14" s="105"/>
      <c r="C14" s="135" t="s">
        <v>895</v>
      </c>
      <c r="D14" s="96"/>
    </row>
    <row r="15" spans="1:4" customFormat="1">
      <c r="A15" s="105"/>
      <c r="B15" s="102" t="s">
        <v>896</v>
      </c>
      <c r="C15" s="135" t="s">
        <v>897</v>
      </c>
      <c r="D15" s="96"/>
    </row>
    <row r="16" spans="1:4" customFormat="1">
      <c r="A16" s="105"/>
      <c r="B16" s="105"/>
      <c r="C16" s="135" t="s">
        <v>898</v>
      </c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40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9" sqref="B9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03" t="s">
        <v>1008</v>
      </c>
      <c r="B1" s="204"/>
      <c r="C1" s="204"/>
      <c r="D1" s="205"/>
    </row>
    <row r="2" spans="1:4">
      <c r="A2" s="206"/>
      <c r="B2" s="207"/>
      <c r="C2" s="207"/>
      <c r="D2" s="208"/>
    </row>
    <row r="3" spans="1:4">
      <c r="A3" s="209"/>
      <c r="B3" s="210" t="s">
        <v>1009</v>
      </c>
      <c r="C3" s="211" t="s">
        <v>1010</v>
      </c>
      <c r="D3" s="212" t="s">
        <v>1011</v>
      </c>
    </row>
    <row r="4" spans="1:4">
      <c r="A4" s="213" t="s">
        <v>1012</v>
      </c>
      <c r="B4" s="214" t="s">
        <v>1013</v>
      </c>
      <c r="C4" s="214" t="s">
        <v>1014</v>
      </c>
      <c r="D4" s="215"/>
    </row>
    <row r="5" spans="1:4">
      <c r="A5" s="214" t="s">
        <v>1015</v>
      </c>
      <c r="B5" s="28">
        <f>B6</f>
        <v>2918.4969999999998</v>
      </c>
      <c r="C5" s="28">
        <f>C6</f>
        <v>0</v>
      </c>
      <c r="D5" s="28">
        <f>D6</f>
        <v>0</v>
      </c>
    </row>
    <row r="6" spans="1:4">
      <c r="A6" s="216" t="s">
        <v>1016</v>
      </c>
      <c r="B6" s="10">
        <v>2918.4969999999998</v>
      </c>
      <c r="C6" s="10"/>
      <c r="D6" s="10"/>
    </row>
    <row r="7" spans="1:4">
      <c r="A7" s="214" t="s">
        <v>1017</v>
      </c>
      <c r="B7" s="28">
        <f>B8</f>
        <v>50356.743999999999</v>
      </c>
      <c r="C7" s="28">
        <f>C8</f>
        <v>0</v>
      </c>
      <c r="D7" s="28">
        <f>D8</f>
        <v>0</v>
      </c>
    </row>
    <row r="8" spans="1:4">
      <c r="A8" s="216" t="s">
        <v>1018</v>
      </c>
      <c r="B8" s="10">
        <v>50356.743999999999</v>
      </c>
      <c r="C8" s="10"/>
      <c r="D8" s="10"/>
    </row>
    <row r="9" spans="1:4">
      <c r="A9" s="214" t="s">
        <v>1019</v>
      </c>
      <c r="B9" s="217">
        <f>B8+B6</f>
        <v>53275.241000000002</v>
      </c>
      <c r="C9" s="217">
        <f>C8+C6</f>
        <v>0</v>
      </c>
      <c r="D9" s="217">
        <f>D8+D6</f>
        <v>0</v>
      </c>
    </row>
    <row r="10" spans="1:4">
      <c r="A10" s="216" t="s">
        <v>1020</v>
      </c>
      <c r="B10" s="10"/>
      <c r="C10" s="10"/>
      <c r="D10" s="10"/>
    </row>
    <row r="11" spans="1:4">
      <c r="A11" s="214" t="s">
        <v>1021</v>
      </c>
      <c r="B11" s="28">
        <f>B10+B9</f>
        <v>53275.241000000002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1" t="s">
        <v>68</v>
      </c>
      <c r="B1" s="171" t="s">
        <v>793</v>
      </c>
      <c r="C1" s="171" t="s">
        <v>794</v>
      </c>
      <c r="D1" s="172" t="s">
        <v>792</v>
      </c>
      <c r="E1" s="174" t="s">
        <v>739</v>
      </c>
      <c r="F1" s="175"/>
      <c r="G1" s="175"/>
      <c r="H1" s="176"/>
      <c r="I1" s="171" t="s">
        <v>799</v>
      </c>
    </row>
    <row r="2" spans="1:9" s="113" customFormat="1" ht="23.25" customHeight="1">
      <c r="A2" s="171"/>
      <c r="B2" s="171"/>
      <c r="C2" s="171"/>
      <c r="D2" s="173"/>
      <c r="E2" s="114" t="s">
        <v>788</v>
      </c>
      <c r="F2" s="114" t="s">
        <v>789</v>
      </c>
      <c r="G2" s="114" t="s">
        <v>790</v>
      </c>
      <c r="H2" s="114" t="s">
        <v>791</v>
      </c>
      <c r="I2" s="171"/>
    </row>
    <row r="3" spans="1:9" s="113" customFormat="1" ht="42.75">
      <c r="A3" s="137" t="s">
        <v>911</v>
      </c>
      <c r="B3" s="100" t="s">
        <v>941</v>
      </c>
      <c r="C3" s="100">
        <v>11</v>
      </c>
      <c r="D3" s="101"/>
      <c r="E3" s="102"/>
      <c r="F3" s="96"/>
      <c r="G3" s="96"/>
      <c r="H3" s="96"/>
      <c r="I3" s="101"/>
    </row>
    <row r="4" spans="1:9" s="113" customFormat="1" ht="30">
      <c r="A4" s="103" t="s">
        <v>912</v>
      </c>
      <c r="B4" s="103" t="s">
        <v>942</v>
      </c>
      <c r="C4" s="103">
        <v>7</v>
      </c>
      <c r="D4" s="103"/>
      <c r="E4" s="102"/>
      <c r="F4" s="96"/>
      <c r="G4" s="96"/>
      <c r="H4" s="96"/>
      <c r="I4" s="103"/>
    </row>
    <row r="5" spans="1:9" s="113" customFormat="1">
      <c r="A5" s="103" t="s">
        <v>913</v>
      </c>
      <c r="B5" s="103" t="s">
        <v>943</v>
      </c>
      <c r="C5" s="103">
        <v>8</v>
      </c>
      <c r="D5" s="103"/>
      <c r="E5" s="102"/>
      <c r="F5" s="96"/>
      <c r="G5" s="96"/>
      <c r="H5" s="96"/>
      <c r="I5" s="103"/>
    </row>
    <row r="6" spans="1:9" s="113" customFormat="1">
      <c r="A6" s="104" t="s">
        <v>914</v>
      </c>
      <c r="B6" s="104" t="s">
        <v>943</v>
      </c>
      <c r="C6" s="104">
        <v>6</v>
      </c>
      <c r="D6" s="104"/>
      <c r="E6" s="105"/>
      <c r="F6" s="96"/>
      <c r="G6" s="105"/>
      <c r="H6" s="105"/>
      <c r="I6" s="104"/>
    </row>
    <row r="7" spans="1:9" s="113" customFormat="1">
      <c r="A7" s="104" t="s">
        <v>915</v>
      </c>
      <c r="B7" s="104" t="s">
        <v>674</v>
      </c>
      <c r="C7" s="104">
        <v>4</v>
      </c>
      <c r="D7" s="104"/>
      <c r="E7" s="105"/>
      <c r="F7" s="106"/>
      <c r="G7" s="96"/>
      <c r="H7" s="96"/>
      <c r="I7" s="104"/>
    </row>
    <row r="8" spans="1:9" s="113" customFormat="1">
      <c r="A8" s="103" t="s">
        <v>916</v>
      </c>
      <c r="B8" s="103" t="s">
        <v>944</v>
      </c>
      <c r="C8" s="103">
        <v>1</v>
      </c>
      <c r="D8" s="103"/>
      <c r="E8" s="105"/>
      <c r="F8" s="102"/>
      <c r="G8" s="96"/>
      <c r="H8" s="96"/>
      <c r="I8" s="103"/>
    </row>
    <row r="9" spans="1:9" s="113" customFormat="1" ht="45">
      <c r="A9" s="103" t="s">
        <v>917</v>
      </c>
      <c r="B9" s="103" t="s">
        <v>945</v>
      </c>
      <c r="C9" s="103">
        <v>5</v>
      </c>
      <c r="D9" s="103"/>
      <c r="E9" s="102"/>
      <c r="F9" s="102"/>
      <c r="G9" s="96"/>
      <c r="H9" s="96"/>
      <c r="I9" s="103"/>
    </row>
    <row r="10" spans="1:9" s="113" customFormat="1" ht="30">
      <c r="A10" s="103" t="s">
        <v>918</v>
      </c>
      <c r="B10" s="103" t="s">
        <v>946</v>
      </c>
      <c r="C10" s="103">
        <v>9</v>
      </c>
      <c r="D10" s="103"/>
      <c r="E10" s="102"/>
      <c r="F10" s="102"/>
      <c r="G10" s="105"/>
      <c r="H10" s="96"/>
      <c r="I10" s="103"/>
    </row>
    <row r="11" spans="1:9" s="113" customFormat="1">
      <c r="A11" s="103" t="s">
        <v>919</v>
      </c>
      <c r="B11" s="103" t="s">
        <v>947</v>
      </c>
      <c r="C11" s="103">
        <v>7</v>
      </c>
      <c r="D11" s="103"/>
      <c r="E11" s="105"/>
      <c r="F11" s="105"/>
      <c r="G11" s="96"/>
      <c r="H11" s="96"/>
      <c r="I11" s="103"/>
    </row>
    <row r="12" spans="1:9" s="113" customFormat="1">
      <c r="A12" s="103" t="s">
        <v>920</v>
      </c>
      <c r="B12" s="103" t="s">
        <v>947</v>
      </c>
      <c r="C12" s="103">
        <v>6</v>
      </c>
      <c r="D12" s="103"/>
      <c r="E12" s="105"/>
      <c r="F12" s="102"/>
      <c r="G12" s="96"/>
      <c r="H12" s="96"/>
      <c r="I12" s="103"/>
    </row>
    <row r="13" spans="1:9" s="113" customFormat="1">
      <c r="A13" s="103" t="s">
        <v>921</v>
      </c>
      <c r="B13" s="103" t="s">
        <v>947</v>
      </c>
      <c r="C13" s="103">
        <v>5</v>
      </c>
      <c r="D13" s="103"/>
      <c r="E13" s="105"/>
      <c r="F13" s="105"/>
      <c r="G13" s="96"/>
      <c r="H13" s="96"/>
      <c r="I13" s="103"/>
    </row>
    <row r="14" spans="1:9" s="113" customFormat="1">
      <c r="A14" s="103" t="s">
        <v>922</v>
      </c>
      <c r="B14" s="103" t="s">
        <v>947</v>
      </c>
      <c r="C14" s="103">
        <v>6</v>
      </c>
      <c r="D14" s="103"/>
      <c r="E14" s="105"/>
      <c r="F14" s="102"/>
      <c r="G14" s="96"/>
      <c r="H14" s="96"/>
      <c r="I14" s="103"/>
    </row>
    <row r="15" spans="1:9" s="113" customFormat="1">
      <c r="A15" s="103" t="s">
        <v>923</v>
      </c>
      <c r="B15" s="103" t="s">
        <v>704</v>
      </c>
      <c r="C15" s="103">
        <v>5</v>
      </c>
      <c r="D15" s="103"/>
      <c r="E15" s="102"/>
      <c r="F15" s="105"/>
      <c r="G15" s="96"/>
      <c r="H15" s="96"/>
      <c r="I15" s="103"/>
    </row>
    <row r="16" spans="1:9" s="113" customFormat="1">
      <c r="A16" s="103" t="s">
        <v>924</v>
      </c>
      <c r="B16" s="103" t="s">
        <v>948</v>
      </c>
      <c r="C16" s="103">
        <v>10</v>
      </c>
      <c r="D16" s="103"/>
      <c r="E16" s="105"/>
      <c r="F16" s="102"/>
      <c r="G16" s="96"/>
      <c r="H16" s="96"/>
      <c r="I16" s="103"/>
    </row>
    <row r="17" spans="1:9" s="113" customFormat="1">
      <c r="A17" s="103" t="s">
        <v>925</v>
      </c>
      <c r="B17" s="103" t="s">
        <v>948</v>
      </c>
      <c r="C17" s="103">
        <v>9</v>
      </c>
      <c r="D17" s="103"/>
      <c r="E17" s="105"/>
      <c r="F17" s="105"/>
      <c r="G17" s="96"/>
      <c r="H17" s="96"/>
      <c r="I17" s="103"/>
    </row>
    <row r="18" spans="1:9" s="113" customFormat="1">
      <c r="A18" s="103" t="s">
        <v>926</v>
      </c>
      <c r="B18" s="103" t="s">
        <v>948</v>
      </c>
      <c r="C18" s="103">
        <v>9</v>
      </c>
      <c r="D18" s="103"/>
      <c r="E18" s="105"/>
      <c r="F18" s="105"/>
      <c r="G18" s="96"/>
      <c r="H18" s="96"/>
      <c r="I18" s="103"/>
    </row>
    <row r="19" spans="1:9" s="113" customFormat="1">
      <c r="A19" s="103" t="s">
        <v>927</v>
      </c>
      <c r="B19" s="103" t="s">
        <v>948</v>
      </c>
      <c r="C19" s="103">
        <v>5</v>
      </c>
      <c r="D19" s="103"/>
      <c r="E19" s="105"/>
      <c r="F19" s="105"/>
      <c r="G19" s="96"/>
      <c r="H19" s="96"/>
      <c r="I19" s="103"/>
    </row>
    <row r="20" spans="1:9" s="113" customFormat="1">
      <c r="A20" s="103" t="s">
        <v>928</v>
      </c>
      <c r="B20" s="103" t="s">
        <v>948</v>
      </c>
      <c r="C20" s="103">
        <v>4</v>
      </c>
      <c r="D20" s="103"/>
      <c r="E20" s="105"/>
      <c r="F20" s="105"/>
      <c r="G20" s="96"/>
      <c r="H20" s="96"/>
      <c r="I20" s="103"/>
    </row>
    <row r="21" spans="1:9" s="113" customFormat="1">
      <c r="A21" s="103" t="s">
        <v>929</v>
      </c>
      <c r="B21" s="103" t="s">
        <v>949</v>
      </c>
      <c r="C21" s="103">
        <v>4</v>
      </c>
      <c r="D21" s="103"/>
      <c r="E21" s="105"/>
      <c r="F21" s="105"/>
      <c r="G21" s="96"/>
      <c r="H21" s="96"/>
      <c r="I21" s="103"/>
    </row>
    <row r="22" spans="1:9" s="113" customFormat="1">
      <c r="A22" s="103" t="s">
        <v>930</v>
      </c>
      <c r="B22" s="103" t="s">
        <v>950</v>
      </c>
      <c r="C22" s="103">
        <v>3</v>
      </c>
      <c r="D22" s="103"/>
      <c r="E22" s="105"/>
      <c r="F22" s="105"/>
      <c r="G22" s="96"/>
      <c r="H22" s="96"/>
      <c r="I22" s="103"/>
    </row>
    <row r="23" spans="1:9" s="113" customFormat="1">
      <c r="A23" s="103" t="s">
        <v>931</v>
      </c>
      <c r="B23" s="103" t="s">
        <v>953</v>
      </c>
      <c r="C23" s="103">
        <v>4</v>
      </c>
      <c r="D23" s="103"/>
      <c r="E23" s="105"/>
      <c r="F23" s="105"/>
      <c r="G23" s="96"/>
      <c r="H23" s="96"/>
      <c r="I23" s="103"/>
    </row>
    <row r="24" spans="1:9" s="113" customFormat="1">
      <c r="A24" s="103" t="s">
        <v>932</v>
      </c>
      <c r="B24" s="103" t="s">
        <v>951</v>
      </c>
      <c r="C24" s="103">
        <v>3</v>
      </c>
      <c r="D24" s="103"/>
      <c r="E24" s="102"/>
      <c r="F24" s="96"/>
      <c r="G24" s="96"/>
      <c r="H24" s="96"/>
      <c r="I24" s="103"/>
    </row>
    <row r="25" spans="1:9" s="113" customFormat="1">
      <c r="A25" s="103" t="s">
        <v>933</v>
      </c>
      <c r="B25" s="103" t="s">
        <v>691</v>
      </c>
      <c r="C25" s="103">
        <v>4</v>
      </c>
      <c r="D25" s="103"/>
      <c r="E25" s="102"/>
      <c r="F25" s="96"/>
      <c r="G25" s="96"/>
      <c r="H25" s="96"/>
      <c r="I25" s="103"/>
    </row>
    <row r="26" spans="1:9" s="113" customFormat="1">
      <c r="A26" s="103" t="s">
        <v>934</v>
      </c>
      <c r="B26" s="103" t="s">
        <v>948</v>
      </c>
      <c r="C26" s="103">
        <v>6</v>
      </c>
      <c r="D26" s="103"/>
      <c r="E26" s="102"/>
      <c r="F26" s="96"/>
      <c r="G26" s="96"/>
      <c r="H26" s="96"/>
      <c r="I26" s="103"/>
    </row>
    <row r="27" spans="1:9" s="113" customFormat="1">
      <c r="A27" s="107" t="s">
        <v>935</v>
      </c>
      <c r="B27" s="107" t="s">
        <v>950</v>
      </c>
      <c r="C27" s="107">
        <v>4</v>
      </c>
      <c r="D27" s="107"/>
      <c r="E27" s="102"/>
      <c r="F27" s="96"/>
      <c r="G27" s="96"/>
      <c r="H27" s="96"/>
      <c r="I27" s="107"/>
    </row>
    <row r="28" spans="1:9" s="113" customFormat="1">
      <c r="A28" s="99" t="s">
        <v>936</v>
      </c>
      <c r="B28" s="100" t="s">
        <v>953</v>
      </c>
      <c r="C28" s="100">
        <v>5</v>
      </c>
      <c r="D28" s="100"/>
      <c r="E28" s="105"/>
      <c r="F28" s="96"/>
      <c r="G28" s="96"/>
      <c r="H28" s="96"/>
      <c r="I28" s="100"/>
    </row>
    <row r="29" spans="1:9" s="113" customFormat="1">
      <c r="A29" s="99" t="s">
        <v>937</v>
      </c>
      <c r="B29" s="100" t="s">
        <v>947</v>
      </c>
      <c r="C29" s="100">
        <v>6</v>
      </c>
      <c r="D29" s="100"/>
      <c r="E29" s="102"/>
      <c r="F29" s="96"/>
      <c r="G29" s="96"/>
      <c r="H29" s="96"/>
      <c r="I29" s="100"/>
    </row>
    <row r="30" spans="1:9" s="113" customFormat="1">
      <c r="A30" s="99" t="s">
        <v>938</v>
      </c>
      <c r="B30" s="100" t="s">
        <v>952</v>
      </c>
      <c r="C30" s="100">
        <v>8</v>
      </c>
      <c r="D30" s="100"/>
      <c r="E30" s="105"/>
      <c r="F30" s="96"/>
      <c r="G30" s="96"/>
      <c r="H30" s="96"/>
      <c r="I30" s="100"/>
    </row>
    <row r="31" spans="1:9" s="113" customFormat="1">
      <c r="A31" s="99" t="s">
        <v>939</v>
      </c>
      <c r="B31" s="100" t="s">
        <v>952</v>
      </c>
      <c r="C31" s="100">
        <v>10</v>
      </c>
      <c r="D31" s="100"/>
      <c r="E31" s="102"/>
      <c r="F31" s="96"/>
      <c r="G31" s="96"/>
      <c r="H31" s="96"/>
      <c r="I31" s="100"/>
    </row>
    <row r="32" spans="1:9" s="113" customFormat="1">
      <c r="A32" s="99" t="s">
        <v>940</v>
      </c>
      <c r="B32" s="100" t="s">
        <v>691</v>
      </c>
      <c r="C32" s="100">
        <v>7</v>
      </c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42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42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42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42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A317 C3:I317 B38:B317 B3:B36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A57 C3:H57 B38:B57 B3:B33 A58:H317 I3:I317">
    <cfRule type="cellIs" dxfId="39" priority="28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71" t="s">
        <v>68</v>
      </c>
      <c r="B1" s="171" t="s">
        <v>793</v>
      </c>
      <c r="C1" s="171" t="s">
        <v>795</v>
      </c>
      <c r="D1" s="171" t="s">
        <v>799</v>
      </c>
    </row>
    <row r="2" spans="1:10" s="113" customFormat="1" ht="23.25" customHeight="1">
      <c r="A2" s="171"/>
      <c r="B2" s="171"/>
      <c r="C2" s="171"/>
      <c r="D2" s="171"/>
    </row>
    <row r="3" spans="1:10" s="113" customFormat="1">
      <c r="A3" s="137" t="s">
        <v>954</v>
      </c>
      <c r="B3" s="100">
        <v>8</v>
      </c>
      <c r="C3" s="101"/>
      <c r="D3" s="101"/>
      <c r="J3" s="113" t="s">
        <v>796</v>
      </c>
    </row>
    <row r="4" spans="1:10" s="113" customFormat="1">
      <c r="A4" s="103" t="s">
        <v>955</v>
      </c>
      <c r="B4" s="103">
        <v>8</v>
      </c>
      <c r="C4" s="103"/>
      <c r="D4" s="103"/>
      <c r="J4" s="113" t="s">
        <v>797</v>
      </c>
    </row>
    <row r="5" spans="1:10" s="113" customFormat="1">
      <c r="A5" s="103" t="s">
        <v>956</v>
      </c>
      <c r="B5" s="103">
        <v>8</v>
      </c>
      <c r="C5" s="103"/>
      <c r="D5" s="103"/>
      <c r="J5" s="113" t="s">
        <v>798</v>
      </c>
    </row>
    <row r="6" spans="1:10" s="113" customFormat="1">
      <c r="A6" s="104" t="s">
        <v>957</v>
      </c>
      <c r="B6" s="104">
        <v>6</v>
      </c>
      <c r="C6" s="104"/>
      <c r="D6" s="104"/>
      <c r="J6" s="113" t="s">
        <v>779</v>
      </c>
    </row>
    <row r="7" spans="1:10" s="113" customFormat="1">
      <c r="A7" s="104" t="s">
        <v>958</v>
      </c>
      <c r="B7" s="104">
        <v>6</v>
      </c>
      <c r="C7" s="104"/>
      <c r="D7" s="104"/>
    </row>
    <row r="8" spans="1:10" s="113" customFormat="1">
      <c r="A8" s="103" t="s">
        <v>959</v>
      </c>
      <c r="B8" s="103">
        <v>6</v>
      </c>
      <c r="C8" s="103"/>
      <c r="D8" s="103"/>
    </row>
    <row r="9" spans="1:10" s="113" customFormat="1">
      <c r="A9" s="103" t="s">
        <v>960</v>
      </c>
      <c r="B9" s="103">
        <v>6</v>
      </c>
      <c r="C9" s="103"/>
      <c r="D9" s="103"/>
    </row>
    <row r="10" spans="1:10" s="113" customFormat="1">
      <c r="A10" s="103" t="s">
        <v>961</v>
      </c>
      <c r="B10" s="103">
        <v>6</v>
      </c>
      <c r="C10" s="103"/>
      <c r="D10" s="103"/>
    </row>
    <row r="11" spans="1:10" s="113" customFormat="1">
      <c r="A11" s="103" t="s">
        <v>962</v>
      </c>
      <c r="B11" s="103">
        <v>5</v>
      </c>
      <c r="C11" s="103"/>
      <c r="D11" s="103"/>
    </row>
    <row r="12" spans="1:10" s="113" customFormat="1">
      <c r="A12" s="103" t="s">
        <v>963</v>
      </c>
      <c r="B12" s="103">
        <v>5</v>
      </c>
      <c r="C12" s="103"/>
      <c r="D12" s="103"/>
    </row>
    <row r="13" spans="1:10" s="113" customFormat="1">
      <c r="A13" s="103" t="s">
        <v>964</v>
      </c>
      <c r="B13" s="103">
        <v>5</v>
      </c>
      <c r="C13" s="103"/>
      <c r="D13" s="103"/>
    </row>
    <row r="14" spans="1:10" s="113" customFormat="1">
      <c r="A14" s="103" t="s">
        <v>965</v>
      </c>
      <c r="B14" s="103">
        <v>5</v>
      </c>
      <c r="C14" s="103"/>
      <c r="D14" s="103"/>
    </row>
    <row r="15" spans="1:10" s="113" customFormat="1">
      <c r="A15" s="103" t="s">
        <v>966</v>
      </c>
      <c r="B15" s="103">
        <v>5</v>
      </c>
      <c r="C15" s="103"/>
      <c r="D15" s="103"/>
    </row>
    <row r="16" spans="1:10" s="113" customFormat="1">
      <c r="A16" s="103" t="s">
        <v>967</v>
      </c>
      <c r="B16" s="103">
        <v>5</v>
      </c>
      <c r="C16" s="103"/>
      <c r="D16" s="103"/>
    </row>
    <row r="17" spans="1:4" s="113" customFormat="1">
      <c r="A17" s="103" t="s">
        <v>968</v>
      </c>
      <c r="B17" s="103">
        <v>5</v>
      </c>
      <c r="C17" s="103"/>
      <c r="D17" s="103"/>
    </row>
    <row r="18" spans="1:4" s="113" customFormat="1">
      <c r="A18" s="103" t="s">
        <v>969</v>
      </c>
      <c r="B18" s="103">
        <v>5</v>
      </c>
      <c r="C18" s="103"/>
      <c r="D18" s="103"/>
    </row>
    <row r="19" spans="1:4" s="113" customFormat="1">
      <c r="A19" s="103" t="s">
        <v>970</v>
      </c>
      <c r="B19" s="103">
        <v>5</v>
      </c>
      <c r="C19" s="103"/>
      <c r="D19" s="103"/>
    </row>
    <row r="20" spans="1:4" s="113" customFormat="1">
      <c r="A20" s="103" t="s">
        <v>971</v>
      </c>
      <c r="B20" s="103">
        <v>5</v>
      </c>
      <c r="C20" s="103"/>
      <c r="D20" s="103"/>
    </row>
    <row r="21" spans="1:4" s="113" customFormat="1">
      <c r="A21" s="103" t="s">
        <v>972</v>
      </c>
      <c r="B21" s="103">
        <v>4</v>
      </c>
      <c r="C21" s="103"/>
      <c r="D21" s="103"/>
    </row>
    <row r="22" spans="1:4" s="113" customFormat="1">
      <c r="A22" s="103" t="s">
        <v>973</v>
      </c>
      <c r="B22" s="103">
        <v>4</v>
      </c>
      <c r="C22" s="103"/>
      <c r="D22" s="103"/>
    </row>
    <row r="23" spans="1:4" s="113" customFormat="1">
      <c r="A23" s="103" t="s">
        <v>974</v>
      </c>
      <c r="B23" s="103">
        <v>4</v>
      </c>
      <c r="C23" s="103"/>
      <c r="D23" s="103"/>
    </row>
    <row r="24" spans="1:4" s="113" customFormat="1">
      <c r="A24" s="103" t="s">
        <v>975</v>
      </c>
      <c r="B24" s="103">
        <v>4</v>
      </c>
      <c r="C24" s="103"/>
      <c r="D24" s="103"/>
    </row>
    <row r="25" spans="1:4" s="113" customFormat="1">
      <c r="A25" s="103" t="s">
        <v>976</v>
      </c>
      <c r="B25" s="103">
        <v>4</v>
      </c>
      <c r="C25" s="103"/>
      <c r="D25" s="103"/>
    </row>
    <row r="26" spans="1:4" s="113" customFormat="1">
      <c r="A26" s="103" t="s">
        <v>977</v>
      </c>
      <c r="B26" s="103">
        <v>4</v>
      </c>
      <c r="C26" s="103"/>
      <c r="D26" s="103"/>
    </row>
    <row r="27" spans="1:4" s="113" customFormat="1">
      <c r="A27" s="107" t="s">
        <v>978</v>
      </c>
      <c r="B27" s="107">
        <v>4</v>
      </c>
      <c r="C27" s="107"/>
      <c r="D27" s="107"/>
    </row>
    <row r="28" spans="1:4" s="113" customFormat="1">
      <c r="A28" s="99" t="s">
        <v>979</v>
      </c>
      <c r="B28" s="100">
        <v>4</v>
      </c>
      <c r="C28" s="100"/>
      <c r="D28" s="100"/>
    </row>
    <row r="29" spans="1:4" s="113" customFormat="1">
      <c r="A29" s="99" t="s">
        <v>980</v>
      </c>
      <c r="B29" s="100">
        <v>3</v>
      </c>
      <c r="C29" s="100"/>
      <c r="D29" s="100"/>
    </row>
    <row r="30" spans="1:4" s="113" customFormat="1">
      <c r="A30" s="99" t="s">
        <v>981</v>
      </c>
      <c r="B30" s="100">
        <v>3</v>
      </c>
      <c r="C30" s="100"/>
      <c r="D30" s="100"/>
    </row>
    <row r="31" spans="1:4" s="113" customFormat="1">
      <c r="A31" s="99" t="s">
        <v>982</v>
      </c>
      <c r="B31" s="100">
        <v>3</v>
      </c>
      <c r="C31" s="100"/>
      <c r="D31" s="100"/>
    </row>
    <row r="32" spans="1:4" s="113" customFormat="1">
      <c r="A32" s="99" t="s">
        <v>983</v>
      </c>
      <c r="B32" s="100">
        <v>2</v>
      </c>
      <c r="C32" s="100"/>
      <c r="D32" s="100"/>
    </row>
    <row r="33" spans="1:4" s="113" customFormat="1">
      <c r="A33" s="99" t="s">
        <v>939</v>
      </c>
      <c r="B33" s="100">
        <v>1</v>
      </c>
      <c r="C33" s="100"/>
      <c r="D33" s="100"/>
    </row>
    <row r="34" spans="1:4" s="113" customFormat="1">
      <c r="A34" s="99" t="s">
        <v>984</v>
      </c>
      <c r="B34" s="100">
        <v>3</v>
      </c>
      <c r="C34" s="100"/>
      <c r="D34" s="100"/>
    </row>
    <row r="35" spans="1:4" s="113" customFormat="1">
      <c r="A35" s="99" t="s">
        <v>985</v>
      </c>
      <c r="B35" s="100">
        <v>1</v>
      </c>
      <c r="C35" s="100"/>
      <c r="D35" s="100"/>
    </row>
    <row r="36" spans="1:4" s="113" customFormat="1">
      <c r="A36" s="99" t="s">
        <v>986</v>
      </c>
      <c r="B36" s="100">
        <v>3</v>
      </c>
      <c r="C36" s="100"/>
      <c r="D36" s="100"/>
    </row>
    <row r="37" spans="1:4" s="113" customFormat="1">
      <c r="A37" s="99" t="s">
        <v>987</v>
      </c>
      <c r="B37" s="100">
        <v>3</v>
      </c>
      <c r="C37" s="100"/>
      <c r="D37" s="100"/>
    </row>
    <row r="38" spans="1:4" s="113" customFormat="1">
      <c r="A38" s="99" t="s">
        <v>988</v>
      </c>
      <c r="B38" s="100">
        <v>3</v>
      </c>
      <c r="C38" s="100"/>
      <c r="D38" s="100"/>
    </row>
    <row r="39" spans="1:4" s="113" customFormat="1">
      <c r="A39" s="99" t="s">
        <v>989</v>
      </c>
      <c r="B39" s="100">
        <v>3</v>
      </c>
      <c r="C39" s="100"/>
      <c r="D39" s="100"/>
    </row>
    <row r="40" spans="1:4" s="113" customFormat="1">
      <c r="A40" s="108" t="s">
        <v>990</v>
      </c>
      <c r="B40" s="108">
        <v>3</v>
      </c>
      <c r="C40" s="108"/>
      <c r="D40" s="108"/>
    </row>
    <row r="41" spans="1:4" s="113" customFormat="1">
      <c r="A41" s="108" t="s">
        <v>991</v>
      </c>
      <c r="B41" s="108">
        <v>3</v>
      </c>
      <c r="C41" s="108"/>
      <c r="D41" s="108"/>
    </row>
    <row r="42" spans="1:4" s="113" customFormat="1">
      <c r="A42" s="108" t="s">
        <v>992</v>
      </c>
      <c r="B42" s="108">
        <v>3</v>
      </c>
      <c r="C42" s="108"/>
      <c r="D42" s="108"/>
    </row>
    <row r="43" spans="1:4" s="113" customFormat="1">
      <c r="A43" s="108" t="s">
        <v>993</v>
      </c>
      <c r="B43" s="108">
        <v>3</v>
      </c>
      <c r="C43" s="108"/>
      <c r="D43" s="108"/>
    </row>
    <row r="44" spans="1:4" s="113" customFormat="1">
      <c r="A44" s="108" t="s">
        <v>994</v>
      </c>
      <c r="B44" s="108">
        <v>3</v>
      </c>
      <c r="C44" s="108"/>
      <c r="D44" s="108"/>
    </row>
    <row r="45" spans="1:4" s="113" customFormat="1">
      <c r="A45" s="108" t="s">
        <v>995</v>
      </c>
      <c r="B45" s="108">
        <v>3</v>
      </c>
      <c r="C45" s="108"/>
      <c r="D45" s="108"/>
    </row>
    <row r="46" spans="1:4" s="113" customFormat="1">
      <c r="A46" s="108" t="s">
        <v>996</v>
      </c>
      <c r="B46" s="108">
        <v>3</v>
      </c>
      <c r="C46" s="108"/>
      <c r="D46" s="108"/>
    </row>
    <row r="47" spans="1:4" s="113" customFormat="1">
      <c r="A47" s="108" t="s">
        <v>997</v>
      </c>
      <c r="B47" s="108">
        <v>3</v>
      </c>
      <c r="C47" s="108"/>
      <c r="D47" s="108"/>
    </row>
    <row r="48" spans="1:4" s="113" customFormat="1">
      <c r="A48" s="65" t="s">
        <v>998</v>
      </c>
      <c r="B48" s="97">
        <v>3</v>
      </c>
      <c r="C48" s="97"/>
      <c r="D48" s="97"/>
    </row>
    <row r="49" spans="1:4" s="113" customFormat="1">
      <c r="A49" s="65" t="s">
        <v>999</v>
      </c>
      <c r="B49" s="97">
        <v>5</v>
      </c>
      <c r="C49" s="97"/>
      <c r="D49" s="97"/>
    </row>
    <row r="50" spans="1:4" s="113" customFormat="1">
      <c r="A50" s="138" t="s">
        <v>1000</v>
      </c>
      <c r="B50" s="96">
        <v>5</v>
      </c>
      <c r="C50" s="96"/>
      <c r="D50" s="96"/>
    </row>
    <row r="51" spans="1:4" s="113" customFormat="1">
      <c r="A51" s="138" t="s">
        <v>1001</v>
      </c>
      <c r="B51" s="96">
        <v>5</v>
      </c>
      <c r="C51" s="96"/>
      <c r="D51" s="96"/>
    </row>
    <row r="52" spans="1:4" s="113" customFormat="1">
      <c r="A52" s="138" t="s">
        <v>1002</v>
      </c>
      <c r="B52" s="96">
        <v>1</v>
      </c>
      <c r="C52" s="96"/>
      <c r="D52" s="96"/>
    </row>
    <row r="53" spans="1:4" s="113" customFormat="1">
      <c r="A53" s="138" t="s">
        <v>1003</v>
      </c>
      <c r="B53" s="96">
        <v>1</v>
      </c>
      <c r="C53" s="96"/>
      <c r="D53" s="96"/>
    </row>
    <row r="54" spans="1:4" s="113" customFormat="1">
      <c r="A54" s="138" t="s">
        <v>1004</v>
      </c>
      <c r="B54" s="96">
        <v>3</v>
      </c>
      <c r="C54" s="96"/>
      <c r="D54" s="96"/>
    </row>
    <row r="55" spans="1:4" s="113" customFormat="1">
      <c r="A55" s="138" t="s">
        <v>1005</v>
      </c>
      <c r="B55" s="96">
        <v>1</v>
      </c>
      <c r="C55" s="96"/>
      <c r="D55" s="96"/>
    </row>
    <row r="56" spans="1:4" s="113" customFormat="1">
      <c r="A56" s="138" t="s">
        <v>1006</v>
      </c>
      <c r="B56" s="96">
        <v>1</v>
      </c>
      <c r="C56" s="96"/>
      <c r="D56" s="96"/>
    </row>
    <row r="57" spans="1:4" s="113" customFormat="1">
      <c r="A57" s="138" t="s">
        <v>1007</v>
      </c>
      <c r="B57" s="96">
        <v>1</v>
      </c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opLeftCell="A13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9" t="s">
        <v>82</v>
      </c>
      <c r="B1" s="179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80" t="s">
        <v>780</v>
      </c>
      <c r="B6" s="180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7" t="s">
        <v>749</v>
      </c>
      <c r="B9" s="178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7" t="s">
        <v>73</v>
      </c>
      <c r="B12" s="178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7" t="s">
        <v>76</v>
      </c>
      <c r="B15" s="178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7" t="s">
        <v>78</v>
      </c>
      <c r="B17" s="178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7" t="s">
        <v>747</v>
      </c>
      <c r="B19" s="178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7" t="s">
        <v>784</v>
      </c>
      <c r="B21" s="178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1" t="s">
        <v>83</v>
      </c>
      <c r="B1" s="181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9" t="s">
        <v>85</v>
      </c>
      <c r="B5" s="182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47" zoomScale="130" zoomScaleNormal="130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104.140625" customWidth="1"/>
    <col min="3" max="3" width="19.7109375" customWidth="1"/>
    <col min="4" max="4" width="19.85546875" customWidth="1"/>
    <col min="5" max="5" width="20.28515625" customWidth="1"/>
    <col min="7" max="7" width="15.5703125" bestFit="1" customWidth="1"/>
    <col min="8" max="8" width="21.85546875" customWidth="1"/>
    <col min="9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41" t="s">
        <v>853</v>
      </c>
      <c r="E1" s="141" t="s">
        <v>852</v>
      </c>
      <c r="G1" s="43" t="s">
        <v>31</v>
      </c>
      <c r="H1" s="44">
        <f>C2+C114</f>
        <v>2833418.59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2448000</v>
      </c>
      <c r="D2" s="26">
        <f>D3+D67</f>
        <v>2448000</v>
      </c>
      <c r="E2" s="26">
        <f>E3+E67</f>
        <v>2448000</v>
      </c>
      <c r="G2" s="39" t="s">
        <v>60</v>
      </c>
      <c r="H2" s="41">
        <f>C2</f>
        <v>2448000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1307000</v>
      </c>
      <c r="D3" s="23">
        <f>D4+D11+D38+D61</f>
        <v>1307000</v>
      </c>
      <c r="E3" s="23">
        <f>E4+E11+E38+E61</f>
        <v>1307000</v>
      </c>
      <c r="G3" s="39" t="s">
        <v>57</v>
      </c>
      <c r="H3" s="41">
        <f t="shared" ref="H3:H66" si="0">C3</f>
        <v>1307000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1001000</v>
      </c>
      <c r="D4" s="21">
        <f>SUM(D5:D10)</f>
        <v>1001000</v>
      </c>
      <c r="E4" s="21">
        <f>SUM(E5:E10)</f>
        <v>1001000</v>
      </c>
      <c r="F4" s="17"/>
      <c r="G4" s="39" t="s">
        <v>53</v>
      </c>
      <c r="H4" s="41">
        <f t="shared" si="0"/>
        <v>1001000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250000</v>
      </c>
      <c r="D5" s="2">
        <f>C5</f>
        <v>250000</v>
      </c>
      <c r="E5" s="2">
        <f>D5</f>
        <v>250000</v>
      </c>
      <c r="F5" s="17"/>
      <c r="G5" s="17"/>
      <c r="H5" s="41">
        <f t="shared" si="0"/>
        <v>250000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1">C6</f>
        <v>50000</v>
      </c>
      <c r="E6" s="2">
        <f t="shared" si="1"/>
        <v>50000</v>
      </c>
      <c r="F6" s="17"/>
      <c r="G6" s="17"/>
      <c r="H6" s="41">
        <f t="shared" si="0"/>
        <v>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700000</v>
      </c>
      <c r="D7" s="2">
        <f t="shared" si="1"/>
        <v>700000</v>
      </c>
      <c r="E7" s="2">
        <f t="shared" si="1"/>
        <v>700000</v>
      </c>
      <c r="F7" s="17"/>
      <c r="G7" s="17"/>
      <c r="H7" s="41">
        <f t="shared" si="0"/>
        <v>700000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94000</v>
      </c>
      <c r="D11" s="21">
        <f>SUM(D12:D37)</f>
        <v>94000</v>
      </c>
      <c r="E11" s="21">
        <f>SUM(E12:E37)</f>
        <v>94000</v>
      </c>
      <c r="F11" s="17"/>
      <c r="G11" s="39" t="s">
        <v>54</v>
      </c>
      <c r="H11" s="41">
        <f t="shared" si="0"/>
        <v>94000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36000</v>
      </c>
      <c r="D12" s="2">
        <f>C12</f>
        <v>36000</v>
      </c>
      <c r="E12" s="2">
        <f>D12</f>
        <v>36000</v>
      </c>
      <c r="H12" s="41">
        <f t="shared" si="0"/>
        <v>36000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40000</v>
      </c>
      <c r="D14" s="2">
        <f t="shared" si="2"/>
        <v>40000</v>
      </c>
      <c r="E14" s="2">
        <f t="shared" si="2"/>
        <v>40000</v>
      </c>
      <c r="H14" s="41">
        <f t="shared" si="0"/>
        <v>40000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9000</v>
      </c>
      <c r="D17" s="2">
        <f t="shared" si="2"/>
        <v>9000</v>
      </c>
      <c r="E17" s="2">
        <f t="shared" si="2"/>
        <v>9000</v>
      </c>
      <c r="H17" s="41">
        <f t="shared" si="0"/>
        <v>9000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212000</v>
      </c>
      <c r="D38" s="21">
        <f>SUM(D39:D60)</f>
        <v>212000</v>
      </c>
      <c r="E38" s="21">
        <f>SUM(E39:E60)</f>
        <v>212000</v>
      </c>
      <c r="G38" s="39" t="s">
        <v>55</v>
      </c>
      <c r="H38" s="41">
        <f t="shared" si="0"/>
        <v>212000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9000</v>
      </c>
      <c r="D40" s="2">
        <f t="shared" ref="D40:E55" si="4">C40</f>
        <v>9000</v>
      </c>
      <c r="E40" s="2">
        <f t="shared" si="4"/>
        <v>9000</v>
      </c>
      <c r="H40" s="41">
        <f t="shared" si="0"/>
        <v>9000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12000</v>
      </c>
      <c r="D45" s="2">
        <f t="shared" si="4"/>
        <v>12000</v>
      </c>
      <c r="E45" s="2">
        <f t="shared" si="4"/>
        <v>12000</v>
      </c>
      <c r="H45" s="41">
        <f t="shared" si="0"/>
        <v>12000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800</v>
      </c>
      <c r="D50" s="2">
        <f t="shared" si="4"/>
        <v>800</v>
      </c>
      <c r="E50" s="2">
        <f t="shared" si="4"/>
        <v>800</v>
      </c>
      <c r="H50" s="41">
        <f t="shared" si="0"/>
        <v>800</v>
      </c>
    </row>
    <row r="51" spans="1:10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5400</v>
      </c>
      <c r="D54" s="2">
        <f t="shared" si="4"/>
        <v>5400</v>
      </c>
      <c r="E54" s="2">
        <f t="shared" si="4"/>
        <v>5400</v>
      </c>
      <c r="H54" s="41">
        <f t="shared" si="0"/>
        <v>5400</v>
      </c>
    </row>
    <row r="55" spans="1:10" outlineLevel="1">
      <c r="A55" s="20">
        <v>3303</v>
      </c>
      <c r="B55" s="20" t="s">
        <v>153</v>
      </c>
      <c r="C55" s="2">
        <v>115000</v>
      </c>
      <c r="D55" s="2">
        <f t="shared" si="4"/>
        <v>115000</v>
      </c>
      <c r="E55" s="2">
        <f t="shared" si="4"/>
        <v>115000</v>
      </c>
      <c r="H55" s="41">
        <f t="shared" si="0"/>
        <v>115000</v>
      </c>
    </row>
    <row r="56" spans="1:10" outlineLevel="1">
      <c r="A56" s="20">
        <v>3303</v>
      </c>
      <c r="B56" s="20" t="s">
        <v>154</v>
      </c>
      <c r="C56" s="2">
        <v>2000</v>
      </c>
      <c r="D56" s="2">
        <f t="shared" ref="D56:E60" si="5">C56</f>
        <v>2000</v>
      </c>
      <c r="E56" s="2">
        <f t="shared" si="5"/>
        <v>2000</v>
      </c>
      <c r="H56" s="41">
        <f t="shared" si="0"/>
        <v>2000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1141000</v>
      </c>
      <c r="D67" s="25">
        <f>D97+D68</f>
        <v>1141000</v>
      </c>
      <c r="E67" s="25">
        <f>E97+E68</f>
        <v>1141000</v>
      </c>
      <c r="G67" s="39" t="s">
        <v>59</v>
      </c>
      <c r="H67" s="41">
        <f t="shared" ref="H67:H130" si="7">C67</f>
        <v>1141000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83000</v>
      </c>
      <c r="D68" s="21">
        <f>SUM(D69:D96)</f>
        <v>83000</v>
      </c>
      <c r="E68" s="21">
        <f>SUM(E69:E96)</f>
        <v>83000</v>
      </c>
      <c r="G68" s="39" t="s">
        <v>56</v>
      </c>
      <c r="H68" s="41">
        <f t="shared" si="7"/>
        <v>83000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49000</v>
      </c>
      <c r="D79" s="2">
        <f t="shared" si="8"/>
        <v>49000</v>
      </c>
      <c r="E79" s="2">
        <f t="shared" si="8"/>
        <v>49000</v>
      </c>
      <c r="H79" s="41">
        <f t="shared" si="7"/>
        <v>49000</v>
      </c>
    </row>
    <row r="80" spans="1:10" ht="15" customHeight="1" outlineLevel="1">
      <c r="A80" s="3">
        <v>5202</v>
      </c>
      <c r="B80" s="2" t="s">
        <v>172</v>
      </c>
      <c r="C80" s="2">
        <v>19000</v>
      </c>
      <c r="D80" s="2">
        <f t="shared" si="8"/>
        <v>19000</v>
      </c>
      <c r="E80" s="2">
        <f t="shared" si="8"/>
        <v>19000</v>
      </c>
      <c r="H80" s="41">
        <f t="shared" si="7"/>
        <v>19000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1058000</v>
      </c>
      <c r="D97" s="21">
        <f>SUM(D98:D113)</f>
        <v>1058000</v>
      </c>
      <c r="E97" s="21">
        <f>SUM(E98:E113)</f>
        <v>1058000</v>
      </c>
      <c r="G97" s="39" t="s">
        <v>58</v>
      </c>
      <c r="H97" s="41">
        <f t="shared" si="7"/>
        <v>1058000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980000</v>
      </c>
      <c r="D98" s="2">
        <f>C98</f>
        <v>980000</v>
      </c>
      <c r="E98" s="2">
        <f>D98</f>
        <v>980000</v>
      </c>
      <c r="H98" s="41">
        <f t="shared" si="7"/>
        <v>980000</v>
      </c>
    </row>
    <row r="99" spans="1:10" ht="15" customHeight="1" outlineLevel="1">
      <c r="A99" s="3">
        <v>6002</v>
      </c>
      <c r="B99" s="1" t="s">
        <v>185</v>
      </c>
      <c r="C99" s="2">
        <v>54000</v>
      </c>
      <c r="D99" s="2">
        <f t="shared" ref="D99:E113" si="10">C99</f>
        <v>54000</v>
      </c>
      <c r="E99" s="2">
        <f t="shared" si="10"/>
        <v>54000</v>
      </c>
      <c r="H99" s="41">
        <f t="shared" si="7"/>
        <v>54000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12000</v>
      </c>
      <c r="D109" s="2">
        <f t="shared" si="10"/>
        <v>12000</v>
      </c>
      <c r="E109" s="2">
        <f t="shared" si="10"/>
        <v>12000</v>
      </c>
      <c r="H109" s="41">
        <f t="shared" si="7"/>
        <v>12000</v>
      </c>
    </row>
    <row r="110" spans="1:10" outlineLevel="1">
      <c r="A110" s="3">
        <v>6099</v>
      </c>
      <c r="B110" s="1" t="s">
        <v>192</v>
      </c>
      <c r="C110" s="2">
        <v>4000</v>
      </c>
      <c r="D110" s="2">
        <f t="shared" si="10"/>
        <v>4000</v>
      </c>
      <c r="E110" s="2">
        <f t="shared" si="10"/>
        <v>4000</v>
      </c>
      <c r="H110" s="41">
        <f t="shared" si="7"/>
        <v>4000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10"/>
        <v>2000</v>
      </c>
      <c r="E111" s="2">
        <f t="shared" si="10"/>
        <v>2000</v>
      </c>
      <c r="H111" s="41">
        <f t="shared" si="7"/>
        <v>2000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3000</v>
      </c>
      <c r="D113" s="2">
        <f t="shared" si="10"/>
        <v>3000</v>
      </c>
      <c r="E113" s="2">
        <f t="shared" si="10"/>
        <v>3000</v>
      </c>
      <c r="H113" s="41">
        <f t="shared" si="7"/>
        <v>3000</v>
      </c>
    </row>
    <row r="114" spans="1:10">
      <c r="A114" s="168" t="s">
        <v>62</v>
      </c>
      <c r="B114" s="169"/>
      <c r="C114" s="26">
        <f>C115+C152+C177</f>
        <v>385418.59</v>
      </c>
      <c r="D114" s="26">
        <f>D115+D152+D177</f>
        <v>385418.59</v>
      </c>
      <c r="E114" s="26">
        <f>E115+E152+E177</f>
        <v>385418.59</v>
      </c>
      <c r="G114" s="39" t="s">
        <v>62</v>
      </c>
      <c r="H114" s="41">
        <f t="shared" si="7"/>
        <v>385418.59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330524.53700000001</v>
      </c>
      <c r="D115" s="23">
        <f>D116+D135</f>
        <v>330524.53700000001</v>
      </c>
      <c r="E115" s="23">
        <f>E116+E135</f>
        <v>330524.53700000001</v>
      </c>
      <c r="G115" s="39" t="s">
        <v>61</v>
      </c>
      <c r="H115" s="41">
        <f t="shared" si="7"/>
        <v>330524.53700000001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24775.5</v>
      </c>
      <c r="D116" s="21">
        <f>D117+D120+D123+D126+D129+D132</f>
        <v>24775.5</v>
      </c>
      <c r="E116" s="21">
        <f>E117+E120+E123+E126+E129+E132</f>
        <v>24775.5</v>
      </c>
      <c r="G116" s="39" t="s">
        <v>583</v>
      </c>
      <c r="H116" s="41">
        <f t="shared" si="7"/>
        <v>24775.5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24775.5</v>
      </c>
      <c r="D117" s="2">
        <f>D118+D119</f>
        <v>24775.5</v>
      </c>
      <c r="E117" s="2">
        <f>E118+E119</f>
        <v>24775.5</v>
      </c>
      <c r="H117" s="41">
        <f t="shared" si="7"/>
        <v>24775.5</v>
      </c>
    </row>
    <row r="118" spans="1:10" ht="15" customHeight="1" outlineLevel="2">
      <c r="A118" s="130"/>
      <c r="B118" s="129" t="s">
        <v>855</v>
      </c>
      <c r="C118" s="128">
        <v>18417.5</v>
      </c>
      <c r="D118" s="128">
        <f>C118</f>
        <v>18417.5</v>
      </c>
      <c r="E118" s="128">
        <f>D118</f>
        <v>18417.5</v>
      </c>
      <c r="H118" s="41">
        <f t="shared" si="7"/>
        <v>18417.5</v>
      </c>
    </row>
    <row r="119" spans="1:10" ht="15" customHeight="1" outlineLevel="2">
      <c r="A119" s="130"/>
      <c r="B119" s="129" t="s">
        <v>860</v>
      </c>
      <c r="C119" s="128">
        <v>6358</v>
      </c>
      <c r="D119" s="128">
        <f>C119</f>
        <v>6358</v>
      </c>
      <c r="E119" s="128">
        <f>D119</f>
        <v>6358</v>
      </c>
      <c r="H119" s="41">
        <f t="shared" si="7"/>
        <v>6358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305749.03700000001</v>
      </c>
      <c r="D135" s="21">
        <f>D136+D140+D143+D146+D149</f>
        <v>305749.03700000001</v>
      </c>
      <c r="E135" s="21">
        <f>E136+E140+E143+E146+E149</f>
        <v>305749.03700000001</v>
      </c>
      <c r="G135" s="39" t="s">
        <v>584</v>
      </c>
      <c r="H135" s="41">
        <f t="shared" si="11"/>
        <v>305749.03700000001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305749.03700000001</v>
      </c>
      <c r="D136" s="2">
        <f>D137+D138+D139</f>
        <v>305749.03700000001</v>
      </c>
      <c r="E136" s="2">
        <f>E137+E138+E139</f>
        <v>305749.03700000001</v>
      </c>
      <c r="H136" s="41">
        <f t="shared" si="11"/>
        <v>305749.03700000001</v>
      </c>
    </row>
    <row r="137" spans="1:10" ht="15" customHeight="1" outlineLevel="2">
      <c r="A137" s="130"/>
      <c r="B137" s="129" t="s">
        <v>855</v>
      </c>
      <c r="C137" s="128">
        <v>49805.423999999999</v>
      </c>
      <c r="D137" s="128">
        <f>C137</f>
        <v>49805.423999999999</v>
      </c>
      <c r="E137" s="128">
        <f>D137</f>
        <v>49805.423999999999</v>
      </c>
      <c r="H137" s="41">
        <f t="shared" si="11"/>
        <v>49805.423999999999</v>
      </c>
    </row>
    <row r="138" spans="1:10" ht="15" customHeight="1" outlineLevel="2">
      <c r="A138" s="130"/>
      <c r="B138" s="129" t="s">
        <v>862</v>
      </c>
      <c r="C138" s="128">
        <v>233218.18</v>
      </c>
      <c r="D138" s="128">
        <f t="shared" ref="D138:E139" si="12">C138</f>
        <v>233218.18</v>
      </c>
      <c r="E138" s="128">
        <f t="shared" si="12"/>
        <v>233218.18</v>
      </c>
      <c r="H138" s="41">
        <f t="shared" si="11"/>
        <v>233218.18</v>
      </c>
    </row>
    <row r="139" spans="1:10" ht="15" customHeight="1" outlineLevel="2">
      <c r="A139" s="130"/>
      <c r="B139" s="129" t="s">
        <v>861</v>
      </c>
      <c r="C139" s="128">
        <v>22725.433000000001</v>
      </c>
      <c r="D139" s="128">
        <f t="shared" si="12"/>
        <v>22725.433000000001</v>
      </c>
      <c r="E139" s="128">
        <f t="shared" si="12"/>
        <v>22725.433000000001</v>
      </c>
      <c r="H139" s="41">
        <f t="shared" si="11"/>
        <v>22725.433000000001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54894.053</v>
      </c>
      <c r="D152" s="23">
        <f>D153+D163+D170</f>
        <v>54894.053</v>
      </c>
      <c r="E152" s="23">
        <f>E153+E163+E170</f>
        <v>54894.053</v>
      </c>
      <c r="G152" s="39" t="s">
        <v>66</v>
      </c>
      <c r="H152" s="41">
        <f t="shared" si="11"/>
        <v>54894.053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54894.053</v>
      </c>
      <c r="D153" s="21">
        <f>D154+D157+D160</f>
        <v>54894.053</v>
      </c>
      <c r="E153" s="21">
        <f>E154+E157+E160</f>
        <v>54894.053</v>
      </c>
      <c r="G153" s="39" t="s">
        <v>585</v>
      </c>
      <c r="H153" s="41">
        <f t="shared" si="11"/>
        <v>54894.053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54894.053</v>
      </c>
      <c r="D154" s="2">
        <f>D155+D156</f>
        <v>54894.053</v>
      </c>
      <c r="E154" s="2">
        <f>E155+E156</f>
        <v>54894.053</v>
      </c>
      <c r="H154" s="41">
        <f t="shared" si="11"/>
        <v>54894.053</v>
      </c>
    </row>
    <row r="155" spans="1:10" ht="15" customHeight="1" outlineLevel="2">
      <c r="A155" s="130"/>
      <c r="B155" s="129" t="s">
        <v>855</v>
      </c>
      <c r="C155" s="128">
        <v>47764.053</v>
      </c>
      <c r="D155" s="128">
        <f>C155</f>
        <v>47764.053</v>
      </c>
      <c r="E155" s="128">
        <f>D155</f>
        <v>47764.053</v>
      </c>
      <c r="H155" s="41">
        <f t="shared" si="11"/>
        <v>47764.053</v>
      </c>
    </row>
    <row r="156" spans="1:10" ht="15" customHeight="1" outlineLevel="2">
      <c r="A156" s="130"/>
      <c r="B156" s="129" t="s">
        <v>860</v>
      </c>
      <c r="C156" s="128">
        <v>7130</v>
      </c>
      <c r="D156" s="128">
        <f>C156</f>
        <v>7130</v>
      </c>
      <c r="E156" s="128">
        <f>D156</f>
        <v>7130</v>
      </c>
      <c r="H156" s="41">
        <f t="shared" si="11"/>
        <v>7130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41" t="s">
        <v>853</v>
      </c>
      <c r="E256" s="141" t="s">
        <v>852</v>
      </c>
      <c r="G256" s="47" t="s">
        <v>589</v>
      </c>
      <c r="H256" s="48">
        <f>C257+C559</f>
        <v>2833418.59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2061720</v>
      </c>
      <c r="D257" s="37">
        <f>C257</f>
        <v>2061720</v>
      </c>
      <c r="E257" s="37">
        <f>D257</f>
        <v>2061720</v>
      </c>
      <c r="G257" s="39" t="s">
        <v>60</v>
      </c>
      <c r="H257" s="41">
        <f>C257</f>
        <v>2061720</v>
      </c>
      <c r="I257" s="42"/>
      <c r="J257" s="40" t="b">
        <f>AND(H257=I257)</f>
        <v>0</v>
      </c>
    </row>
    <row r="258" spans="1:10">
      <c r="A258" s="150" t="s">
        <v>266</v>
      </c>
      <c r="B258" s="151"/>
      <c r="C258" s="36">
        <f>C259+C339+C483+C547</f>
        <v>1909960</v>
      </c>
      <c r="D258" s="36">
        <f>D259+D339+D483+D547</f>
        <v>1416289.584</v>
      </c>
      <c r="E258" s="36">
        <f>E259+E339+E483+E547</f>
        <v>1416289.584</v>
      </c>
      <c r="G258" s="39" t="s">
        <v>57</v>
      </c>
      <c r="H258" s="41">
        <f t="shared" ref="H258:H321" si="21">C258</f>
        <v>1909960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877024.99999999988</v>
      </c>
      <c r="D259" s="33">
        <f>D260+D263+D314</f>
        <v>383354.58399999997</v>
      </c>
      <c r="E259" s="33">
        <f>E260+E263+E314</f>
        <v>383354.58399999997</v>
      </c>
      <c r="G259" s="39" t="s">
        <v>590</v>
      </c>
      <c r="H259" s="41">
        <f t="shared" si="21"/>
        <v>877024.99999999988</v>
      </c>
      <c r="I259" s="42"/>
      <c r="J259" s="40" t="b">
        <f>AND(H259=I259)</f>
        <v>0</v>
      </c>
    </row>
    <row r="260" spans="1:10" outlineLevel="1">
      <c r="A260" s="152" t="s">
        <v>268</v>
      </c>
      <c r="B260" s="153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outlineLevel="1">
      <c r="A263" s="152" t="s">
        <v>269</v>
      </c>
      <c r="B263" s="153"/>
      <c r="C263" s="32">
        <f>C264+C265+C289+C296+C298+C302+C305+C308+C313</f>
        <v>862138.99999999988</v>
      </c>
      <c r="D263" s="32">
        <f>D264+D265+D289+D296+D298+D302+D305+D308+D313</f>
        <v>377468.58399999997</v>
      </c>
      <c r="E263" s="32">
        <f>E264+E265+E289+E296+E298+E302+E305+E308+E313</f>
        <v>377468.58399999997</v>
      </c>
      <c r="H263" s="41">
        <f t="shared" si="21"/>
        <v>862138.99999999988</v>
      </c>
    </row>
    <row r="264" spans="1:10" outlineLevel="2">
      <c r="A264" s="6">
        <v>1101</v>
      </c>
      <c r="B264" s="4" t="s">
        <v>34</v>
      </c>
      <c r="C264" s="5">
        <v>365078.984</v>
      </c>
      <c r="D264" s="5">
        <f>C264</f>
        <v>365078.984</v>
      </c>
      <c r="E264" s="5">
        <f>D264</f>
        <v>365078.984</v>
      </c>
      <c r="H264" s="41">
        <f t="shared" si="21"/>
        <v>365078.984</v>
      </c>
    </row>
    <row r="265" spans="1:10" outlineLevel="2">
      <c r="A265" s="6">
        <v>1101</v>
      </c>
      <c r="B265" s="4" t="s">
        <v>35</v>
      </c>
      <c r="C265" s="5">
        <v>311308.2</v>
      </c>
      <c r="D265" s="5">
        <f>SUM(D266:D288)</f>
        <v>0</v>
      </c>
      <c r="E265" s="5">
        <f>SUM(E266:E288)</f>
        <v>0</v>
      </c>
      <c r="H265" s="41">
        <f t="shared" si="21"/>
        <v>311308.2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12389.6</v>
      </c>
      <c r="D289" s="5">
        <v>12389.6</v>
      </c>
      <c r="E289" s="5">
        <v>12389.6</v>
      </c>
      <c r="H289" s="41">
        <f t="shared" si="21"/>
        <v>12389.6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35541.58</v>
      </c>
      <c r="D298" s="5">
        <f>SUM(D299:D301)</f>
        <v>0</v>
      </c>
      <c r="E298" s="5">
        <f>SUM(E299:E301)</f>
        <v>0</v>
      </c>
      <c r="H298" s="41">
        <f t="shared" si="21"/>
        <v>35541.58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636.80799999999999</v>
      </c>
      <c r="D302" s="5">
        <f>SUM(D303:D304)</f>
        <v>0</v>
      </c>
      <c r="E302" s="5">
        <f>SUM(E303:E304)</f>
        <v>0</v>
      </c>
      <c r="H302" s="41">
        <f t="shared" si="21"/>
        <v>636.80799999999999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10001.208000000001</v>
      </c>
      <c r="D305" s="5">
        <f>SUM(D306:D307)</f>
        <v>0</v>
      </c>
      <c r="E305" s="5">
        <f>SUM(E306:E307)</f>
        <v>0</v>
      </c>
      <c r="H305" s="41">
        <f t="shared" si="21"/>
        <v>10001.208000000001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126182.62</v>
      </c>
      <c r="D308" s="5">
        <f>SUM(D309:D312)</f>
        <v>0</v>
      </c>
      <c r="E308" s="5">
        <f>SUM(E309:E312)</f>
        <v>0</v>
      </c>
      <c r="H308" s="41">
        <f t="shared" si="21"/>
        <v>126182.62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9000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9000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9000</v>
      </c>
      <c r="D325" s="5">
        <f>SUM(D326:D327)</f>
        <v>0</v>
      </c>
      <c r="E325" s="5">
        <f>SUM(E326:E327)</f>
        <v>0</v>
      </c>
      <c r="H325" s="41">
        <f t="shared" si="28"/>
        <v>9000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946739</v>
      </c>
      <c r="D339" s="33">
        <f>D340+D444+D482</f>
        <v>946739</v>
      </c>
      <c r="E339" s="33">
        <f>E340+E444+E482</f>
        <v>946739</v>
      </c>
      <c r="G339" s="39" t="s">
        <v>591</v>
      </c>
      <c r="H339" s="41">
        <f t="shared" si="28"/>
        <v>946739</v>
      </c>
      <c r="I339" s="42"/>
      <c r="J339" s="40" t="b">
        <f>AND(H339=I339)</f>
        <v>0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552839</v>
      </c>
      <c r="D340" s="32">
        <f>D341+D342+D343+D344+D347+D348+D353+D356+D357+D362+D367+BH290668+D371+D372+D373+D376+D377+D378+D382+D388+D391+D392+D395+D398+D399+D404+D407+D408+D409+D412+D415+D416+D419+D420+D421+D422+D429+D443</f>
        <v>552839</v>
      </c>
      <c r="E340" s="32">
        <f>E341+E342+E343+E344+E347+E348+E353+E356+E357+E362+E367+BI290668+E371+E372+E373+E376+E377+E378+E382+E388+E391+E392+E395+E398+E399+E404+E407+E408+E409+E412+E415+E416+E419+E420+E421+E422+E429+E443</f>
        <v>552839</v>
      </c>
      <c r="H340" s="41">
        <f t="shared" si="28"/>
        <v>552839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9000</v>
      </c>
      <c r="D342" s="5">
        <f t="shared" ref="D342:E343" si="31">C342</f>
        <v>9000</v>
      </c>
      <c r="E342" s="5">
        <f t="shared" si="31"/>
        <v>9000</v>
      </c>
      <c r="H342" s="41">
        <f t="shared" si="28"/>
        <v>9000</v>
      </c>
    </row>
    <row r="343" spans="1:10" outlineLevel="2">
      <c r="A343" s="6">
        <v>2201</v>
      </c>
      <c r="B343" s="4" t="s">
        <v>41</v>
      </c>
      <c r="C343" s="5">
        <v>205000</v>
      </c>
      <c r="D343" s="5">
        <f t="shared" si="31"/>
        <v>205000</v>
      </c>
      <c r="E343" s="5">
        <f t="shared" si="31"/>
        <v>205000</v>
      </c>
      <c r="H343" s="41">
        <f t="shared" si="28"/>
        <v>205000</v>
      </c>
    </row>
    <row r="344" spans="1:10" outlineLevel="2">
      <c r="A344" s="6">
        <v>2201</v>
      </c>
      <c r="B344" s="4" t="s">
        <v>273</v>
      </c>
      <c r="C344" s="5">
        <f>SUM(C345:C346)</f>
        <v>12500</v>
      </c>
      <c r="D344" s="5">
        <f>SUM(D345:D346)</f>
        <v>12500</v>
      </c>
      <c r="E344" s="5">
        <f>SUM(E345:E346)</f>
        <v>12500</v>
      </c>
      <c r="H344" s="41">
        <f t="shared" si="28"/>
        <v>12500</v>
      </c>
    </row>
    <row r="345" spans="1:10" outlineLevel="3">
      <c r="A345" s="29"/>
      <c r="B345" s="28" t="s">
        <v>274</v>
      </c>
      <c r="C345" s="30">
        <v>9000</v>
      </c>
      <c r="D345" s="30">
        <f t="shared" ref="D345:E347" si="32">C345</f>
        <v>9000</v>
      </c>
      <c r="E345" s="30">
        <f t="shared" si="32"/>
        <v>9000</v>
      </c>
      <c r="H345" s="41">
        <f t="shared" si="28"/>
        <v>9000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52660</v>
      </c>
      <c r="D348" s="5">
        <f>SUM(D349:D352)</f>
        <v>52660</v>
      </c>
      <c r="E348" s="5">
        <f>SUM(E349:E352)</f>
        <v>52660</v>
      </c>
      <c r="H348" s="41">
        <f t="shared" si="28"/>
        <v>52660</v>
      </c>
    </row>
    <row r="349" spans="1:10" outlineLevel="3">
      <c r="A349" s="29"/>
      <c r="B349" s="28" t="s">
        <v>278</v>
      </c>
      <c r="C349" s="30">
        <v>14500</v>
      </c>
      <c r="D349" s="30">
        <f>C349</f>
        <v>14500</v>
      </c>
      <c r="E349" s="30">
        <f>D349</f>
        <v>14500</v>
      </c>
      <c r="H349" s="41">
        <f t="shared" si="28"/>
        <v>14500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2160</v>
      </c>
      <c r="D351" s="30">
        <f t="shared" si="33"/>
        <v>2160</v>
      </c>
      <c r="E351" s="30">
        <f t="shared" si="33"/>
        <v>2160</v>
      </c>
      <c r="H351" s="41">
        <f t="shared" si="28"/>
        <v>2160</v>
      </c>
    </row>
    <row r="352" spans="1:10" outlineLevel="3">
      <c r="A352" s="29"/>
      <c r="B352" s="28" t="s">
        <v>281</v>
      </c>
      <c r="C352" s="30">
        <v>36000</v>
      </c>
      <c r="D352" s="30">
        <f t="shared" si="33"/>
        <v>36000</v>
      </c>
      <c r="E352" s="30">
        <f t="shared" si="33"/>
        <v>36000</v>
      </c>
      <c r="H352" s="41">
        <f t="shared" si="28"/>
        <v>36000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9360</v>
      </c>
      <c r="D357" s="5">
        <f>SUM(D358:D361)</f>
        <v>9360</v>
      </c>
      <c r="E357" s="5">
        <f>SUM(E358:E361)</f>
        <v>9360</v>
      </c>
      <c r="H357" s="41">
        <f t="shared" si="28"/>
        <v>9360</v>
      </c>
    </row>
    <row r="358" spans="1:8" outlineLevel="3">
      <c r="A358" s="29"/>
      <c r="B358" s="28" t="s">
        <v>286</v>
      </c>
      <c r="C358" s="30">
        <v>5360</v>
      </c>
      <c r="D358" s="30">
        <f>C358</f>
        <v>5360</v>
      </c>
      <c r="E358" s="30">
        <f>D358</f>
        <v>5360</v>
      </c>
      <c r="H358" s="41">
        <f t="shared" si="28"/>
        <v>5360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52500</v>
      </c>
      <c r="D362" s="5">
        <f>SUM(D363:D366)</f>
        <v>52500</v>
      </c>
      <c r="E362" s="5">
        <f>SUM(E363:E366)</f>
        <v>52500</v>
      </c>
      <c r="H362" s="41">
        <f t="shared" si="28"/>
        <v>52500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25500</v>
      </c>
      <c r="D364" s="30">
        <f t="shared" ref="D364:E366" si="36">C364</f>
        <v>25500</v>
      </c>
      <c r="E364" s="30">
        <f t="shared" si="36"/>
        <v>25500</v>
      </c>
      <c r="H364" s="41">
        <f t="shared" si="28"/>
        <v>25500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>
        <v>20000</v>
      </c>
      <c r="D366" s="30">
        <f t="shared" si="36"/>
        <v>20000</v>
      </c>
      <c r="E366" s="30">
        <f t="shared" si="36"/>
        <v>20000</v>
      </c>
      <c r="H366" s="41">
        <f t="shared" si="28"/>
        <v>20000</v>
      </c>
    </row>
    <row r="367" spans="1:8" outlineLevel="2">
      <c r="A367" s="6">
        <v>2201</v>
      </c>
      <c r="B367" s="4" t="s">
        <v>43</v>
      </c>
      <c r="C367" s="5">
        <v>800</v>
      </c>
      <c r="D367" s="5">
        <f>C367</f>
        <v>800</v>
      </c>
      <c r="E367" s="5">
        <f>D367</f>
        <v>800</v>
      </c>
      <c r="H367" s="41">
        <f t="shared" si="28"/>
        <v>800</v>
      </c>
    </row>
    <row r="368" spans="1:8" outlineLevel="2" collapsed="1">
      <c r="A368" s="6">
        <v>2201</v>
      </c>
      <c r="B368" s="4" t="s">
        <v>295</v>
      </c>
      <c r="C368" s="5"/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7000</v>
      </c>
      <c r="D371" s="5">
        <f t="shared" si="37"/>
        <v>7000</v>
      </c>
      <c r="E371" s="5">
        <f t="shared" si="37"/>
        <v>7000</v>
      </c>
      <c r="H371" s="41">
        <f t="shared" si="28"/>
        <v>7000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4600</v>
      </c>
      <c r="D382" s="5">
        <f>SUM(D383:D387)</f>
        <v>4600</v>
      </c>
      <c r="E382" s="5">
        <f>SUM(E383:E387)</f>
        <v>4600</v>
      </c>
      <c r="H382" s="41">
        <f t="shared" si="28"/>
        <v>4600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2600</v>
      </c>
      <c r="D386" s="30">
        <f t="shared" si="40"/>
        <v>2600</v>
      </c>
      <c r="E386" s="30">
        <f t="shared" si="40"/>
        <v>2600</v>
      </c>
      <c r="H386" s="41">
        <f t="shared" ref="H386:H449" si="41">C386</f>
        <v>2600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3000</v>
      </c>
      <c r="D389" s="30">
        <f t="shared" ref="D389:E391" si="42">C389</f>
        <v>3000</v>
      </c>
      <c r="E389" s="30">
        <f t="shared" si="42"/>
        <v>3000</v>
      </c>
      <c r="H389" s="41">
        <f t="shared" si="41"/>
        <v>3000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13500</v>
      </c>
      <c r="D392" s="5">
        <f>SUM(D393:D394)</f>
        <v>13500</v>
      </c>
      <c r="E392" s="5">
        <f>SUM(E393:E394)</f>
        <v>13500</v>
      </c>
      <c r="H392" s="41">
        <f t="shared" si="41"/>
        <v>13500</v>
      </c>
    </row>
    <row r="393" spans="1:8" outlineLevel="3">
      <c r="A393" s="29"/>
      <c r="B393" s="28" t="s">
        <v>313</v>
      </c>
      <c r="C393" s="30">
        <v>4500</v>
      </c>
      <c r="D393" s="30">
        <f>C393</f>
        <v>4500</v>
      </c>
      <c r="E393" s="30">
        <f>D393</f>
        <v>4500</v>
      </c>
      <c r="H393" s="41">
        <f t="shared" si="41"/>
        <v>4500</v>
      </c>
    </row>
    <row r="394" spans="1:8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  <c r="H394" s="41">
        <f t="shared" si="41"/>
        <v>9000</v>
      </c>
    </row>
    <row r="395" spans="1:8" outlineLevel="2">
      <c r="A395" s="6">
        <v>2201</v>
      </c>
      <c r="B395" s="4" t="s">
        <v>115</v>
      </c>
      <c r="C395" s="5">
        <f>SUM(C396:C397)</f>
        <v>250</v>
      </c>
      <c r="D395" s="5">
        <f>SUM(D396:D397)</f>
        <v>250</v>
      </c>
      <c r="E395" s="5">
        <f>SUM(E396:E397)</f>
        <v>250</v>
      </c>
      <c r="H395" s="41">
        <f t="shared" si="41"/>
        <v>250</v>
      </c>
    </row>
    <row r="396" spans="1:8" outlineLevel="3">
      <c r="A396" s="29"/>
      <c r="B396" s="28" t="s">
        <v>315</v>
      </c>
      <c r="C396" s="30">
        <v>250</v>
      </c>
      <c r="D396" s="30">
        <f t="shared" ref="D396:E398" si="43">C396</f>
        <v>250</v>
      </c>
      <c r="E396" s="30">
        <f t="shared" si="43"/>
        <v>250</v>
      </c>
      <c r="H396" s="41">
        <f t="shared" si="41"/>
        <v>250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250</v>
      </c>
      <c r="D398" s="5">
        <f t="shared" si="43"/>
        <v>250</v>
      </c>
      <c r="E398" s="5">
        <f t="shared" si="43"/>
        <v>250</v>
      </c>
      <c r="H398" s="41">
        <f t="shared" si="41"/>
        <v>250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  <c r="H404" s="41">
        <f t="shared" si="41"/>
        <v>600</v>
      </c>
    </row>
    <row r="405" spans="1:8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3500</v>
      </c>
      <c r="D415" s="5">
        <f t="shared" si="46"/>
        <v>3500</v>
      </c>
      <c r="E415" s="5">
        <f t="shared" si="46"/>
        <v>3500</v>
      </c>
      <c r="H415" s="41">
        <f t="shared" si="41"/>
        <v>3500</v>
      </c>
    </row>
    <row r="416" spans="1:8" outlineLevel="2" collapsed="1">
      <c r="A416" s="6">
        <v>2201</v>
      </c>
      <c r="B416" s="4" t="s">
        <v>332</v>
      </c>
      <c r="C416" s="5">
        <f>SUM(C417:C418)</f>
        <v>880</v>
      </c>
      <c r="D416" s="5">
        <f>SUM(D417:D418)</f>
        <v>880</v>
      </c>
      <c r="E416" s="5">
        <f>SUM(E417:E418)</f>
        <v>880</v>
      </c>
      <c r="H416" s="41">
        <f t="shared" si="41"/>
        <v>880</v>
      </c>
    </row>
    <row r="417" spans="1:8" outlineLevel="3" collapsed="1">
      <c r="A417" s="29"/>
      <c r="B417" s="28" t="s">
        <v>330</v>
      </c>
      <c r="C417" s="30">
        <v>780</v>
      </c>
      <c r="D417" s="30">
        <f t="shared" ref="D417:E421" si="47">C417</f>
        <v>780</v>
      </c>
      <c r="E417" s="30">
        <f t="shared" si="47"/>
        <v>780</v>
      </c>
      <c r="H417" s="41">
        <f t="shared" si="41"/>
        <v>780</v>
      </c>
    </row>
    <row r="418" spans="1:8" outlineLevel="3">
      <c r="A418" s="29"/>
      <c r="B418" s="28" t="s">
        <v>331</v>
      </c>
      <c r="C418" s="30">
        <v>100</v>
      </c>
      <c r="D418" s="30">
        <f t="shared" si="47"/>
        <v>100</v>
      </c>
      <c r="E418" s="30">
        <f t="shared" si="47"/>
        <v>100</v>
      </c>
      <c r="H418" s="41">
        <f t="shared" si="41"/>
        <v>100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8700</v>
      </c>
      <c r="D422" s="5">
        <f>SUM(D423:D428)</f>
        <v>8700</v>
      </c>
      <c r="E422" s="5">
        <f>SUM(E423:E428)</f>
        <v>8700</v>
      </c>
      <c r="H422" s="41">
        <f t="shared" si="41"/>
        <v>8700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8200</v>
      </c>
      <c r="D425" s="30">
        <f t="shared" si="48"/>
        <v>8200</v>
      </c>
      <c r="E425" s="30">
        <f t="shared" si="48"/>
        <v>8200</v>
      </c>
      <c r="H425" s="41">
        <f t="shared" si="41"/>
        <v>8200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143639</v>
      </c>
      <c r="D429" s="5">
        <f>SUM(D430:D442)</f>
        <v>143639</v>
      </c>
      <c r="E429" s="5">
        <f>SUM(E430:E442)</f>
        <v>143639</v>
      </c>
      <c r="H429" s="41">
        <f t="shared" si="41"/>
        <v>143639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25000</v>
      </c>
      <c r="D431" s="30">
        <f t="shared" ref="D431:E442" si="49">C431</f>
        <v>25000</v>
      </c>
      <c r="E431" s="30">
        <f t="shared" si="49"/>
        <v>25000</v>
      </c>
      <c r="H431" s="41">
        <f t="shared" si="41"/>
        <v>25000</v>
      </c>
    </row>
    <row r="432" spans="1:8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outlineLevel="3">
      <c r="A433" s="29"/>
      <c r="B433" s="28" t="s">
        <v>346</v>
      </c>
      <c r="C433" s="30">
        <v>6750</v>
      </c>
      <c r="D433" s="30">
        <f t="shared" si="49"/>
        <v>6750</v>
      </c>
      <c r="E433" s="30">
        <f t="shared" si="49"/>
        <v>6750</v>
      </c>
      <c r="H433" s="41">
        <f t="shared" si="41"/>
        <v>6750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10665</v>
      </c>
      <c r="D439" s="30">
        <f t="shared" si="49"/>
        <v>10665</v>
      </c>
      <c r="E439" s="30">
        <f t="shared" si="49"/>
        <v>10665</v>
      </c>
      <c r="H439" s="41">
        <f t="shared" si="41"/>
        <v>10665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2224</v>
      </c>
      <c r="D441" s="30">
        <f t="shared" si="49"/>
        <v>2224</v>
      </c>
      <c r="E441" s="30">
        <f t="shared" si="49"/>
        <v>2224</v>
      </c>
      <c r="H441" s="41">
        <f t="shared" si="41"/>
        <v>2224</v>
      </c>
    </row>
    <row r="442" spans="1:8" outlineLevel="3">
      <c r="A442" s="29"/>
      <c r="B442" s="28" t="s">
        <v>355</v>
      </c>
      <c r="C442" s="30">
        <v>94000</v>
      </c>
      <c r="D442" s="30">
        <f t="shared" si="49"/>
        <v>94000</v>
      </c>
      <c r="E442" s="30">
        <f t="shared" si="49"/>
        <v>94000</v>
      </c>
      <c r="H442" s="41">
        <f t="shared" si="41"/>
        <v>94000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393900</v>
      </c>
      <c r="D444" s="32">
        <f>D445+D454+D455+D459+D462+D463+D468+D474+D477+D480+D481+D450</f>
        <v>393900</v>
      </c>
      <c r="E444" s="32">
        <f>E445+E454+E455+E459+E462+E463+E468+E474+E477+E480+E481+E450</f>
        <v>393900</v>
      </c>
      <c r="H444" s="41">
        <f t="shared" si="41"/>
        <v>393900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55500</v>
      </c>
      <c r="D445" s="5">
        <f>SUM(D446:D449)</f>
        <v>55500</v>
      </c>
      <c r="E445" s="5">
        <f>SUM(E446:E449)</f>
        <v>55500</v>
      </c>
      <c r="H445" s="41">
        <f t="shared" si="41"/>
        <v>55500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42000</v>
      </c>
      <c r="D449" s="30">
        <f t="shared" si="50"/>
        <v>42000</v>
      </c>
      <c r="E449" s="30">
        <f t="shared" si="50"/>
        <v>42000</v>
      </c>
      <c r="H449" s="41">
        <f t="shared" si="41"/>
        <v>42000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313400</v>
      </c>
      <c r="D450" s="5">
        <f>SUM(D451:D453)</f>
        <v>313400</v>
      </c>
      <c r="E450" s="5">
        <f>SUM(E451:E453)</f>
        <v>313400</v>
      </c>
      <c r="H450" s="41">
        <f t="shared" ref="H450:H513" si="51">C450</f>
        <v>313400</v>
      </c>
    </row>
    <row r="451" spans="1:8" ht="15" customHeight="1" outlineLevel="3">
      <c r="A451" s="28"/>
      <c r="B451" s="28" t="s">
        <v>364</v>
      </c>
      <c r="C451" s="30">
        <v>313400</v>
      </c>
      <c r="D451" s="30">
        <f>C451</f>
        <v>313400</v>
      </c>
      <c r="E451" s="30">
        <f>D451</f>
        <v>313400</v>
      </c>
      <c r="H451" s="41">
        <f t="shared" si="51"/>
        <v>313400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customHeight="1" outlineLevel="3">
      <c r="A460" s="28"/>
      <c r="B460" s="28" t="s">
        <v>369</v>
      </c>
      <c r="C460" s="30">
        <v>3000</v>
      </c>
      <c r="D460" s="30">
        <f t="shared" ref="D460:E462" si="54">C460</f>
        <v>3000</v>
      </c>
      <c r="E460" s="30">
        <f t="shared" si="54"/>
        <v>3000</v>
      </c>
      <c r="H460" s="41">
        <f t="shared" si="51"/>
        <v>3000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9000</v>
      </c>
      <c r="D477" s="5">
        <f>SUM(D478:D479)</f>
        <v>9000</v>
      </c>
      <c r="E477" s="5">
        <f>SUM(E478:E479)</f>
        <v>9000</v>
      </c>
      <c r="H477" s="41">
        <f t="shared" si="51"/>
        <v>9000</v>
      </c>
    </row>
    <row r="478" spans="1:8" ht="15" customHeight="1" outlineLevel="3">
      <c r="A478" s="28"/>
      <c r="B478" s="28" t="s">
        <v>383</v>
      </c>
      <c r="C478" s="30">
        <v>9000</v>
      </c>
      <c r="D478" s="30">
        <f t="shared" ref="D478:E481" si="57">C478</f>
        <v>9000</v>
      </c>
      <c r="E478" s="30">
        <f t="shared" si="57"/>
        <v>9000</v>
      </c>
      <c r="H478" s="41">
        <f t="shared" si="51"/>
        <v>9000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86196</v>
      </c>
      <c r="D483" s="35">
        <f>D484+D504+D509+D522+D528+D538</f>
        <v>86196</v>
      </c>
      <c r="E483" s="35">
        <f>E484+E504+E509+E522+E528+E538</f>
        <v>86196</v>
      </c>
      <c r="G483" s="39" t="s">
        <v>592</v>
      </c>
      <c r="H483" s="41">
        <f t="shared" si="51"/>
        <v>86196</v>
      </c>
      <c r="I483" s="42"/>
      <c r="J483" s="40" t="b">
        <f>AND(H483=I483)</f>
        <v>0</v>
      </c>
    </row>
    <row r="484" spans="1:10" outlineLevel="1">
      <c r="A484" s="152" t="s">
        <v>390</v>
      </c>
      <c r="B484" s="153"/>
      <c r="C484" s="32">
        <f>C485+C486+C490+C491+C494+C497+C500+C501+C502+C503</f>
        <v>34696</v>
      </c>
      <c r="D484" s="32">
        <f>D485+D486+D490+D491+D494+D497+D500+D501+D502+D503</f>
        <v>34696</v>
      </c>
      <c r="E484" s="32">
        <f>E485+E486+E490+E491+E494+E497+E500+E501+E502+E503</f>
        <v>34696</v>
      </c>
      <c r="H484" s="41">
        <f t="shared" si="51"/>
        <v>34696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  <c r="H485" s="41">
        <f t="shared" si="51"/>
        <v>15000</v>
      </c>
    </row>
    <row r="486" spans="1:10" outlineLevel="2">
      <c r="A486" s="6">
        <v>3302</v>
      </c>
      <c r="B486" s="4" t="s">
        <v>392</v>
      </c>
      <c r="C486" s="5">
        <f>SUM(C487:C489)</f>
        <v>6696</v>
      </c>
      <c r="D486" s="5">
        <f>SUM(D487:D489)</f>
        <v>6696</v>
      </c>
      <c r="E486" s="5">
        <f>SUM(E487:E489)</f>
        <v>6696</v>
      </c>
      <c r="H486" s="41">
        <f t="shared" si="51"/>
        <v>6696</v>
      </c>
    </row>
    <row r="487" spans="1:10" ht="15" customHeight="1" outlineLevel="3">
      <c r="A487" s="28"/>
      <c r="B487" s="28" t="s">
        <v>393</v>
      </c>
      <c r="C487" s="30">
        <v>1596</v>
      </c>
      <c r="D487" s="30">
        <f>C487</f>
        <v>1596</v>
      </c>
      <c r="E487" s="30">
        <f>D487</f>
        <v>1596</v>
      </c>
      <c r="H487" s="41">
        <f t="shared" si="51"/>
        <v>1596</v>
      </c>
    </row>
    <row r="488" spans="1:10" ht="15" customHeight="1" outlineLevel="3">
      <c r="A488" s="28"/>
      <c r="B488" s="28" t="s">
        <v>394</v>
      </c>
      <c r="C488" s="30">
        <v>5100</v>
      </c>
      <c r="D488" s="30">
        <f t="shared" ref="D488:E489" si="58">C488</f>
        <v>5100</v>
      </c>
      <c r="E488" s="30">
        <f t="shared" si="58"/>
        <v>5100</v>
      </c>
      <c r="H488" s="41">
        <f t="shared" si="51"/>
        <v>5100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2000</v>
      </c>
      <c r="D491" s="5">
        <f>SUM(D492:D493)</f>
        <v>2000</v>
      </c>
      <c r="E491" s="5">
        <f>SUM(E492:E493)</f>
        <v>2000</v>
      </c>
      <c r="H491" s="41">
        <f t="shared" si="51"/>
        <v>2000</v>
      </c>
    </row>
    <row r="492" spans="1:10" ht="15" customHeight="1" outlineLevel="3">
      <c r="A492" s="28"/>
      <c r="B492" s="28" t="s">
        <v>398</v>
      </c>
      <c r="C492" s="30">
        <v>2000</v>
      </c>
      <c r="D492" s="30">
        <f>C492</f>
        <v>2000</v>
      </c>
      <c r="E492" s="30">
        <f>D492</f>
        <v>2000</v>
      </c>
      <c r="H492" s="41">
        <f t="shared" si="51"/>
        <v>2000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 t="shared" si="51"/>
        <v>1500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9000</v>
      </c>
      <c r="D500" s="5">
        <f t="shared" si="59"/>
        <v>9000</v>
      </c>
      <c r="E500" s="5">
        <f t="shared" si="59"/>
        <v>9000</v>
      </c>
      <c r="H500" s="41">
        <f t="shared" si="51"/>
        <v>9000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2" t="s">
        <v>410</v>
      </c>
      <c r="B504" s="153"/>
      <c r="C504" s="32">
        <f>SUM(C505:C508)</f>
        <v>6300</v>
      </c>
      <c r="D504" s="32">
        <f>SUM(D505:D508)</f>
        <v>6300</v>
      </c>
      <c r="E504" s="32">
        <f>SUM(E505:E508)</f>
        <v>6300</v>
      </c>
      <c r="H504" s="41">
        <f t="shared" si="51"/>
        <v>6300</v>
      </c>
    </row>
    <row r="505" spans="1:12" outlineLevel="2" collapsed="1">
      <c r="A505" s="6">
        <v>3303</v>
      </c>
      <c r="B505" s="4" t="s">
        <v>411</v>
      </c>
      <c r="C505" s="5">
        <v>4300</v>
      </c>
      <c r="D505" s="5">
        <f>C505</f>
        <v>4300</v>
      </c>
      <c r="E505" s="5">
        <f>D505</f>
        <v>4300</v>
      </c>
      <c r="H505" s="41">
        <f t="shared" si="51"/>
        <v>4300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2" t="s">
        <v>414</v>
      </c>
      <c r="B509" s="153"/>
      <c r="C509" s="32">
        <f>C510+C511+C512+C513+C517+C518+C519+C520+C521</f>
        <v>42700</v>
      </c>
      <c r="D509" s="32">
        <f>D510+D511+D512+D513+D517+D518+D519+D520+D521</f>
        <v>42700</v>
      </c>
      <c r="E509" s="32">
        <f>E510+E511+E512+E513+E517+E518+E519+E520+E521</f>
        <v>42700</v>
      </c>
      <c r="F509" s="51"/>
      <c r="H509" s="41">
        <f t="shared" si="51"/>
        <v>42700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3700</v>
      </c>
      <c r="D513" s="5">
        <f>SUM(D514:D516)</f>
        <v>3700</v>
      </c>
      <c r="E513" s="5">
        <f>SUM(E514:E516)</f>
        <v>3700</v>
      </c>
      <c r="H513" s="41">
        <f t="shared" si="51"/>
        <v>3700</v>
      </c>
    </row>
    <row r="514" spans="1:8" ht="15" customHeight="1" outlineLevel="3">
      <c r="A514" s="29"/>
      <c r="B514" s="28" t="s">
        <v>419</v>
      </c>
      <c r="C514" s="30">
        <v>3700</v>
      </c>
      <c r="D514" s="30">
        <f t="shared" ref="D514:E521" si="62">C514</f>
        <v>3700</v>
      </c>
      <c r="E514" s="30">
        <f t="shared" si="62"/>
        <v>3700</v>
      </c>
      <c r="H514" s="41">
        <f t="shared" ref="H514:H577" si="63">C514</f>
        <v>3700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4000</v>
      </c>
      <c r="D517" s="5">
        <f t="shared" si="62"/>
        <v>4000</v>
      </c>
      <c r="E517" s="5">
        <f t="shared" si="62"/>
        <v>4000</v>
      </c>
      <c r="H517" s="41">
        <f t="shared" si="63"/>
        <v>4000</v>
      </c>
    </row>
    <row r="518" spans="1:8" outlineLevel="2">
      <c r="A518" s="6">
        <v>3305</v>
      </c>
      <c r="B518" s="4" t="s">
        <v>423</v>
      </c>
      <c r="C518" s="5">
        <v>2000</v>
      </c>
      <c r="D518" s="5">
        <f t="shared" si="62"/>
        <v>2000</v>
      </c>
      <c r="E518" s="5">
        <f t="shared" si="62"/>
        <v>2000</v>
      </c>
      <c r="H518" s="41">
        <f t="shared" si="63"/>
        <v>2000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32000</v>
      </c>
      <c r="D520" s="5">
        <f t="shared" si="62"/>
        <v>32000</v>
      </c>
      <c r="E520" s="5">
        <f t="shared" si="62"/>
        <v>32000</v>
      </c>
      <c r="H520" s="41">
        <f t="shared" si="63"/>
        <v>32000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2500</v>
      </c>
      <c r="D538" s="32">
        <f>SUM(D539:D544)</f>
        <v>2500</v>
      </c>
      <c r="E538" s="32">
        <f>SUM(E539:E544)</f>
        <v>2500</v>
      </c>
      <c r="H538" s="41">
        <f t="shared" si="63"/>
        <v>2500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2500</v>
      </c>
      <c r="D540" s="5">
        <f t="shared" ref="D540:E543" si="66">C540</f>
        <v>2500</v>
      </c>
      <c r="E540" s="5">
        <f t="shared" si="66"/>
        <v>2500</v>
      </c>
      <c r="H540" s="41">
        <f t="shared" si="63"/>
        <v>2500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2" t="s">
        <v>450</v>
      </c>
      <c r="B548" s="15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151760</v>
      </c>
      <c r="D550" s="36">
        <f>D551</f>
        <v>151760</v>
      </c>
      <c r="E550" s="36">
        <f>E551</f>
        <v>151760</v>
      </c>
      <c r="G550" s="39" t="s">
        <v>59</v>
      </c>
      <c r="H550" s="41">
        <f t="shared" si="63"/>
        <v>151760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151760</v>
      </c>
      <c r="D551" s="33">
        <f>D552+D556</f>
        <v>151760</v>
      </c>
      <c r="E551" s="33">
        <f>E552+E556</f>
        <v>151760</v>
      </c>
      <c r="G551" s="39" t="s">
        <v>594</v>
      </c>
      <c r="H551" s="41">
        <f t="shared" si="63"/>
        <v>151760</v>
      </c>
      <c r="I551" s="42"/>
      <c r="J551" s="40" t="b">
        <f>AND(H551=I551)</f>
        <v>0</v>
      </c>
    </row>
    <row r="552" spans="1:10" outlineLevel="1">
      <c r="A552" s="152" t="s">
        <v>457</v>
      </c>
      <c r="B552" s="153"/>
      <c r="C552" s="32">
        <f>SUM(C553:C555)</f>
        <v>151760</v>
      </c>
      <c r="D552" s="32">
        <f>SUM(D553:D555)</f>
        <v>151760</v>
      </c>
      <c r="E552" s="32">
        <f>SUM(E553:E555)</f>
        <v>151760</v>
      </c>
      <c r="H552" s="41">
        <f t="shared" si="63"/>
        <v>151760</v>
      </c>
    </row>
    <row r="553" spans="1:10" outlineLevel="2" collapsed="1">
      <c r="A553" s="6">
        <v>5500</v>
      </c>
      <c r="B553" s="4" t="s">
        <v>458</v>
      </c>
      <c r="C553" s="5">
        <v>151760</v>
      </c>
      <c r="D553" s="5">
        <f t="shared" ref="D553:E555" si="67">C553</f>
        <v>151760</v>
      </c>
      <c r="E553" s="5">
        <f t="shared" si="67"/>
        <v>151760</v>
      </c>
      <c r="H553" s="41">
        <f t="shared" si="63"/>
        <v>151760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771698.59</v>
      </c>
      <c r="D559" s="37">
        <f>D560+D716+D725</f>
        <v>771698.59</v>
      </c>
      <c r="E559" s="37">
        <f>E560+E716+E725</f>
        <v>771698.59</v>
      </c>
      <c r="G559" s="39" t="s">
        <v>62</v>
      </c>
      <c r="H559" s="41">
        <f t="shared" si="63"/>
        <v>771698.59</v>
      </c>
      <c r="I559" s="42"/>
      <c r="J559" s="40" t="b">
        <f>AND(H559=I559)</f>
        <v>0</v>
      </c>
    </row>
    <row r="560" spans="1:10">
      <c r="A560" s="150" t="s">
        <v>464</v>
      </c>
      <c r="B560" s="151"/>
      <c r="C560" s="36">
        <f>C561+C638+C642+C645</f>
        <v>564618.59</v>
      </c>
      <c r="D560" s="36">
        <f>D561+D638+D642+D645</f>
        <v>564618.59</v>
      </c>
      <c r="E560" s="36">
        <f>E561+E638+E642+E645</f>
        <v>564618.59</v>
      </c>
      <c r="G560" s="39" t="s">
        <v>61</v>
      </c>
      <c r="H560" s="41">
        <f t="shared" si="63"/>
        <v>564618.59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564618.59</v>
      </c>
      <c r="D561" s="38">
        <f>D562+D567+D568+D569+D576+D577+D581+D584+D585+D586+D587+D592+D595+D599+D603+D610+D616+D628</f>
        <v>564618.59</v>
      </c>
      <c r="E561" s="38">
        <f>E562+E567+E568+E569+E576+E577+E581+E584+E585+E586+E587+E592+E595+E599+E603+E610+E616+E628</f>
        <v>564618.59</v>
      </c>
      <c r="G561" s="39" t="s">
        <v>595</v>
      </c>
      <c r="H561" s="41">
        <f t="shared" si="63"/>
        <v>564618.59</v>
      </c>
      <c r="I561" s="42"/>
      <c r="J561" s="40" t="b">
        <f>AND(H561=I561)</f>
        <v>0</v>
      </c>
    </row>
    <row r="562" spans="1:10" outlineLevel="1">
      <c r="A562" s="152" t="s">
        <v>466</v>
      </c>
      <c r="B562" s="153"/>
      <c r="C562" s="32">
        <f>SUM(C563:C566)</f>
        <v>47736</v>
      </c>
      <c r="D562" s="32">
        <f>SUM(D563:D566)</f>
        <v>47736</v>
      </c>
      <c r="E562" s="32">
        <f>SUM(E563:E566)</f>
        <v>47736</v>
      </c>
      <c r="H562" s="41">
        <f t="shared" si="63"/>
        <v>47736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47736</v>
      </c>
      <c r="D566" s="5">
        <f t="shared" si="68"/>
        <v>47736</v>
      </c>
      <c r="E566" s="5">
        <f t="shared" si="68"/>
        <v>47736</v>
      </c>
      <c r="H566" s="41">
        <f t="shared" si="63"/>
        <v>47736</v>
      </c>
    </row>
    <row r="567" spans="1:10" outlineLevel="1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20400</v>
      </c>
      <c r="D569" s="32">
        <f>SUM(D570:D575)</f>
        <v>20400</v>
      </c>
      <c r="E569" s="32">
        <f>SUM(E570:E575)</f>
        <v>20400</v>
      </c>
      <c r="H569" s="41">
        <f t="shared" si="63"/>
        <v>20400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20400</v>
      </c>
      <c r="D574" s="5">
        <f t="shared" si="69"/>
        <v>20400</v>
      </c>
      <c r="E574" s="5">
        <f t="shared" si="69"/>
        <v>20400</v>
      </c>
      <c r="H574" s="41">
        <f t="shared" si="63"/>
        <v>20400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2" t="s">
        <v>480</v>
      </c>
      <c r="B576" s="15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2" t="s">
        <v>481</v>
      </c>
      <c r="B577" s="153"/>
      <c r="C577" s="32">
        <f>SUM(C578:C580)</f>
        <v>8422</v>
      </c>
      <c r="D577" s="32">
        <f>SUM(D578:D580)</f>
        <v>8422</v>
      </c>
      <c r="E577" s="32">
        <f>SUM(E578:E580)</f>
        <v>8422</v>
      </c>
      <c r="H577" s="41">
        <f t="shared" si="63"/>
        <v>8422</v>
      </c>
    </row>
    <row r="578" spans="1:8" outlineLevel="2">
      <c r="A578" s="7">
        <v>6605</v>
      </c>
      <c r="B578" s="4" t="s">
        <v>482</v>
      </c>
      <c r="C578" s="5">
        <v>5000</v>
      </c>
      <c r="D578" s="5">
        <f t="shared" ref="D578:E580" si="70">C578</f>
        <v>5000</v>
      </c>
      <c r="E578" s="5">
        <f t="shared" si="70"/>
        <v>5000</v>
      </c>
      <c r="H578" s="41">
        <f t="shared" ref="H578:H641" si="71">C578</f>
        <v>5000</v>
      </c>
    </row>
    <row r="579" spans="1:8" outlineLevel="2">
      <c r="A579" s="7">
        <v>6605</v>
      </c>
      <c r="B579" s="4" t="s">
        <v>483</v>
      </c>
      <c r="C579" s="5">
        <v>3422</v>
      </c>
      <c r="D579" s="5">
        <f t="shared" si="70"/>
        <v>3422</v>
      </c>
      <c r="E579" s="5">
        <f t="shared" si="70"/>
        <v>3422</v>
      </c>
      <c r="H579" s="41">
        <f t="shared" si="71"/>
        <v>3422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2" t="s">
        <v>485</v>
      </c>
      <c r="B581" s="153"/>
      <c r="C581" s="32">
        <f>SUM(C582:C583)</f>
        <v>33600</v>
      </c>
      <c r="D581" s="32">
        <f>SUM(D582:D583)</f>
        <v>33600</v>
      </c>
      <c r="E581" s="32">
        <f>SUM(E582:E583)</f>
        <v>33600</v>
      </c>
      <c r="H581" s="41">
        <f t="shared" si="71"/>
        <v>33600</v>
      </c>
    </row>
    <row r="582" spans="1:8" outlineLevel="2">
      <c r="A582" s="7">
        <v>6606</v>
      </c>
      <c r="B582" s="4" t="s">
        <v>486</v>
      </c>
      <c r="C582" s="5">
        <v>33600</v>
      </c>
      <c r="D582" s="5">
        <f t="shared" ref="D582:E586" si="72">C582</f>
        <v>33600</v>
      </c>
      <c r="E582" s="5">
        <f t="shared" si="72"/>
        <v>33600</v>
      </c>
      <c r="H582" s="41">
        <f t="shared" si="71"/>
        <v>33600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2" t="s">
        <v>488</v>
      </c>
      <c r="B584" s="153"/>
      <c r="C584" s="32">
        <v>2000</v>
      </c>
      <c r="D584" s="32">
        <f t="shared" si="72"/>
        <v>2000</v>
      </c>
      <c r="E584" s="32">
        <f t="shared" si="72"/>
        <v>2000</v>
      </c>
      <c r="H584" s="41">
        <f t="shared" si="71"/>
        <v>2000</v>
      </c>
    </row>
    <row r="585" spans="1:8" outlineLevel="1" collapsed="1">
      <c r="A585" s="152" t="s">
        <v>489</v>
      </c>
      <c r="B585" s="153"/>
      <c r="C585" s="32">
        <v>5000</v>
      </c>
      <c r="D585" s="32">
        <f t="shared" si="72"/>
        <v>5000</v>
      </c>
      <c r="E585" s="32">
        <f t="shared" si="72"/>
        <v>5000</v>
      </c>
      <c r="H585" s="41">
        <f t="shared" si="71"/>
        <v>5000</v>
      </c>
    </row>
    <row r="586" spans="1:8" outlineLevel="1" collapsed="1">
      <c r="A586" s="152" t="s">
        <v>490</v>
      </c>
      <c r="B586" s="153"/>
      <c r="C586" s="32">
        <v>11000</v>
      </c>
      <c r="D586" s="32">
        <f t="shared" si="72"/>
        <v>11000</v>
      </c>
      <c r="E586" s="32">
        <f t="shared" si="72"/>
        <v>11000</v>
      </c>
      <c r="H586" s="41">
        <f t="shared" si="71"/>
        <v>11000</v>
      </c>
    </row>
    <row r="587" spans="1:8" outlineLevel="1">
      <c r="A587" s="152" t="s">
        <v>491</v>
      </c>
      <c r="B587" s="153"/>
      <c r="C587" s="32">
        <f>SUM(C588:C591)</f>
        <v>38922.589999999997</v>
      </c>
      <c r="D587" s="32">
        <f>SUM(D588:D591)</f>
        <v>38922.589999999997</v>
      </c>
      <c r="E587" s="32">
        <f>SUM(E588:E591)</f>
        <v>38922.589999999997</v>
      </c>
      <c r="H587" s="41">
        <f t="shared" si="71"/>
        <v>38922.589999999997</v>
      </c>
    </row>
    <row r="588" spans="1:8" outlineLevel="2">
      <c r="A588" s="7">
        <v>6610</v>
      </c>
      <c r="B588" s="4" t="s">
        <v>492</v>
      </c>
      <c r="C588" s="5">
        <v>22800</v>
      </c>
      <c r="D588" s="5">
        <f>C588</f>
        <v>22800</v>
      </c>
      <c r="E588" s="5">
        <f>D588</f>
        <v>22800</v>
      </c>
      <c r="H588" s="41">
        <f t="shared" si="71"/>
        <v>22800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16122.59</v>
      </c>
      <c r="D591" s="5">
        <f t="shared" si="73"/>
        <v>16122.59</v>
      </c>
      <c r="E591" s="5">
        <f t="shared" si="73"/>
        <v>16122.59</v>
      </c>
      <c r="H591" s="41">
        <f t="shared" si="71"/>
        <v>16122.59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271288</v>
      </c>
      <c r="D599" s="32">
        <f>SUM(D600:D602)</f>
        <v>271288</v>
      </c>
      <c r="E599" s="32">
        <f>SUM(E600:E602)</f>
        <v>271288</v>
      </c>
      <c r="H599" s="41">
        <f t="shared" si="71"/>
        <v>271288</v>
      </c>
    </row>
    <row r="600" spans="1:8" outlineLevel="2">
      <c r="A600" s="7">
        <v>6613</v>
      </c>
      <c r="B600" s="4" t="s">
        <v>504</v>
      </c>
      <c r="C600" s="5">
        <v>10000</v>
      </c>
      <c r="D600" s="5">
        <f t="shared" ref="D600:E602" si="75">C600</f>
        <v>10000</v>
      </c>
      <c r="E600" s="5">
        <f t="shared" si="75"/>
        <v>10000</v>
      </c>
      <c r="H600" s="41">
        <f t="shared" si="71"/>
        <v>10000</v>
      </c>
    </row>
    <row r="601" spans="1:8" outlineLevel="2">
      <c r="A601" s="7">
        <v>6613</v>
      </c>
      <c r="B601" s="4" t="s">
        <v>505</v>
      </c>
      <c r="C601" s="5">
        <v>223000</v>
      </c>
      <c r="D601" s="5">
        <f t="shared" si="75"/>
        <v>223000</v>
      </c>
      <c r="E601" s="5">
        <f t="shared" si="75"/>
        <v>223000</v>
      </c>
      <c r="H601" s="41">
        <f t="shared" si="71"/>
        <v>223000</v>
      </c>
    </row>
    <row r="602" spans="1:8" outlineLevel="2">
      <c r="A602" s="7">
        <v>6613</v>
      </c>
      <c r="B602" s="4" t="s">
        <v>501</v>
      </c>
      <c r="C602" s="5">
        <v>38288</v>
      </c>
      <c r="D602" s="5">
        <f t="shared" si="75"/>
        <v>38288</v>
      </c>
      <c r="E602" s="5">
        <f t="shared" si="75"/>
        <v>38288</v>
      </c>
      <c r="H602" s="41">
        <f t="shared" si="71"/>
        <v>38288</v>
      </c>
    </row>
    <row r="603" spans="1:8" outlineLevel="1">
      <c r="A603" s="152" t="s">
        <v>506</v>
      </c>
      <c r="B603" s="153"/>
      <c r="C603" s="32">
        <f>SUM(C604:C609)</f>
        <v>112500</v>
      </c>
      <c r="D603" s="32">
        <f>SUM(D604:D609)</f>
        <v>112500</v>
      </c>
      <c r="E603" s="32">
        <f>SUM(E604:E609)</f>
        <v>112500</v>
      </c>
      <c r="H603" s="41">
        <f t="shared" si="71"/>
        <v>112500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112500</v>
      </c>
      <c r="D609" s="5">
        <f t="shared" si="76"/>
        <v>112500</v>
      </c>
      <c r="E609" s="5">
        <f t="shared" si="76"/>
        <v>112500</v>
      </c>
      <c r="H609" s="41">
        <f t="shared" si="71"/>
        <v>112500</v>
      </c>
    </row>
    <row r="610" spans="1:8" outlineLevel="1">
      <c r="A610" s="152" t="s">
        <v>513</v>
      </c>
      <c r="B610" s="153"/>
      <c r="C610" s="32">
        <f>SUM(C611:C615)</f>
        <v>13750</v>
      </c>
      <c r="D610" s="32">
        <f>SUM(D611:D615)</f>
        <v>13750</v>
      </c>
      <c r="E610" s="32">
        <f>SUM(E611:E615)</f>
        <v>13750</v>
      </c>
      <c r="H610" s="41">
        <f t="shared" si="71"/>
        <v>13750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13750</v>
      </c>
      <c r="D613" s="5">
        <f t="shared" si="77"/>
        <v>13750</v>
      </c>
      <c r="E613" s="5">
        <f t="shared" si="77"/>
        <v>13750</v>
      </c>
      <c r="H613" s="41">
        <f t="shared" si="71"/>
        <v>13750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2" t="s">
        <v>519</v>
      </c>
      <c r="B616" s="15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2" t="s">
        <v>531</v>
      </c>
      <c r="B628" s="15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207080</v>
      </c>
      <c r="D716" s="36">
        <f>D717</f>
        <v>207080</v>
      </c>
      <c r="E716" s="36">
        <f>E717</f>
        <v>207080</v>
      </c>
      <c r="G716" s="39" t="s">
        <v>66</v>
      </c>
      <c r="H716" s="41">
        <f t="shared" si="92"/>
        <v>207080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207080</v>
      </c>
      <c r="D717" s="33">
        <f>D718+D722</f>
        <v>207080</v>
      </c>
      <c r="E717" s="33">
        <f>E718+E722</f>
        <v>207080</v>
      </c>
      <c r="G717" s="39" t="s">
        <v>599</v>
      </c>
      <c r="H717" s="41">
        <f t="shared" si="92"/>
        <v>207080</v>
      </c>
      <c r="I717" s="42"/>
      <c r="J717" s="40" t="b">
        <f>AND(H717=I717)</f>
        <v>0</v>
      </c>
    </row>
    <row r="718" spans="1:10" outlineLevel="1" collapsed="1">
      <c r="A718" s="146" t="s">
        <v>851</v>
      </c>
      <c r="B718" s="147"/>
      <c r="C718" s="31">
        <f>SUM(C719:C721)</f>
        <v>207080</v>
      </c>
      <c r="D718" s="31">
        <f>SUM(D719:D721)</f>
        <v>207080</v>
      </c>
      <c r="E718" s="31">
        <f>SUM(E719:E721)</f>
        <v>207080</v>
      </c>
      <c r="H718" s="41">
        <f t="shared" si="92"/>
        <v>207080</v>
      </c>
    </row>
    <row r="719" spans="1:10" ht="15" customHeight="1" outlineLevel="2">
      <c r="A719" s="6">
        <v>10950</v>
      </c>
      <c r="B719" s="4" t="s">
        <v>572</v>
      </c>
      <c r="C719" s="5">
        <v>207080</v>
      </c>
      <c r="D719" s="5">
        <f>C719</f>
        <v>207080</v>
      </c>
      <c r="E719" s="5">
        <f>D719</f>
        <v>207080</v>
      </c>
      <c r="H719" s="41">
        <f t="shared" si="92"/>
        <v>207080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5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5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baseColWidth="10" defaultRowHeight="15"/>
  <cols>
    <col min="1" max="1" width="42.7109375" customWidth="1"/>
    <col min="2" max="2" width="20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42794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5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5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864</v>
      </c>
    </row>
    <row r="3" spans="1:12" ht="15.75">
      <c r="A3" s="13" t="s">
        <v>865</v>
      </c>
      <c r="K3" s="117" t="s">
        <v>756</v>
      </c>
      <c r="L3" s="117" t="s">
        <v>758</v>
      </c>
    </row>
    <row r="4" spans="1:12" ht="15.75">
      <c r="A4" s="13" t="s">
        <v>865</v>
      </c>
      <c r="K4" s="117" t="s">
        <v>757</v>
      </c>
      <c r="L4" s="117" t="s">
        <v>759</v>
      </c>
    </row>
    <row r="5" spans="1:12" ht="15.75">
      <c r="A5" s="13" t="s">
        <v>865</v>
      </c>
      <c r="L5" s="117" t="s">
        <v>760</v>
      </c>
    </row>
    <row r="6" spans="1:12" ht="15.75">
      <c r="A6" s="13" t="s">
        <v>866</v>
      </c>
      <c r="L6" s="117" t="s">
        <v>761</v>
      </c>
    </row>
    <row r="7" spans="1:12" ht="15.75">
      <c r="A7" s="13" t="s">
        <v>867</v>
      </c>
    </row>
    <row r="8" spans="1:12" ht="15.75">
      <c r="A8" s="13" t="s">
        <v>868</v>
      </c>
    </row>
    <row r="9" spans="1:12" ht="15.75">
      <c r="A9" s="13" t="s">
        <v>869</v>
      </c>
    </row>
    <row r="10" spans="1:12" ht="15.75">
      <c r="A10" s="13" t="s">
        <v>870</v>
      </c>
    </row>
    <row r="11" spans="1:12" ht="15.75">
      <c r="A11" s="13" t="s">
        <v>871</v>
      </c>
    </row>
    <row r="12" spans="1:12" ht="15.75">
      <c r="A12" s="13" t="s">
        <v>872</v>
      </c>
    </row>
    <row r="13" spans="1:12" ht="15.75">
      <c r="A13" s="13" t="s">
        <v>873</v>
      </c>
    </row>
    <row r="14" spans="1:12" ht="15.75">
      <c r="A14" s="13" t="s">
        <v>873</v>
      </c>
    </row>
    <row r="15" spans="1:12" ht="15.75">
      <c r="A15" s="13" t="s">
        <v>873</v>
      </c>
    </row>
    <row r="16" spans="1:12" ht="15.75">
      <c r="A16" s="13" t="s">
        <v>873</v>
      </c>
    </row>
    <row r="17" spans="1:1" ht="15.75">
      <c r="A17" s="13" t="s">
        <v>874</v>
      </c>
    </row>
    <row r="18" spans="1:1" ht="15.75">
      <c r="A18" s="13" t="s">
        <v>875</v>
      </c>
    </row>
    <row r="19" spans="1:1" ht="15.75">
      <c r="A19" s="13" t="s">
        <v>876</v>
      </c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rightToLeft="1" zoomScale="110" zoomScaleNormal="110" workbookViewId="0">
      <pane ySplit="1" topLeftCell="A16" activePane="bottomLeft" state="frozen"/>
      <selection pane="bottomLeft" activeCell="A33" sqref="A33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899</v>
      </c>
    </row>
    <row r="3" spans="1:36" ht="15.75">
      <c r="A3" s="13" t="s">
        <v>899</v>
      </c>
      <c r="J3" s="117" t="s">
        <v>756</v>
      </c>
      <c r="K3" s="117" t="s">
        <v>758</v>
      </c>
    </row>
    <row r="4" spans="1:36" ht="15.75">
      <c r="A4" s="13" t="s">
        <v>900</v>
      </c>
      <c r="J4" s="117" t="s">
        <v>757</v>
      </c>
      <c r="K4" s="117" t="s">
        <v>759</v>
      </c>
    </row>
    <row r="5" spans="1:36" ht="15.75">
      <c r="A5" s="13" t="s">
        <v>900</v>
      </c>
      <c r="K5" s="117" t="s">
        <v>760</v>
      </c>
    </row>
    <row r="6" spans="1:36" ht="15.75">
      <c r="A6" s="13" t="s">
        <v>901</v>
      </c>
      <c r="K6" s="117" t="s">
        <v>761</v>
      </c>
    </row>
    <row r="7" spans="1:36" ht="15.75">
      <c r="A7" s="13" t="s">
        <v>901</v>
      </c>
    </row>
    <row r="8" spans="1:36" ht="15.75">
      <c r="A8" s="13" t="s">
        <v>901</v>
      </c>
    </row>
    <row r="9" spans="1:36" ht="15.75">
      <c r="A9" s="13" t="s">
        <v>901</v>
      </c>
    </row>
    <row r="10" spans="1:36" ht="15.75">
      <c r="A10" s="13" t="s">
        <v>901</v>
      </c>
    </row>
    <row r="11" spans="1:36" ht="15.75">
      <c r="A11" s="13" t="s">
        <v>901</v>
      </c>
    </row>
    <row r="12" spans="1:36" ht="15.75">
      <c r="A12" s="13" t="s">
        <v>901</v>
      </c>
    </row>
    <row r="13" spans="1:36" ht="15.75">
      <c r="A13" s="13" t="s">
        <v>901</v>
      </c>
    </row>
    <row r="14" spans="1:36" ht="15.75">
      <c r="A14" s="13" t="s">
        <v>901</v>
      </c>
    </row>
    <row r="15" spans="1:36" ht="15.75">
      <c r="A15" s="13" t="s">
        <v>901</v>
      </c>
    </row>
    <row r="16" spans="1:36" ht="15.75">
      <c r="A16" s="13" t="s">
        <v>901</v>
      </c>
    </row>
    <row r="17" spans="1:1" ht="15.75">
      <c r="A17" s="13" t="s">
        <v>901</v>
      </c>
    </row>
    <row r="18" spans="1:1" ht="15.75">
      <c r="A18" s="13" t="s">
        <v>902</v>
      </c>
    </row>
    <row r="19" spans="1:1" ht="15.75">
      <c r="A19" s="13" t="s">
        <v>902</v>
      </c>
    </row>
    <row r="20" spans="1:1" ht="15.75">
      <c r="A20" s="13" t="s">
        <v>866</v>
      </c>
    </row>
    <row r="21" spans="1:1" ht="15.75">
      <c r="A21" s="13" t="s">
        <v>903</v>
      </c>
    </row>
    <row r="22" spans="1:1" ht="15.75">
      <c r="A22" s="13" t="s">
        <v>876</v>
      </c>
    </row>
    <row r="23" spans="1:1" ht="15.75">
      <c r="A23" s="13" t="s">
        <v>876</v>
      </c>
    </row>
    <row r="24" spans="1:1" ht="15.75">
      <c r="A24" s="13" t="s">
        <v>904</v>
      </c>
    </row>
    <row r="25" spans="1:1" ht="15.75">
      <c r="A25" s="13" t="s">
        <v>904</v>
      </c>
    </row>
    <row r="26" spans="1:1" ht="15.75">
      <c r="A26" s="13" t="s">
        <v>904</v>
      </c>
    </row>
    <row r="27" spans="1:1" ht="15.75">
      <c r="A27" s="13" t="s">
        <v>905</v>
      </c>
    </row>
    <row r="28" spans="1:1" ht="15.75">
      <c r="A28" s="13" t="s">
        <v>906</v>
      </c>
    </row>
    <row r="29" spans="1:1" ht="15.75">
      <c r="A29" s="13" t="s">
        <v>907</v>
      </c>
    </row>
    <row r="30" spans="1:1">
      <c r="A30" s="10" t="s">
        <v>908</v>
      </c>
    </row>
    <row r="31" spans="1:1">
      <c r="A31" s="10" t="s">
        <v>909</v>
      </c>
    </row>
    <row r="32" spans="1:1">
      <c r="A32" s="10" t="s">
        <v>910</v>
      </c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7" sqref="F17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5.57031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8" t="s">
        <v>602</v>
      </c>
      <c r="C1" s="200" t="s">
        <v>603</v>
      </c>
      <c r="D1" s="200" t="s">
        <v>604</v>
      </c>
      <c r="E1" s="200" t="s">
        <v>605</v>
      </c>
      <c r="F1" s="200" t="s">
        <v>606</v>
      </c>
      <c r="G1" s="200" t="s">
        <v>607</v>
      </c>
      <c r="H1" s="200" t="s">
        <v>608</v>
      </c>
      <c r="I1" s="200" t="s">
        <v>609</v>
      </c>
      <c r="J1" s="200" t="s">
        <v>610</v>
      </c>
      <c r="K1" s="200" t="s">
        <v>611</v>
      </c>
      <c r="L1" s="200" t="s">
        <v>612</v>
      </c>
      <c r="M1" s="196" t="s">
        <v>737</v>
      </c>
      <c r="N1" s="185" t="s">
        <v>613</v>
      </c>
      <c r="O1" s="185"/>
      <c r="P1" s="185"/>
      <c r="Q1" s="185"/>
      <c r="R1" s="185"/>
      <c r="S1" s="196" t="s">
        <v>738</v>
      </c>
      <c r="T1" s="185" t="s">
        <v>613</v>
      </c>
      <c r="U1" s="185"/>
      <c r="V1" s="185"/>
      <c r="W1" s="185"/>
      <c r="X1" s="185"/>
      <c r="Y1" s="186" t="s">
        <v>614</v>
      </c>
      <c r="Z1" s="186" t="s">
        <v>615</v>
      </c>
      <c r="AA1" s="186" t="s">
        <v>616</v>
      </c>
      <c r="AB1" s="186" t="s">
        <v>617</v>
      </c>
      <c r="AC1" s="186" t="s">
        <v>618</v>
      </c>
      <c r="AD1" s="186" t="s">
        <v>619</v>
      </c>
      <c r="AE1" s="188" t="s">
        <v>620</v>
      </c>
      <c r="AF1" s="190" t="s">
        <v>621</v>
      </c>
      <c r="AG1" s="192" t="s">
        <v>622</v>
      </c>
      <c r="AH1" s="194" t="s">
        <v>623</v>
      </c>
      <c r="AI1" s="18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9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197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7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7"/>
      <c r="Z2" s="187"/>
      <c r="AA2" s="187"/>
      <c r="AB2" s="187"/>
      <c r="AC2" s="187"/>
      <c r="AD2" s="187"/>
      <c r="AE2" s="189"/>
      <c r="AF2" s="191"/>
      <c r="AG2" s="193"/>
      <c r="AH2" s="195"/>
      <c r="AI2" s="18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3" t="s">
        <v>1041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518233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30">
      <c r="A4" s="71">
        <f>A3+1</f>
        <v>2</v>
      </c>
      <c r="B4" s="257" t="s">
        <v>1077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v>148900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257" t="s">
        <v>1075</v>
      </c>
      <c r="C5" s="10"/>
      <c r="D5" s="65"/>
      <c r="E5" s="65"/>
      <c r="F5" s="65"/>
      <c r="G5" s="65">
        <v>2015</v>
      </c>
      <c r="H5" s="65"/>
      <c r="I5" s="65"/>
      <c r="J5" s="65"/>
      <c r="K5" s="65"/>
      <c r="L5" s="65"/>
      <c r="M5" s="66">
        <v>68729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257" t="s">
        <v>1078</v>
      </c>
      <c r="C6" s="10"/>
      <c r="D6" s="65"/>
      <c r="E6" s="65"/>
      <c r="F6" s="65"/>
      <c r="G6" s="65">
        <v>2016</v>
      </c>
      <c r="H6" s="65"/>
      <c r="I6" s="65"/>
      <c r="J6" s="65"/>
      <c r="K6" s="65"/>
      <c r="L6" s="65"/>
      <c r="M6" s="66">
        <v>96122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>
        <v>0.64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258" t="s">
        <v>1062</v>
      </c>
      <c r="C7" s="10"/>
      <c r="D7" s="80"/>
      <c r="E7" s="80"/>
      <c r="F7" s="65"/>
      <c r="G7" s="65">
        <v>2016</v>
      </c>
      <c r="H7" s="65"/>
      <c r="I7" s="65"/>
      <c r="J7" s="65"/>
      <c r="K7" s="65"/>
      <c r="L7" s="65"/>
      <c r="M7" s="66">
        <v>47772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257" t="s">
        <v>1063</v>
      </c>
      <c r="C8" s="10"/>
      <c r="D8" s="65"/>
      <c r="E8" s="65"/>
      <c r="F8" s="65"/>
      <c r="G8" s="65">
        <v>2016</v>
      </c>
      <c r="H8" s="65"/>
      <c r="I8" s="65"/>
      <c r="J8" s="65"/>
      <c r="K8" s="65"/>
      <c r="L8" s="65"/>
      <c r="M8" s="66">
        <v>21524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30">
      <c r="A9" s="71">
        <f t="shared" si="1"/>
        <v>7</v>
      </c>
      <c r="B9" s="257" t="s">
        <v>1064</v>
      </c>
      <c r="C9" s="10"/>
      <c r="D9" s="65"/>
      <c r="E9" s="65"/>
      <c r="F9" s="65"/>
      <c r="G9" s="65">
        <v>2016</v>
      </c>
      <c r="H9" s="65"/>
      <c r="I9" s="65"/>
      <c r="J9" s="65"/>
      <c r="K9" s="65"/>
      <c r="L9" s="65"/>
      <c r="M9" s="66">
        <v>100000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>
        <v>0</v>
      </c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30">
      <c r="A10" s="71">
        <f t="shared" si="1"/>
        <v>8</v>
      </c>
      <c r="B10" s="257" t="s">
        <v>1065</v>
      </c>
      <c r="C10" s="10"/>
      <c r="D10" s="65"/>
      <c r="E10" s="65"/>
      <c r="F10" s="65"/>
      <c r="G10" s="65">
        <v>2016</v>
      </c>
      <c r="H10" s="65"/>
      <c r="I10" s="65"/>
      <c r="J10" s="65"/>
      <c r="K10" s="65"/>
      <c r="L10" s="65"/>
      <c r="M10" s="66">
        <v>6531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>
        <v>1</v>
      </c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257" t="s">
        <v>1066</v>
      </c>
      <c r="C11" s="10"/>
      <c r="D11" s="65"/>
      <c r="E11" s="65"/>
      <c r="F11" s="65"/>
      <c r="G11" s="65">
        <v>2016</v>
      </c>
      <c r="H11" s="65"/>
      <c r="I11" s="65"/>
      <c r="J11" s="65"/>
      <c r="K11" s="65"/>
      <c r="L11" s="65"/>
      <c r="M11" s="66">
        <v>63800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>
        <v>1</v>
      </c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257" t="s">
        <v>1067</v>
      </c>
      <c r="C12" s="10"/>
      <c r="D12" s="65"/>
      <c r="E12" s="65"/>
      <c r="F12" s="65"/>
      <c r="G12" s="65">
        <v>2016</v>
      </c>
      <c r="H12" s="65"/>
      <c r="I12" s="65"/>
      <c r="J12" s="65"/>
      <c r="K12" s="65"/>
      <c r="L12" s="65"/>
      <c r="M12" s="66">
        <v>118221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>
        <v>0.9</v>
      </c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30">
      <c r="A13" s="71">
        <f t="shared" si="1"/>
        <v>11</v>
      </c>
      <c r="B13" s="257" t="s">
        <v>1068</v>
      </c>
      <c r="C13" s="10"/>
      <c r="D13" s="65"/>
      <c r="E13" s="65"/>
      <c r="F13" s="65"/>
      <c r="G13" s="65">
        <v>2016</v>
      </c>
      <c r="H13" s="65"/>
      <c r="I13" s="65"/>
      <c r="J13" s="65"/>
      <c r="K13" s="65"/>
      <c r="L13" s="65"/>
      <c r="M13" s="66">
        <v>73213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>
        <v>0.8</v>
      </c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257" t="s">
        <v>749</v>
      </c>
      <c r="C14" s="10"/>
      <c r="D14" s="65"/>
      <c r="E14" s="65"/>
      <c r="F14" s="65"/>
      <c r="G14" s="65">
        <v>2016</v>
      </c>
      <c r="H14" s="65"/>
      <c r="I14" s="65"/>
      <c r="J14" s="65"/>
      <c r="K14" s="65"/>
      <c r="L14" s="65"/>
      <c r="M14" s="66">
        <v>153326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>
        <v>0.9</v>
      </c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257" t="s">
        <v>1041</v>
      </c>
      <c r="C15" s="10"/>
      <c r="D15" s="65"/>
      <c r="E15" s="65"/>
      <c r="F15" s="10"/>
      <c r="G15" s="65">
        <v>2016</v>
      </c>
      <c r="H15" s="65"/>
      <c r="I15" s="65"/>
      <c r="J15" s="65"/>
      <c r="K15" s="65"/>
      <c r="L15" s="65"/>
      <c r="M15" s="66">
        <v>811939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>
        <v>0.7</v>
      </c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10" t="s">
        <v>1070</v>
      </c>
      <c r="C16" s="10"/>
      <c r="D16" s="65"/>
      <c r="E16" s="10"/>
      <c r="F16" s="10"/>
      <c r="G16" s="65">
        <v>2016</v>
      </c>
      <c r="H16" s="65"/>
      <c r="I16" s="65"/>
      <c r="J16" s="65"/>
      <c r="K16" s="65"/>
      <c r="L16" s="65"/>
      <c r="M16" s="66">
        <v>149058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>
        <v>1</v>
      </c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10" t="s">
        <v>1079</v>
      </c>
      <c r="C17" s="10"/>
      <c r="D17" s="10"/>
      <c r="E17" s="10"/>
      <c r="F17" s="10"/>
      <c r="G17" s="65">
        <v>2016</v>
      </c>
      <c r="H17" s="65"/>
      <c r="I17" s="65"/>
      <c r="J17" s="65"/>
      <c r="K17" s="65"/>
      <c r="L17" s="65"/>
      <c r="M17" s="66">
        <v>189102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>
        <v>1</v>
      </c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31.5">
      <c r="A18" s="71">
        <f t="shared" si="1"/>
        <v>16</v>
      </c>
      <c r="B18" s="110" t="s">
        <v>1072</v>
      </c>
      <c r="C18" s="10"/>
      <c r="D18" s="10"/>
      <c r="E18" s="10"/>
      <c r="F18" s="10"/>
      <c r="G18" s="65">
        <v>2016</v>
      </c>
      <c r="H18" s="65"/>
      <c r="I18" s="65"/>
      <c r="J18" s="65"/>
      <c r="K18" s="65"/>
      <c r="L18" s="65"/>
      <c r="M18" s="66">
        <v>23364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>
        <v>0</v>
      </c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10" t="s">
        <v>1073</v>
      </c>
      <c r="C19" s="10"/>
      <c r="D19" s="10"/>
      <c r="E19" s="10"/>
      <c r="F19" s="10"/>
      <c r="G19" s="65">
        <v>2016</v>
      </c>
      <c r="H19" s="65"/>
      <c r="I19" s="65"/>
      <c r="J19" s="65"/>
      <c r="K19" s="65"/>
      <c r="L19" s="65"/>
      <c r="M19" s="66">
        <v>182833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>
        <v>1</v>
      </c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259" t="s">
        <v>1080</v>
      </c>
      <c r="C20" s="58"/>
      <c r="D20" s="58"/>
      <c r="E20" s="58"/>
      <c r="F20" s="58"/>
      <c r="G20" s="65">
        <v>2016</v>
      </c>
      <c r="H20" s="56"/>
      <c r="I20" s="56"/>
      <c r="J20" s="56"/>
      <c r="K20" s="56"/>
      <c r="L20" s="56"/>
      <c r="M20" s="66">
        <v>27463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>
        <v>1</v>
      </c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259" t="s">
        <v>1081</v>
      </c>
      <c r="C21" s="58"/>
      <c r="D21" s="58"/>
      <c r="E21" s="58"/>
      <c r="F21" s="58"/>
      <c r="G21" s="256">
        <v>2017</v>
      </c>
      <c r="H21" s="56"/>
      <c r="I21" s="56"/>
      <c r="J21" s="56"/>
      <c r="K21" s="56"/>
      <c r="L21" s="56"/>
      <c r="M21" s="66">
        <v>1430000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259" t="s">
        <v>73</v>
      </c>
      <c r="C22" s="58"/>
      <c r="D22" s="58"/>
      <c r="E22" s="58"/>
      <c r="F22" s="58"/>
      <c r="G22" s="256">
        <v>2017</v>
      </c>
      <c r="H22" s="56"/>
      <c r="I22" s="56"/>
      <c r="J22" s="56"/>
      <c r="K22" s="56"/>
      <c r="L22" s="56"/>
      <c r="M22" s="66">
        <v>180000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B23" s="110" t="s">
        <v>1070</v>
      </c>
      <c r="G23" s="256">
        <v>2017</v>
      </c>
      <c r="H23" s="65"/>
      <c r="I23" s="65"/>
      <c r="J23" s="65"/>
      <c r="K23" s="65"/>
      <c r="L23" s="65"/>
      <c r="M23" s="66">
        <v>40000</v>
      </c>
      <c r="S23" s="66">
        <f t="shared" si="0"/>
        <v>0</v>
      </c>
      <c r="AG23" s="68">
        <v>0.25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B24" s="110" t="s">
        <v>1082</v>
      </c>
      <c r="G24" s="256">
        <v>2017</v>
      </c>
      <c r="H24" s="65"/>
      <c r="I24" s="65"/>
      <c r="J24" s="65"/>
      <c r="K24" s="65"/>
      <c r="L24" s="65"/>
      <c r="M24" s="66">
        <v>30000</v>
      </c>
      <c r="S24" s="66">
        <f t="shared" si="0"/>
        <v>0</v>
      </c>
      <c r="AG24" s="68">
        <v>0.5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B25" s="110" t="s">
        <v>1083</v>
      </c>
      <c r="G25" s="256">
        <v>2017</v>
      </c>
      <c r="H25" s="65"/>
      <c r="I25" s="65"/>
      <c r="J25" s="65"/>
      <c r="K25" s="65"/>
      <c r="L25" s="65"/>
      <c r="M25" s="66">
        <v>20000</v>
      </c>
      <c r="S25" s="66">
        <f t="shared" si="0"/>
        <v>0</v>
      </c>
      <c r="AG25" s="68">
        <v>0.8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B26" s="110" t="s">
        <v>1078</v>
      </c>
      <c r="G26" s="256">
        <v>2017</v>
      </c>
      <c r="H26" s="65"/>
      <c r="I26" s="65"/>
      <c r="J26" s="65"/>
      <c r="K26" s="65"/>
      <c r="L26" s="65"/>
      <c r="M26" s="66">
        <v>30000</v>
      </c>
      <c r="S26" s="66">
        <f t="shared" si="0"/>
        <v>0</v>
      </c>
      <c r="AG26" s="68">
        <v>1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B27" s="110" t="s">
        <v>1084</v>
      </c>
      <c r="G27" s="256">
        <v>2017</v>
      </c>
      <c r="H27" s="65"/>
      <c r="I27" s="65"/>
      <c r="J27" s="65"/>
      <c r="K27" s="65"/>
      <c r="L27" s="65"/>
      <c r="M27" s="66">
        <v>100000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B28" s="110" t="s">
        <v>1051</v>
      </c>
      <c r="G28" s="256">
        <v>2017</v>
      </c>
      <c r="H28" s="65"/>
      <c r="I28" s="65"/>
      <c r="J28" s="65"/>
      <c r="K28" s="65"/>
      <c r="L28" s="65"/>
      <c r="M28" s="66">
        <v>70000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B29" s="110" t="s">
        <v>1085</v>
      </c>
      <c r="G29" s="256">
        <v>2017</v>
      </c>
      <c r="H29" s="65"/>
      <c r="I29" s="65"/>
      <c r="J29" s="65"/>
      <c r="K29" s="65"/>
      <c r="L29" s="65"/>
      <c r="M29" s="66">
        <v>50000</v>
      </c>
      <c r="S29" s="66">
        <f t="shared" si="0"/>
        <v>0</v>
      </c>
      <c r="AG29" s="68">
        <v>1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B30" s="110" t="s">
        <v>1086</v>
      </c>
      <c r="G30" s="256">
        <v>2017</v>
      </c>
      <c r="H30" s="65"/>
      <c r="I30" s="65"/>
      <c r="J30" s="65"/>
      <c r="K30" s="65"/>
      <c r="L30" s="65"/>
      <c r="M30" s="66">
        <v>50000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ref="M3:M66" si="2">N31+O31+P31+Q31+R31</f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2" t="s">
        <v>815</v>
      </c>
      <c r="B1" s="202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47" zoomScale="130" zoomScaleNormal="130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50.42578125" customWidth="1"/>
    <col min="3" max="3" width="24.85546875" customWidth="1"/>
    <col min="4" max="4" width="18" customWidth="1"/>
    <col min="5" max="5" width="17.85546875" customWidth="1"/>
    <col min="7" max="7" width="15.5703125" bestFit="1" customWidth="1"/>
    <col min="8" max="8" width="24.140625" customWidth="1"/>
    <col min="9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41" t="s">
        <v>853</v>
      </c>
      <c r="E1" s="141" t="s">
        <v>852</v>
      </c>
      <c r="G1" s="43" t="s">
        <v>31</v>
      </c>
      <c r="H1" s="44">
        <f>C2+C114</f>
        <v>3314363.2290000003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2578000</v>
      </c>
      <c r="D2" s="26">
        <f>D3+D67</f>
        <v>2578000</v>
      </c>
      <c r="E2" s="26">
        <f>E3+E67</f>
        <v>2578000</v>
      </c>
      <c r="G2" s="39" t="s">
        <v>60</v>
      </c>
      <c r="H2" s="41">
        <f>C2</f>
        <v>2578000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1362000</v>
      </c>
      <c r="D3" s="23">
        <f>D4+D11+D38+D61</f>
        <v>1362000</v>
      </c>
      <c r="E3" s="23">
        <f>E4+E11+E38+E61</f>
        <v>1362000</v>
      </c>
      <c r="G3" s="39" t="s">
        <v>57</v>
      </c>
      <c r="H3" s="41">
        <f t="shared" ref="H3:H66" si="0">C3</f>
        <v>1362000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1041000</v>
      </c>
      <c r="D4" s="21">
        <f>SUM(D5:D10)</f>
        <v>1041000</v>
      </c>
      <c r="E4" s="21">
        <f>SUM(E5:E10)</f>
        <v>1041000</v>
      </c>
      <c r="F4" s="17"/>
      <c r="G4" s="39" t="s">
        <v>53</v>
      </c>
      <c r="H4" s="41">
        <f t="shared" si="0"/>
        <v>1041000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40000</v>
      </c>
      <c r="D6" s="2">
        <f t="shared" ref="D6:E10" si="1">C6</f>
        <v>40000</v>
      </c>
      <c r="E6" s="2">
        <f t="shared" si="1"/>
        <v>40000</v>
      </c>
      <c r="F6" s="17"/>
      <c r="G6" s="17"/>
      <c r="H6" s="41">
        <f t="shared" si="0"/>
        <v>40000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800000</v>
      </c>
      <c r="D7" s="2">
        <f t="shared" si="1"/>
        <v>800000</v>
      </c>
      <c r="E7" s="2">
        <f t="shared" si="1"/>
        <v>800000</v>
      </c>
      <c r="F7" s="17"/>
      <c r="G7" s="17"/>
      <c r="H7" s="41">
        <f t="shared" si="0"/>
        <v>800000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114000</v>
      </c>
      <c r="D11" s="21">
        <f>SUM(D12:D37)</f>
        <v>114000</v>
      </c>
      <c r="E11" s="21">
        <f>SUM(E12:E37)</f>
        <v>114000</v>
      </c>
      <c r="F11" s="17"/>
      <c r="G11" s="39" t="s">
        <v>54</v>
      </c>
      <c r="H11" s="41">
        <f t="shared" si="0"/>
        <v>114000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42000</v>
      </c>
      <c r="D12" s="2">
        <f>C12</f>
        <v>42000</v>
      </c>
      <c r="E12" s="2">
        <f>D12</f>
        <v>42000</v>
      </c>
      <c r="H12" s="41">
        <f t="shared" si="0"/>
        <v>42000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55000</v>
      </c>
      <c r="D14" s="2">
        <f t="shared" si="2"/>
        <v>55000</v>
      </c>
      <c r="E14" s="2">
        <f t="shared" si="2"/>
        <v>55000</v>
      </c>
      <c r="H14" s="41">
        <f t="shared" si="0"/>
        <v>55000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8000</v>
      </c>
      <c r="D33" s="2">
        <f t="shared" si="3"/>
        <v>8000</v>
      </c>
      <c r="E33" s="2">
        <f t="shared" si="3"/>
        <v>8000</v>
      </c>
      <c r="H33" s="41">
        <f t="shared" si="0"/>
        <v>8000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207000</v>
      </c>
      <c r="D38" s="21">
        <f>SUM(D39:D60)</f>
        <v>207000</v>
      </c>
      <c r="E38" s="21">
        <f>SUM(E39:E60)</f>
        <v>207000</v>
      </c>
      <c r="G38" s="39" t="s">
        <v>55</v>
      </c>
      <c r="H38" s="41">
        <f t="shared" si="0"/>
        <v>207000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28000</v>
      </c>
      <c r="D39" s="2">
        <f>C39</f>
        <v>28000</v>
      </c>
      <c r="E39" s="2">
        <f>D39</f>
        <v>28000</v>
      </c>
      <c r="H39" s="41">
        <f t="shared" si="0"/>
        <v>28000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28000</v>
      </c>
      <c r="D48" s="2">
        <f t="shared" si="4"/>
        <v>28000</v>
      </c>
      <c r="E48" s="2">
        <f t="shared" si="4"/>
        <v>28000</v>
      </c>
      <c r="H48" s="41">
        <f t="shared" si="0"/>
        <v>28000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700</v>
      </c>
      <c r="D50" s="2">
        <f t="shared" si="4"/>
        <v>700</v>
      </c>
      <c r="E50" s="2">
        <f t="shared" si="4"/>
        <v>700</v>
      </c>
      <c r="H50" s="41">
        <f t="shared" si="0"/>
        <v>700</v>
      </c>
    </row>
    <row r="51" spans="1:10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8000</v>
      </c>
      <c r="D54" s="2">
        <f t="shared" si="4"/>
        <v>8000</v>
      </c>
      <c r="E54" s="2">
        <f t="shared" si="4"/>
        <v>8000</v>
      </c>
      <c r="H54" s="41">
        <f t="shared" si="0"/>
        <v>8000</v>
      </c>
    </row>
    <row r="55" spans="1:10" outlineLevel="1">
      <c r="A55" s="20">
        <v>3303</v>
      </c>
      <c r="B55" s="20" t="s">
        <v>153</v>
      </c>
      <c r="C55" s="2">
        <v>115000</v>
      </c>
      <c r="D55" s="2">
        <f t="shared" si="4"/>
        <v>115000</v>
      </c>
      <c r="E55" s="2">
        <f t="shared" si="4"/>
        <v>115000</v>
      </c>
      <c r="H55" s="41">
        <f t="shared" si="0"/>
        <v>115000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1216000</v>
      </c>
      <c r="D67" s="25">
        <f>D97+D68</f>
        <v>1216000</v>
      </c>
      <c r="E67" s="25">
        <f>E97+E68</f>
        <v>1216000</v>
      </c>
      <c r="G67" s="39" t="s">
        <v>59</v>
      </c>
      <c r="H67" s="41">
        <f t="shared" ref="H67:H130" si="7">C67</f>
        <v>1216000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69000</v>
      </c>
      <c r="D68" s="21">
        <f>SUM(D69:D96)</f>
        <v>69000</v>
      </c>
      <c r="E68" s="21">
        <f>SUM(E69:E96)</f>
        <v>69000</v>
      </c>
      <c r="G68" s="39" t="s">
        <v>56</v>
      </c>
      <c r="H68" s="41">
        <f t="shared" si="7"/>
        <v>69000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47000</v>
      </c>
      <c r="D79" s="2">
        <f t="shared" si="8"/>
        <v>47000</v>
      </c>
      <c r="E79" s="2">
        <f t="shared" si="8"/>
        <v>47000</v>
      </c>
      <c r="H79" s="41">
        <f t="shared" si="7"/>
        <v>47000</v>
      </c>
    </row>
    <row r="80" spans="1:10" ht="15" customHeight="1" outlineLevel="1">
      <c r="A80" s="3">
        <v>5202</v>
      </c>
      <c r="B80" s="2" t="s">
        <v>172</v>
      </c>
      <c r="C80" s="2">
        <v>22000</v>
      </c>
      <c r="D80" s="2">
        <f t="shared" si="8"/>
        <v>22000</v>
      </c>
      <c r="E80" s="2">
        <f t="shared" si="8"/>
        <v>22000</v>
      </c>
      <c r="H80" s="41">
        <f t="shared" si="7"/>
        <v>22000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1147000</v>
      </c>
      <c r="D97" s="21">
        <f>SUM(D98:D113)</f>
        <v>1147000</v>
      </c>
      <c r="E97" s="21">
        <f>SUM(E98:E113)</f>
        <v>1147000</v>
      </c>
      <c r="G97" s="39" t="s">
        <v>58</v>
      </c>
      <c r="H97" s="41">
        <f t="shared" si="7"/>
        <v>1147000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1125000</v>
      </c>
      <c r="D98" s="2">
        <f>C98</f>
        <v>1125000</v>
      </c>
      <c r="E98" s="2">
        <f>D98</f>
        <v>1125000</v>
      </c>
      <c r="H98" s="41">
        <f t="shared" si="7"/>
        <v>1125000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12000</v>
      </c>
      <c r="D109" s="2">
        <f t="shared" si="10"/>
        <v>12000</v>
      </c>
      <c r="E109" s="2">
        <f t="shared" si="10"/>
        <v>12000</v>
      </c>
      <c r="H109" s="41">
        <f t="shared" si="7"/>
        <v>12000</v>
      </c>
    </row>
    <row r="110" spans="1:10" outlineLevel="1">
      <c r="A110" s="3">
        <v>6099</v>
      </c>
      <c r="B110" s="1" t="s">
        <v>192</v>
      </c>
      <c r="C110" s="2">
        <v>3000</v>
      </c>
      <c r="D110" s="2">
        <f t="shared" si="10"/>
        <v>3000</v>
      </c>
      <c r="E110" s="2">
        <f t="shared" si="10"/>
        <v>3000</v>
      </c>
      <c r="H110" s="41">
        <f t="shared" si="7"/>
        <v>3000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10"/>
        <v>2000</v>
      </c>
      <c r="E111" s="2">
        <f t="shared" si="10"/>
        <v>2000</v>
      </c>
      <c r="H111" s="41">
        <f t="shared" si="7"/>
        <v>2000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3000</v>
      </c>
      <c r="D113" s="2">
        <f t="shared" si="10"/>
        <v>3000</v>
      </c>
      <c r="E113" s="2">
        <f t="shared" si="10"/>
        <v>3000</v>
      </c>
      <c r="H113" s="41">
        <f t="shared" si="7"/>
        <v>3000</v>
      </c>
    </row>
    <row r="114" spans="1:10">
      <c r="A114" s="168" t="s">
        <v>62</v>
      </c>
      <c r="B114" s="169"/>
      <c r="C114" s="26">
        <f>C115+C152+C177</f>
        <v>736363.22900000005</v>
      </c>
      <c r="D114" s="26">
        <f>D115+D152+D177</f>
        <v>736363.22900000005</v>
      </c>
      <c r="E114" s="26">
        <f>E115+E152+E177</f>
        <v>736363.22900000005</v>
      </c>
      <c r="G114" s="39" t="s">
        <v>62</v>
      </c>
      <c r="H114" s="41">
        <f t="shared" si="7"/>
        <v>736363.22900000005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673070.82900000003</v>
      </c>
      <c r="D115" s="23">
        <f>D116+D135</f>
        <v>673070.82900000003</v>
      </c>
      <c r="E115" s="23">
        <f>E116+E135</f>
        <v>673070.82900000003</v>
      </c>
      <c r="G115" s="39" t="s">
        <v>61</v>
      </c>
      <c r="H115" s="41">
        <f t="shared" si="7"/>
        <v>673070.82900000003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673070.82900000003</v>
      </c>
      <c r="D135" s="21">
        <f>D136+D140+D143+D146+D149</f>
        <v>673070.82900000003</v>
      </c>
      <c r="E135" s="21">
        <f>E136+E140+E143+E146+E149</f>
        <v>673070.82900000003</v>
      </c>
      <c r="G135" s="39" t="s">
        <v>584</v>
      </c>
      <c r="H135" s="41">
        <f t="shared" si="11"/>
        <v>673070.82900000003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673070.82900000003</v>
      </c>
      <c r="D136" s="2">
        <f>D137+D138+D139</f>
        <v>673070.82900000003</v>
      </c>
      <c r="E136" s="2">
        <f>E137+E138+E139</f>
        <v>673070.82900000003</v>
      </c>
      <c r="H136" s="41">
        <f t="shared" si="11"/>
        <v>673070.82900000003</v>
      </c>
    </row>
    <row r="137" spans="1:10" ht="15" customHeight="1" outlineLevel="2">
      <c r="A137" s="130"/>
      <c r="B137" s="129" t="s">
        <v>855</v>
      </c>
      <c r="C137" s="128">
        <v>246285.87</v>
      </c>
      <c r="D137" s="128">
        <f>C137</f>
        <v>246285.87</v>
      </c>
      <c r="E137" s="128">
        <f>D137</f>
        <v>246285.87</v>
      </c>
      <c r="H137" s="41">
        <f t="shared" si="11"/>
        <v>246285.87</v>
      </c>
    </row>
    <row r="138" spans="1:10" ht="15" customHeight="1" outlineLevel="2">
      <c r="A138" s="130"/>
      <c r="B138" s="129" t="s">
        <v>862</v>
      </c>
      <c r="C138" s="128">
        <v>354980.41399999999</v>
      </c>
      <c r="D138" s="128">
        <f t="shared" ref="D138:E139" si="12">C138</f>
        <v>354980.41399999999</v>
      </c>
      <c r="E138" s="128">
        <f t="shared" si="12"/>
        <v>354980.41399999999</v>
      </c>
      <c r="H138" s="41">
        <f t="shared" si="11"/>
        <v>354980.41399999999</v>
      </c>
    </row>
    <row r="139" spans="1:10" ht="15" customHeight="1" outlineLevel="2">
      <c r="A139" s="130"/>
      <c r="B139" s="129" t="s">
        <v>861</v>
      </c>
      <c r="C139" s="128">
        <v>71804.544999999998</v>
      </c>
      <c r="D139" s="128">
        <f t="shared" si="12"/>
        <v>71804.544999999998</v>
      </c>
      <c r="E139" s="128">
        <f t="shared" si="12"/>
        <v>71804.544999999998</v>
      </c>
      <c r="H139" s="41">
        <f t="shared" si="11"/>
        <v>71804.544999999998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63292.4</v>
      </c>
      <c r="D152" s="23">
        <f>D153+D163+D170</f>
        <v>63292.4</v>
      </c>
      <c r="E152" s="23">
        <f>E153+E163+E170</f>
        <v>63292.4</v>
      </c>
      <c r="G152" s="39" t="s">
        <v>66</v>
      </c>
      <c r="H152" s="41">
        <f t="shared" si="11"/>
        <v>63292.4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63292.4</v>
      </c>
      <c r="D153" s="21">
        <f>D154+D157+D160</f>
        <v>63292.4</v>
      </c>
      <c r="E153" s="21">
        <f>E154+E157+E160</f>
        <v>63292.4</v>
      </c>
      <c r="G153" s="39" t="s">
        <v>585</v>
      </c>
      <c r="H153" s="41">
        <f t="shared" si="11"/>
        <v>63292.4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63292.4</v>
      </c>
      <c r="D154" s="2">
        <f>D155+D156</f>
        <v>63292.4</v>
      </c>
      <c r="E154" s="2">
        <f>E155+E156</f>
        <v>63292.4</v>
      </c>
      <c r="H154" s="41">
        <f t="shared" si="11"/>
        <v>63292.4</v>
      </c>
    </row>
    <row r="155" spans="1:10" ht="15" customHeight="1" outlineLevel="2">
      <c r="A155" s="130"/>
      <c r="B155" s="129" t="s">
        <v>855</v>
      </c>
      <c r="C155" s="128">
        <v>46750.400000000001</v>
      </c>
      <c r="D155" s="128">
        <f>C155</f>
        <v>46750.400000000001</v>
      </c>
      <c r="E155" s="128">
        <f>D155</f>
        <v>46750.400000000001</v>
      </c>
      <c r="H155" s="41">
        <f t="shared" si="11"/>
        <v>46750.400000000001</v>
      </c>
    </row>
    <row r="156" spans="1:10" ht="15" customHeight="1" outlineLevel="2">
      <c r="A156" s="130"/>
      <c r="B156" s="129" t="s">
        <v>860</v>
      </c>
      <c r="C156" s="128">
        <v>16542</v>
      </c>
      <c r="D156" s="128">
        <f>C156</f>
        <v>16542</v>
      </c>
      <c r="E156" s="128">
        <f>D156</f>
        <v>16542</v>
      </c>
      <c r="H156" s="41">
        <f t="shared" si="11"/>
        <v>16542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41" t="s">
        <v>853</v>
      </c>
      <c r="E256" s="141" t="s">
        <v>852</v>
      </c>
      <c r="G256" s="47" t="s">
        <v>589</v>
      </c>
      <c r="H256" s="48">
        <f>C257+C559</f>
        <v>3314363.2290000003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2110204</v>
      </c>
      <c r="D257" s="37">
        <f>C257</f>
        <v>2110204</v>
      </c>
      <c r="E257" s="37">
        <f>D257</f>
        <v>2110204</v>
      </c>
      <c r="G257" s="39" t="s">
        <v>60</v>
      </c>
      <c r="H257" s="41">
        <f>C257</f>
        <v>2110204</v>
      </c>
      <c r="I257" s="42"/>
      <c r="J257" s="40" t="b">
        <f>AND(H257=I257)</f>
        <v>0</v>
      </c>
    </row>
    <row r="258" spans="1:10">
      <c r="A258" s="150" t="s">
        <v>266</v>
      </c>
      <c r="B258" s="151"/>
      <c r="C258" s="36">
        <f>C259+C339+C483+C547</f>
        <v>1996904</v>
      </c>
      <c r="D258" s="36">
        <f>D259+D339+D483+D547</f>
        <v>1435563</v>
      </c>
      <c r="E258" s="36">
        <f>E259+E339+E483+E547</f>
        <v>1435563</v>
      </c>
      <c r="G258" s="39" t="s">
        <v>57</v>
      </c>
      <c r="H258" s="41">
        <f t="shared" ref="H258:H321" si="21">C258</f>
        <v>1996904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927644</v>
      </c>
      <c r="D259" s="33">
        <f>D260+D263+D314</f>
        <v>366303</v>
      </c>
      <c r="E259" s="33">
        <f>E260+E263+E314</f>
        <v>366303</v>
      </c>
      <c r="G259" s="39" t="s">
        <v>590</v>
      </c>
      <c r="H259" s="41">
        <f t="shared" si="21"/>
        <v>927644</v>
      </c>
      <c r="I259" s="42"/>
      <c r="J259" s="40" t="b">
        <f>AND(H259=I259)</f>
        <v>0</v>
      </c>
    </row>
    <row r="260" spans="1:10" outlineLevel="1">
      <c r="A260" s="152" t="s">
        <v>268</v>
      </c>
      <c r="B260" s="153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outlineLevel="1">
      <c r="A263" s="152" t="s">
        <v>269</v>
      </c>
      <c r="B263" s="153"/>
      <c r="C263" s="32">
        <f>C264+C265+C289+C296+C298+C302+C305+C308+C313</f>
        <v>912758</v>
      </c>
      <c r="D263" s="32">
        <f>D264+D265+D289+D296+D298+D302+D305+D308+D313</f>
        <v>360417</v>
      </c>
      <c r="E263" s="32">
        <f>E264+E265+E289+E296+E298+E302+E305+E308+E313</f>
        <v>360417</v>
      </c>
      <c r="H263" s="41">
        <f t="shared" si="21"/>
        <v>912758</v>
      </c>
    </row>
    <row r="264" spans="1:10" outlineLevel="2">
      <c r="A264" s="6">
        <v>1101</v>
      </c>
      <c r="B264" s="4" t="s">
        <v>34</v>
      </c>
      <c r="C264" s="5">
        <v>360417</v>
      </c>
      <c r="D264" s="5">
        <f>C264</f>
        <v>360417</v>
      </c>
      <c r="E264" s="5">
        <f>D264</f>
        <v>360417</v>
      </c>
      <c r="H264" s="41">
        <f t="shared" si="21"/>
        <v>360417</v>
      </c>
    </row>
    <row r="265" spans="1:10" outlineLevel="2">
      <c r="A265" s="6">
        <v>1101</v>
      </c>
      <c r="B265" s="4" t="s">
        <v>35</v>
      </c>
      <c r="C265" s="5">
        <v>365061</v>
      </c>
      <c r="D265" s="5">
        <f>SUM(D266:D288)</f>
        <v>0</v>
      </c>
      <c r="E265" s="5">
        <f>SUM(E266:E288)</f>
        <v>0</v>
      </c>
      <c r="H265" s="41">
        <f t="shared" si="21"/>
        <v>365061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14026.8</v>
      </c>
      <c r="D289" s="5">
        <f>SUM(D290:D295)</f>
        <v>0</v>
      </c>
      <c r="E289" s="5">
        <f>SUM(E290:E295)</f>
        <v>0</v>
      </c>
      <c r="H289" s="41">
        <f t="shared" si="21"/>
        <v>14026.8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f>SUM(E297)</f>
        <v>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32306.044999999998</v>
      </c>
      <c r="D298" s="5">
        <f>SUM(D299:D301)</f>
        <v>0</v>
      </c>
      <c r="E298" s="5">
        <f>SUM(E299:E301)</f>
        <v>0</v>
      </c>
      <c r="H298" s="41">
        <f t="shared" si="21"/>
        <v>32306.044999999998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1500</v>
      </c>
      <c r="D302" s="5">
        <f>SUM(D303:D304)</f>
        <v>0</v>
      </c>
      <c r="E302" s="5">
        <f>SUM(E303:E304)</f>
        <v>0</v>
      </c>
      <c r="H302" s="41">
        <f t="shared" si="21"/>
        <v>1500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7425.4920000000002</v>
      </c>
      <c r="D305" s="5">
        <f>SUM(D306:D307)</f>
        <v>0</v>
      </c>
      <c r="E305" s="5">
        <f>SUM(E306:E307)</f>
        <v>0</v>
      </c>
      <c r="H305" s="41">
        <f t="shared" si="21"/>
        <v>7425.4920000000002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131021.663</v>
      </c>
      <c r="D308" s="5">
        <f>SUM(D309:D312)</f>
        <v>0</v>
      </c>
      <c r="E308" s="5">
        <f>SUM(E309:E312)</f>
        <v>0</v>
      </c>
      <c r="H308" s="41">
        <f t="shared" si="21"/>
        <v>131021.663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9000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9000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9000</v>
      </c>
      <c r="D325" s="5">
        <f>SUM(D326:D327)</f>
        <v>0</v>
      </c>
      <c r="E325" s="5">
        <f>SUM(E326:E327)</f>
        <v>0</v>
      </c>
      <c r="H325" s="41">
        <f t="shared" si="28"/>
        <v>9000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972400</v>
      </c>
      <c r="D339" s="33">
        <f>D340+D444+D482</f>
        <v>972400</v>
      </c>
      <c r="E339" s="33">
        <f>E340+E444+E482</f>
        <v>972400</v>
      </c>
      <c r="G339" s="39" t="s">
        <v>591</v>
      </c>
      <c r="H339" s="41">
        <f t="shared" si="28"/>
        <v>972400</v>
      </c>
      <c r="I339" s="42"/>
      <c r="J339" s="40" t="b">
        <f>AND(H339=I339)</f>
        <v>0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569600</v>
      </c>
      <c r="D340" s="32">
        <f>D341+D342+D343+D344+D347+D348+D353+D356+D357+D362+D367+BH290668+D371+D372+D373+D376+D377+D378+D382+D388+D391+D392+D395+D398+D399+D404+D407+D408+D409+D412+D415+D416+D419+D420+D421+D422+D429+D443</f>
        <v>569600</v>
      </c>
      <c r="E340" s="32">
        <f>E341+E342+E343+E344+E347+E348+E353+E356+E357+E362+E367+BI290668+E371+E372+E373+E376+E377+E378+E382+E388+E391+E392+E395+E398+E399+E404+E407+E408+E409+E412+E415+E416+E419+E420+E421+E422+E429+E443</f>
        <v>569600</v>
      </c>
      <c r="H340" s="41">
        <f t="shared" si="28"/>
        <v>569600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7200</v>
      </c>
      <c r="D342" s="5">
        <f t="shared" ref="D342:E343" si="31">C342</f>
        <v>7200</v>
      </c>
      <c r="E342" s="5">
        <f t="shared" si="31"/>
        <v>7200</v>
      </c>
      <c r="H342" s="41">
        <f t="shared" si="28"/>
        <v>7200</v>
      </c>
    </row>
    <row r="343" spans="1:10" outlineLevel="2">
      <c r="A343" s="6">
        <v>2201</v>
      </c>
      <c r="B343" s="4" t="s">
        <v>41</v>
      </c>
      <c r="C343" s="5">
        <v>210000</v>
      </c>
      <c r="D343" s="5">
        <f t="shared" si="31"/>
        <v>210000</v>
      </c>
      <c r="E343" s="5">
        <f t="shared" si="31"/>
        <v>210000</v>
      </c>
      <c r="H343" s="41">
        <f t="shared" si="28"/>
        <v>210000</v>
      </c>
    </row>
    <row r="344" spans="1:10" outlineLevel="2">
      <c r="A344" s="6">
        <v>2201</v>
      </c>
      <c r="B344" s="4" t="s">
        <v>273</v>
      </c>
      <c r="C344" s="5">
        <f>SUM(C345:C346)</f>
        <v>12200</v>
      </c>
      <c r="D344" s="5">
        <f>SUM(D345:D346)</f>
        <v>12200</v>
      </c>
      <c r="E344" s="5">
        <f>SUM(E345:E346)</f>
        <v>12200</v>
      </c>
      <c r="H344" s="41">
        <f t="shared" si="28"/>
        <v>12200</v>
      </c>
    </row>
    <row r="345" spans="1:10" outlineLevel="3">
      <c r="A345" s="29"/>
      <c r="B345" s="28" t="s">
        <v>274</v>
      </c>
      <c r="C345" s="30">
        <v>7200</v>
      </c>
      <c r="D345" s="30">
        <f t="shared" ref="D345:E347" si="32">C345</f>
        <v>7200</v>
      </c>
      <c r="E345" s="30">
        <f t="shared" si="32"/>
        <v>7200</v>
      </c>
      <c r="H345" s="41">
        <f t="shared" si="28"/>
        <v>7200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55200</v>
      </c>
      <c r="D348" s="5">
        <f>SUM(D349:D352)</f>
        <v>55200</v>
      </c>
      <c r="E348" s="5">
        <f>SUM(E349:E352)</f>
        <v>55200</v>
      </c>
      <c r="H348" s="41">
        <f t="shared" si="28"/>
        <v>55200</v>
      </c>
    </row>
    <row r="349" spans="1:10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4200</v>
      </c>
      <c r="D351" s="30">
        <f t="shared" si="33"/>
        <v>4200</v>
      </c>
      <c r="E351" s="30">
        <f t="shared" si="33"/>
        <v>4200</v>
      </c>
      <c r="H351" s="41">
        <f t="shared" si="28"/>
        <v>4200</v>
      </c>
    </row>
    <row r="352" spans="1:10" outlineLevel="3">
      <c r="A352" s="29"/>
      <c r="B352" s="28" t="s">
        <v>281</v>
      </c>
      <c r="C352" s="30">
        <v>36000</v>
      </c>
      <c r="D352" s="30">
        <f t="shared" si="33"/>
        <v>36000</v>
      </c>
      <c r="E352" s="30">
        <f t="shared" si="33"/>
        <v>36000</v>
      </c>
      <c r="H352" s="41">
        <f t="shared" si="28"/>
        <v>36000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52000</v>
      </c>
      <c r="D362" s="5">
        <f>SUM(D363:D366)</f>
        <v>52000</v>
      </c>
      <c r="E362" s="5">
        <f>SUM(E363:E366)</f>
        <v>52000</v>
      </c>
      <c r="H362" s="41">
        <f t="shared" si="28"/>
        <v>52000</v>
      </c>
    </row>
    <row r="363" spans="1:8" outlineLevel="3">
      <c r="A363" s="29"/>
      <c r="B363" s="28" t="s">
        <v>291</v>
      </c>
      <c r="C363" s="30">
        <v>4500</v>
      </c>
      <c r="D363" s="30">
        <f>C363</f>
        <v>4500</v>
      </c>
      <c r="E363" s="30">
        <f>D363</f>
        <v>4500</v>
      </c>
      <c r="H363" s="41">
        <f t="shared" si="28"/>
        <v>4500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>
        <v>14500</v>
      </c>
      <c r="D366" s="30">
        <f t="shared" si="36"/>
        <v>14500</v>
      </c>
      <c r="E366" s="30">
        <f t="shared" si="36"/>
        <v>14500</v>
      </c>
      <c r="H366" s="41">
        <f t="shared" si="28"/>
        <v>14500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7000</v>
      </c>
      <c r="D371" s="5">
        <f t="shared" si="37"/>
        <v>7000</v>
      </c>
      <c r="E371" s="5">
        <f t="shared" si="37"/>
        <v>7000</v>
      </c>
      <c r="H371" s="41">
        <f t="shared" si="28"/>
        <v>7000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1800</v>
      </c>
      <c r="D376" s="5">
        <f t="shared" si="38"/>
        <v>1800</v>
      </c>
      <c r="E376" s="5">
        <f t="shared" si="38"/>
        <v>1800</v>
      </c>
      <c r="H376" s="41">
        <f t="shared" si="28"/>
        <v>1800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28"/>
        <v>9000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outlineLevel="2">
      <c r="A382" s="6">
        <v>2201</v>
      </c>
      <c r="B382" s="4" t="s">
        <v>114</v>
      </c>
      <c r="C382" s="5">
        <f>SUM(C383:C387)</f>
        <v>7400</v>
      </c>
      <c r="D382" s="5">
        <f>SUM(D383:D387)</f>
        <v>7400</v>
      </c>
      <c r="E382" s="5">
        <f>SUM(E383:E387)</f>
        <v>7400</v>
      </c>
      <c r="H382" s="41">
        <f t="shared" si="28"/>
        <v>7400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5400</v>
      </c>
      <c r="D386" s="30">
        <f t="shared" si="40"/>
        <v>5400</v>
      </c>
      <c r="E386" s="30">
        <f t="shared" si="40"/>
        <v>5400</v>
      </c>
      <c r="H386" s="41">
        <f t="shared" ref="H386:H449" si="41">C386</f>
        <v>5400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  <c r="H388" s="41">
        <f t="shared" si="41"/>
        <v>1500</v>
      </c>
    </row>
    <row r="389" spans="1:8" outlineLevel="3">
      <c r="A389" s="29"/>
      <c r="B389" s="28" t="s">
        <v>48</v>
      </c>
      <c r="C389" s="30">
        <v>1500</v>
      </c>
      <c r="D389" s="30">
        <f t="shared" ref="D389:E391" si="42">C389</f>
        <v>1500</v>
      </c>
      <c r="E389" s="30">
        <f t="shared" si="42"/>
        <v>1500</v>
      </c>
      <c r="H389" s="41">
        <f t="shared" si="41"/>
        <v>1500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  <c r="H392" s="41">
        <f t="shared" si="41"/>
        <v>14000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14000</v>
      </c>
      <c r="D394" s="30">
        <f>C394</f>
        <v>14000</v>
      </c>
      <c r="E394" s="30">
        <f>D394</f>
        <v>14000</v>
      </c>
      <c r="H394" s="41">
        <f t="shared" si="41"/>
        <v>14000</v>
      </c>
    </row>
    <row r="395" spans="1:8" outlineLevel="2">
      <c r="A395" s="6">
        <v>2201</v>
      </c>
      <c r="B395" s="4" t="s">
        <v>115</v>
      </c>
      <c r="C395" s="5">
        <f>SUM(C396:C397)</f>
        <v>450</v>
      </c>
      <c r="D395" s="5">
        <f>SUM(D396:D397)</f>
        <v>450</v>
      </c>
      <c r="E395" s="5">
        <f>SUM(E396:E397)</f>
        <v>450</v>
      </c>
      <c r="H395" s="41">
        <f t="shared" si="41"/>
        <v>450</v>
      </c>
    </row>
    <row r="396" spans="1:8" outlineLevel="3">
      <c r="A396" s="29"/>
      <c r="B396" s="28" t="s">
        <v>315</v>
      </c>
      <c r="C396" s="30">
        <v>450</v>
      </c>
      <c r="D396" s="30">
        <f t="shared" ref="D396:E398" si="43">C396</f>
        <v>450</v>
      </c>
      <c r="E396" s="30">
        <f t="shared" si="43"/>
        <v>450</v>
      </c>
      <c r="H396" s="41">
        <f t="shared" si="41"/>
        <v>450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250</v>
      </c>
      <c r="D398" s="5">
        <f t="shared" si="43"/>
        <v>250</v>
      </c>
      <c r="E398" s="5">
        <f t="shared" si="43"/>
        <v>250</v>
      </c>
      <c r="H398" s="41">
        <f t="shared" si="41"/>
        <v>250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  <c r="H409" s="41">
        <f t="shared" si="41"/>
        <v>2500</v>
      </c>
    </row>
    <row r="410" spans="1:8" outlineLevel="3" collapsed="1">
      <c r="A410" s="29"/>
      <c r="B410" s="28" t="s">
        <v>49</v>
      </c>
      <c r="C410" s="30">
        <v>2500</v>
      </c>
      <c r="D410" s="30">
        <f>C410</f>
        <v>2500</v>
      </c>
      <c r="E410" s="30">
        <f>D410</f>
        <v>2500</v>
      </c>
      <c r="H410" s="41">
        <f t="shared" si="41"/>
        <v>2500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3500</v>
      </c>
      <c r="D415" s="5">
        <f t="shared" si="46"/>
        <v>3500</v>
      </c>
      <c r="E415" s="5">
        <f t="shared" si="46"/>
        <v>3500</v>
      </c>
      <c r="H415" s="41">
        <f t="shared" si="41"/>
        <v>3500</v>
      </c>
    </row>
    <row r="416" spans="1:8" outlineLevel="2" collapsed="1">
      <c r="A416" s="6">
        <v>2201</v>
      </c>
      <c r="B416" s="4" t="s">
        <v>332</v>
      </c>
      <c r="C416" s="5">
        <f>SUM(C417:C418)</f>
        <v>1100</v>
      </c>
      <c r="D416" s="5">
        <f>SUM(D417:D418)</f>
        <v>1100</v>
      </c>
      <c r="E416" s="5">
        <f>SUM(E417:E418)</f>
        <v>1100</v>
      </c>
      <c r="H416" s="41">
        <f t="shared" si="41"/>
        <v>1100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100</v>
      </c>
      <c r="D418" s="30">
        <f t="shared" si="47"/>
        <v>100</v>
      </c>
      <c r="E418" s="30">
        <f t="shared" si="47"/>
        <v>100</v>
      </c>
      <c r="H418" s="41">
        <f t="shared" si="41"/>
        <v>100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19000</v>
      </c>
      <c r="D422" s="5">
        <f>SUM(D423:D428)</f>
        <v>19000</v>
      </c>
      <c r="E422" s="5">
        <f>SUM(E423:E428)</f>
        <v>19000</v>
      </c>
      <c r="H422" s="41">
        <f t="shared" si="41"/>
        <v>19000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18500</v>
      </c>
      <c r="D425" s="30">
        <f t="shared" si="48"/>
        <v>18500</v>
      </c>
      <c r="E425" s="30">
        <f t="shared" si="48"/>
        <v>18500</v>
      </c>
      <c r="H425" s="41">
        <f t="shared" si="41"/>
        <v>18500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144400</v>
      </c>
      <c r="D429" s="5">
        <f>SUM(D430:D442)</f>
        <v>144400</v>
      </c>
      <c r="E429" s="5">
        <f>SUM(E430:E442)</f>
        <v>144400</v>
      </c>
      <c r="H429" s="41">
        <f t="shared" si="41"/>
        <v>144400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144400</v>
      </c>
      <c r="D442" s="30">
        <f t="shared" si="49"/>
        <v>144400</v>
      </c>
      <c r="E442" s="30">
        <f t="shared" si="49"/>
        <v>144400</v>
      </c>
      <c r="H442" s="41">
        <f t="shared" si="41"/>
        <v>144400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402800</v>
      </c>
      <c r="D444" s="32">
        <f>D445+D454+D455+D459+D462+D463+D468+D474+D477+D480+D481+D450</f>
        <v>402800</v>
      </c>
      <c r="E444" s="32">
        <f>E445+E454+E455+E459+E462+E463+E468+E474+E477+E480+E481+E450</f>
        <v>402800</v>
      </c>
      <c r="H444" s="41">
        <f t="shared" si="41"/>
        <v>402800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47800</v>
      </c>
      <c r="D445" s="5">
        <f>SUM(D446:D449)</f>
        <v>47800</v>
      </c>
      <c r="E445" s="5">
        <f>SUM(E446:E449)</f>
        <v>47800</v>
      </c>
      <c r="H445" s="41">
        <f t="shared" si="41"/>
        <v>47800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4800</v>
      </c>
      <c r="D447" s="30">
        <f t="shared" ref="D447:E449" si="50">C447</f>
        <v>4800</v>
      </c>
      <c r="E447" s="30">
        <f t="shared" si="50"/>
        <v>4800</v>
      </c>
      <c r="H447" s="41">
        <f t="shared" si="41"/>
        <v>4800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42000</v>
      </c>
      <c r="D449" s="30">
        <f t="shared" si="50"/>
        <v>42000</v>
      </c>
      <c r="E449" s="30">
        <f t="shared" si="50"/>
        <v>42000</v>
      </c>
      <c r="H449" s="41">
        <f t="shared" si="41"/>
        <v>42000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306000</v>
      </c>
      <c r="D450" s="5">
        <f>SUM(D451:D453)</f>
        <v>306000</v>
      </c>
      <c r="E450" s="5">
        <f>SUM(E451:E453)</f>
        <v>306000</v>
      </c>
      <c r="H450" s="41">
        <f t="shared" ref="H450:H513" si="51">C450</f>
        <v>306000</v>
      </c>
    </row>
    <row r="451" spans="1:8" ht="15" customHeight="1" outlineLevel="3">
      <c r="A451" s="28"/>
      <c r="B451" s="28" t="s">
        <v>364</v>
      </c>
      <c r="C451" s="30">
        <v>306000</v>
      </c>
      <c r="D451" s="30">
        <f>C451</f>
        <v>306000</v>
      </c>
      <c r="E451" s="30">
        <f>D451</f>
        <v>306000</v>
      </c>
      <c r="H451" s="41">
        <f t="shared" si="51"/>
        <v>306000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27000</v>
      </c>
      <c r="D454" s="5">
        <f>C454</f>
        <v>27000</v>
      </c>
      <c r="E454" s="5">
        <f>D454</f>
        <v>27000</v>
      </c>
      <c r="H454" s="41">
        <f t="shared" si="51"/>
        <v>27000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  <c r="H459" s="41">
        <f t="shared" si="51"/>
        <v>6000</v>
      </c>
    </row>
    <row r="460" spans="1:8" ht="15" customHeight="1" outlineLevel="3">
      <c r="A460" s="28"/>
      <c r="B460" s="28" t="s">
        <v>369</v>
      </c>
      <c r="C460" s="30">
        <v>6000</v>
      </c>
      <c r="D460" s="30">
        <f t="shared" ref="D460:E462" si="54">C460</f>
        <v>6000</v>
      </c>
      <c r="E460" s="30">
        <f t="shared" si="54"/>
        <v>6000</v>
      </c>
      <c r="H460" s="41">
        <f t="shared" si="51"/>
        <v>6000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9000</v>
      </c>
      <c r="D477" s="5">
        <f>SUM(D478:D479)</f>
        <v>9000</v>
      </c>
      <c r="E477" s="5">
        <f>SUM(E478:E479)</f>
        <v>9000</v>
      </c>
      <c r="H477" s="41">
        <f t="shared" si="51"/>
        <v>9000</v>
      </c>
    </row>
    <row r="478" spans="1:8" ht="15" customHeight="1" outlineLevel="3">
      <c r="A478" s="28"/>
      <c r="B478" s="28" t="s">
        <v>383</v>
      </c>
      <c r="C478" s="30">
        <v>9000</v>
      </c>
      <c r="D478" s="30">
        <f t="shared" ref="D478:E481" si="57">C478</f>
        <v>9000</v>
      </c>
      <c r="E478" s="30">
        <f t="shared" si="57"/>
        <v>9000</v>
      </c>
      <c r="H478" s="41">
        <f t="shared" si="51"/>
        <v>9000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96860</v>
      </c>
      <c r="D483" s="35">
        <f>D484+D504+D509+D522+D528+D538</f>
        <v>96860</v>
      </c>
      <c r="E483" s="35">
        <f>E484+E504+E509+E522+E528+E538</f>
        <v>96860</v>
      </c>
      <c r="G483" s="39" t="s">
        <v>592</v>
      </c>
      <c r="H483" s="41">
        <f t="shared" si="51"/>
        <v>96860</v>
      </c>
      <c r="I483" s="42"/>
      <c r="J483" s="40" t="b">
        <f>AND(H483=I483)</f>
        <v>0</v>
      </c>
    </row>
    <row r="484" spans="1:10" outlineLevel="1">
      <c r="A484" s="152" t="s">
        <v>390</v>
      </c>
      <c r="B484" s="153"/>
      <c r="C484" s="32">
        <f>C485+C486+C490+C491+C494+C497+C500+C501+C502+C503</f>
        <v>53700</v>
      </c>
      <c r="D484" s="32">
        <f>D485+D486+D490+D491+D494+D497+D500+D501+D502+D503</f>
        <v>53700</v>
      </c>
      <c r="E484" s="32">
        <f>E485+E486+E490+E491+E494+E497+E500+E501+E502+E503</f>
        <v>53700</v>
      </c>
      <c r="H484" s="41">
        <f t="shared" si="51"/>
        <v>53700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25210</v>
      </c>
      <c r="D486" s="5">
        <f>SUM(D487:D489)</f>
        <v>25210</v>
      </c>
      <c r="E486" s="5">
        <f>SUM(E487:E489)</f>
        <v>25210</v>
      </c>
      <c r="H486" s="41">
        <f t="shared" si="51"/>
        <v>25210</v>
      </c>
    </row>
    <row r="487" spans="1:10" ht="15" customHeight="1" outlineLevel="3">
      <c r="A487" s="28"/>
      <c r="B487" s="28" t="s">
        <v>393</v>
      </c>
      <c r="C487" s="30">
        <v>12460</v>
      </c>
      <c r="D487" s="30">
        <f>C487</f>
        <v>12460</v>
      </c>
      <c r="E487" s="30">
        <f>D487</f>
        <v>12460</v>
      </c>
      <c r="H487" s="41">
        <f t="shared" si="51"/>
        <v>12460</v>
      </c>
    </row>
    <row r="488" spans="1:10" ht="15" customHeight="1" outlineLevel="3">
      <c r="A488" s="28"/>
      <c r="B488" s="28" t="s">
        <v>394</v>
      </c>
      <c r="C488" s="30">
        <v>12750</v>
      </c>
      <c r="D488" s="30">
        <f t="shared" ref="D488:E489" si="58">C488</f>
        <v>12750</v>
      </c>
      <c r="E488" s="30">
        <f t="shared" si="58"/>
        <v>12750</v>
      </c>
      <c r="H488" s="41">
        <f t="shared" si="51"/>
        <v>12750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2000</v>
      </c>
      <c r="D491" s="5">
        <f>SUM(D492:D493)</f>
        <v>2000</v>
      </c>
      <c r="E491" s="5">
        <f>SUM(E492:E493)</f>
        <v>2000</v>
      </c>
      <c r="H491" s="41">
        <f t="shared" si="51"/>
        <v>2000</v>
      </c>
    </row>
    <row r="492" spans="1:10" ht="15" customHeight="1" outlineLevel="3">
      <c r="A492" s="28"/>
      <c r="B492" s="28" t="s">
        <v>398</v>
      </c>
      <c r="C492" s="30">
        <v>2000</v>
      </c>
      <c r="D492" s="30">
        <f>C492</f>
        <v>2000</v>
      </c>
      <c r="E492" s="30">
        <f>D492</f>
        <v>2000</v>
      </c>
      <c r="H492" s="41">
        <f t="shared" si="51"/>
        <v>2000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1750</v>
      </c>
      <c r="D494" s="5">
        <f>SUM(D495:D496)</f>
        <v>1750</v>
      </c>
      <c r="E494" s="5">
        <f>SUM(E495:E496)</f>
        <v>1750</v>
      </c>
      <c r="H494" s="41">
        <f t="shared" si="51"/>
        <v>1750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750</v>
      </c>
      <c r="D496" s="30">
        <f>C496</f>
        <v>750</v>
      </c>
      <c r="E496" s="30">
        <f>D496</f>
        <v>750</v>
      </c>
      <c r="H496" s="41">
        <f t="shared" si="51"/>
        <v>750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14740</v>
      </c>
      <c r="D500" s="5">
        <f t="shared" si="59"/>
        <v>14740</v>
      </c>
      <c r="E500" s="5">
        <f t="shared" si="59"/>
        <v>14740</v>
      </c>
      <c r="H500" s="41">
        <f t="shared" si="51"/>
        <v>14740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2" t="s">
        <v>410</v>
      </c>
      <c r="B504" s="153"/>
      <c r="C504" s="32">
        <f>SUM(C505:C508)</f>
        <v>4650</v>
      </c>
      <c r="D504" s="32">
        <f>SUM(D505:D508)</f>
        <v>4650</v>
      </c>
      <c r="E504" s="32">
        <f>SUM(E505:E508)</f>
        <v>4650</v>
      </c>
      <c r="H504" s="41">
        <f t="shared" si="51"/>
        <v>4650</v>
      </c>
    </row>
    <row r="505" spans="1:12" outlineLevel="2" collapsed="1">
      <c r="A505" s="6">
        <v>3303</v>
      </c>
      <c r="B505" s="4" t="s">
        <v>411</v>
      </c>
      <c r="C505" s="5">
        <v>4650</v>
      </c>
      <c r="D505" s="5">
        <f>C505</f>
        <v>4650</v>
      </c>
      <c r="E505" s="5">
        <f>D505</f>
        <v>4650</v>
      </c>
      <c r="H505" s="41">
        <f t="shared" si="51"/>
        <v>4650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2" t="s">
        <v>414</v>
      </c>
      <c r="B509" s="153"/>
      <c r="C509" s="32">
        <f>C510+C511+C512+C513+C517+C518+C519+C520+C521</f>
        <v>36000</v>
      </c>
      <c r="D509" s="32">
        <f>D510+D511+D512+D513+D517+D518+D519+D520+D521</f>
        <v>36000</v>
      </c>
      <c r="E509" s="32">
        <f>E510+E511+E512+E513+E517+E518+E519+E520+E521</f>
        <v>36000</v>
      </c>
      <c r="F509" s="51"/>
      <c r="H509" s="41">
        <f t="shared" si="51"/>
        <v>36000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3000</v>
      </c>
      <c r="D517" s="5">
        <f t="shared" si="62"/>
        <v>3000</v>
      </c>
      <c r="E517" s="5">
        <f t="shared" si="62"/>
        <v>3000</v>
      </c>
      <c r="H517" s="41">
        <f t="shared" si="63"/>
        <v>3000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32000</v>
      </c>
      <c r="D520" s="5">
        <f t="shared" si="62"/>
        <v>32000</v>
      </c>
      <c r="E520" s="5">
        <f t="shared" si="62"/>
        <v>32000</v>
      </c>
      <c r="H520" s="41">
        <f t="shared" si="63"/>
        <v>32000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2510</v>
      </c>
      <c r="D538" s="32">
        <f>SUM(D539:D544)</f>
        <v>2510</v>
      </c>
      <c r="E538" s="32">
        <f>SUM(E539:E544)</f>
        <v>2510</v>
      </c>
      <c r="H538" s="41">
        <f t="shared" si="63"/>
        <v>2510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2510</v>
      </c>
      <c r="D540" s="5">
        <f t="shared" ref="D540:E543" si="66">C540</f>
        <v>2510</v>
      </c>
      <c r="E540" s="5">
        <f t="shared" si="66"/>
        <v>2510</v>
      </c>
      <c r="H540" s="41">
        <f t="shared" si="63"/>
        <v>2510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2" t="s">
        <v>450</v>
      </c>
      <c r="B548" s="15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113300</v>
      </c>
      <c r="D550" s="36">
        <f>D551</f>
        <v>113300</v>
      </c>
      <c r="E550" s="36">
        <f>E551</f>
        <v>113300</v>
      </c>
      <c r="G550" s="39" t="s">
        <v>59</v>
      </c>
      <c r="H550" s="41">
        <f t="shared" si="63"/>
        <v>113300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113300</v>
      </c>
      <c r="D551" s="33">
        <f>D552+D556</f>
        <v>113300</v>
      </c>
      <c r="E551" s="33">
        <f>E552+E556</f>
        <v>113300</v>
      </c>
      <c r="G551" s="39" t="s">
        <v>594</v>
      </c>
      <c r="H551" s="41">
        <f t="shared" si="63"/>
        <v>113300</v>
      </c>
      <c r="I551" s="42"/>
      <c r="J551" s="40" t="b">
        <f>AND(H551=I551)</f>
        <v>0</v>
      </c>
    </row>
    <row r="552" spans="1:10" outlineLevel="1">
      <c r="A552" s="152" t="s">
        <v>457</v>
      </c>
      <c r="B552" s="153"/>
      <c r="C552" s="32">
        <f>SUM(C553:C555)</f>
        <v>113300</v>
      </c>
      <c r="D552" s="32">
        <f>SUM(D553:D555)</f>
        <v>113300</v>
      </c>
      <c r="E552" s="32">
        <f>SUM(E553:E555)</f>
        <v>113300</v>
      </c>
      <c r="H552" s="41">
        <f t="shared" si="63"/>
        <v>113300</v>
      </c>
    </row>
    <row r="553" spans="1:10" outlineLevel="2" collapsed="1">
      <c r="A553" s="6">
        <v>5500</v>
      </c>
      <c r="B553" s="4" t="s">
        <v>458</v>
      </c>
      <c r="C553" s="5">
        <v>113300</v>
      </c>
      <c r="D553" s="5">
        <f t="shared" ref="D553:E555" si="67">C553</f>
        <v>113300</v>
      </c>
      <c r="E553" s="5">
        <f t="shared" si="67"/>
        <v>113300</v>
      </c>
      <c r="H553" s="41">
        <f t="shared" si="63"/>
        <v>113300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1204159.2290000001</v>
      </c>
      <c r="D559" s="37">
        <f>D560+D716+D725</f>
        <v>1204159.2290000001</v>
      </c>
      <c r="E559" s="37">
        <f>E560+E716+E725</f>
        <v>1204159.2290000001</v>
      </c>
      <c r="G559" s="39" t="s">
        <v>62</v>
      </c>
      <c r="H559" s="41">
        <f t="shared" si="63"/>
        <v>1204159.2290000001</v>
      </c>
      <c r="I559" s="42"/>
      <c r="J559" s="40" t="b">
        <f>AND(H559=I559)</f>
        <v>0</v>
      </c>
    </row>
    <row r="560" spans="1:10">
      <c r="A560" s="150" t="s">
        <v>464</v>
      </c>
      <c r="B560" s="151"/>
      <c r="C560" s="36">
        <f>C561+C638+C642+C645</f>
        <v>1043859.2290000001</v>
      </c>
      <c r="D560" s="36">
        <f>D561+D638+D642+D645</f>
        <v>1043859.2290000001</v>
      </c>
      <c r="E560" s="36">
        <f>E561+E638+E642+E645</f>
        <v>1043859.2290000001</v>
      </c>
      <c r="G560" s="39" t="s">
        <v>61</v>
      </c>
      <c r="H560" s="41">
        <f t="shared" si="63"/>
        <v>1043859.2290000001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1043859.2290000001</v>
      </c>
      <c r="D561" s="38">
        <f>D562+D567+D568+D569+D576+D577+D581+D584+D585+D586+D587+D592+D595+D599+D603+D610+D616+D628</f>
        <v>1043859.2290000001</v>
      </c>
      <c r="E561" s="38">
        <f>E562+E567+E568+E569+E576+E577+E581+E584+E585+E586+E587+E592+E595+E599+E603+E610+E616+E628</f>
        <v>1043859.2290000001</v>
      </c>
      <c r="G561" s="39" t="s">
        <v>595</v>
      </c>
      <c r="H561" s="41">
        <f t="shared" si="63"/>
        <v>1043859.2290000001</v>
      </c>
      <c r="I561" s="42"/>
      <c r="J561" s="40" t="b">
        <f>AND(H561=I561)</f>
        <v>0</v>
      </c>
    </row>
    <row r="562" spans="1:10" outlineLevel="1">
      <c r="A562" s="152" t="s">
        <v>466</v>
      </c>
      <c r="B562" s="153"/>
      <c r="C562" s="32">
        <f>SUM(C563:C566)</f>
        <v>95074.828999999998</v>
      </c>
      <c r="D562" s="32">
        <f>SUM(D563:D566)</f>
        <v>95074.828999999998</v>
      </c>
      <c r="E562" s="32">
        <f>SUM(E563:E566)</f>
        <v>95074.828999999998</v>
      </c>
      <c r="H562" s="41">
        <f t="shared" si="63"/>
        <v>95074.828999999998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95074.828999999998</v>
      </c>
      <c r="D566" s="5">
        <f t="shared" si="68"/>
        <v>95074.828999999998</v>
      </c>
      <c r="E566" s="5">
        <f t="shared" si="68"/>
        <v>95074.828999999998</v>
      </c>
      <c r="H566" s="41">
        <f t="shared" si="63"/>
        <v>95074.828999999998</v>
      </c>
    </row>
    <row r="567" spans="1:10" outlineLevel="1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55737</v>
      </c>
      <c r="D569" s="32">
        <f>SUM(D570:D575)</f>
        <v>55737</v>
      </c>
      <c r="E569" s="32">
        <f>SUM(E570:E575)</f>
        <v>55737</v>
      </c>
      <c r="H569" s="41">
        <f t="shared" si="63"/>
        <v>55737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55737</v>
      </c>
      <c r="D574" s="5">
        <f t="shared" si="69"/>
        <v>55737</v>
      </c>
      <c r="E574" s="5">
        <f t="shared" si="69"/>
        <v>55737</v>
      </c>
      <c r="H574" s="41">
        <f t="shared" si="63"/>
        <v>55737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2" t="s">
        <v>480</v>
      </c>
      <c r="B576" s="153"/>
      <c r="C576" s="32">
        <v>14000</v>
      </c>
      <c r="D576" s="32">
        <f>C576</f>
        <v>14000</v>
      </c>
      <c r="E576" s="32">
        <f>D576</f>
        <v>14000</v>
      </c>
      <c r="H576" s="41">
        <f t="shared" si="63"/>
        <v>14000</v>
      </c>
    </row>
    <row r="577" spans="1:8" outlineLevel="1">
      <c r="A577" s="152" t="s">
        <v>481</v>
      </c>
      <c r="B577" s="153"/>
      <c r="C577" s="32">
        <f>SUM(C578:C580)</f>
        <v>11422</v>
      </c>
      <c r="D577" s="32">
        <f>SUM(D578:D580)</f>
        <v>11422</v>
      </c>
      <c r="E577" s="32">
        <f>SUM(E578:E580)</f>
        <v>11422</v>
      </c>
      <c r="H577" s="41">
        <f t="shared" si="63"/>
        <v>11422</v>
      </c>
    </row>
    <row r="578" spans="1:8" outlineLevel="2">
      <c r="A578" s="7">
        <v>6605</v>
      </c>
      <c r="B578" s="4" t="s">
        <v>482</v>
      </c>
      <c r="C578" s="5">
        <v>8000</v>
      </c>
      <c r="D578" s="5">
        <f t="shared" ref="D578:E580" si="70">C578</f>
        <v>8000</v>
      </c>
      <c r="E578" s="5">
        <f t="shared" si="70"/>
        <v>8000</v>
      </c>
      <c r="H578" s="41">
        <f t="shared" ref="H578:H641" si="71">C578</f>
        <v>8000</v>
      </c>
    </row>
    <row r="579" spans="1:8" outlineLevel="2">
      <c r="A579" s="7">
        <v>6605</v>
      </c>
      <c r="B579" s="4" t="s">
        <v>483</v>
      </c>
      <c r="C579" s="5">
        <v>3422</v>
      </c>
      <c r="D579" s="5">
        <f t="shared" si="70"/>
        <v>3422</v>
      </c>
      <c r="E579" s="5">
        <f t="shared" si="70"/>
        <v>3422</v>
      </c>
      <c r="H579" s="41">
        <f t="shared" si="71"/>
        <v>3422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2" t="s">
        <v>485</v>
      </c>
      <c r="B581" s="153"/>
      <c r="C581" s="32">
        <f>SUM(C582:C583)</f>
        <v>54800</v>
      </c>
      <c r="D581" s="32">
        <f>SUM(D582:D583)</f>
        <v>54800</v>
      </c>
      <c r="E581" s="32">
        <f>SUM(E582:E583)</f>
        <v>54800</v>
      </c>
      <c r="H581" s="41">
        <f t="shared" si="71"/>
        <v>54800</v>
      </c>
    </row>
    <row r="582" spans="1:8" outlineLevel="2">
      <c r="A582" s="7">
        <v>6606</v>
      </c>
      <c r="B582" s="4" t="s">
        <v>486</v>
      </c>
      <c r="C582" s="5">
        <v>54800</v>
      </c>
      <c r="D582" s="5">
        <f t="shared" ref="D582:E586" si="72">C582</f>
        <v>54800</v>
      </c>
      <c r="E582" s="5">
        <f t="shared" si="72"/>
        <v>54800</v>
      </c>
      <c r="H582" s="41">
        <f t="shared" si="71"/>
        <v>54800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2" t="s">
        <v>488</v>
      </c>
      <c r="B584" s="153"/>
      <c r="C584" s="32">
        <v>2000</v>
      </c>
      <c r="D584" s="32">
        <f t="shared" si="72"/>
        <v>2000</v>
      </c>
      <c r="E584" s="32">
        <f t="shared" si="72"/>
        <v>2000</v>
      </c>
      <c r="H584" s="41">
        <f t="shared" si="71"/>
        <v>2000</v>
      </c>
    </row>
    <row r="585" spans="1:8" outlineLevel="1" collapsed="1">
      <c r="A585" s="152" t="s">
        <v>489</v>
      </c>
      <c r="B585" s="153"/>
      <c r="C585" s="32">
        <v>40000</v>
      </c>
      <c r="D585" s="32">
        <f t="shared" si="72"/>
        <v>40000</v>
      </c>
      <c r="E585" s="32">
        <f t="shared" si="72"/>
        <v>40000</v>
      </c>
      <c r="H585" s="41">
        <f t="shared" si="71"/>
        <v>40000</v>
      </c>
    </row>
    <row r="586" spans="1:8" outlineLevel="1" collapsed="1">
      <c r="A586" s="152" t="s">
        <v>490</v>
      </c>
      <c r="B586" s="15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2" t="s">
        <v>491</v>
      </c>
      <c r="B587" s="153"/>
      <c r="C587" s="32">
        <f>SUM(C588:C591)</f>
        <v>82325.399999999994</v>
      </c>
      <c r="D587" s="32">
        <f>SUM(D588:D591)</f>
        <v>82325.399999999994</v>
      </c>
      <c r="E587" s="32">
        <f>SUM(E588:E591)</f>
        <v>82325.399999999994</v>
      </c>
      <c r="H587" s="41">
        <f t="shared" si="71"/>
        <v>82325.399999999994</v>
      </c>
    </row>
    <row r="588" spans="1:8" outlineLevel="2">
      <c r="A588" s="7">
        <v>6610</v>
      </c>
      <c r="B588" s="4" t="s">
        <v>492</v>
      </c>
      <c r="C588" s="5">
        <v>50800</v>
      </c>
      <c r="D588" s="5">
        <f>C588</f>
        <v>50800</v>
      </c>
      <c r="E588" s="5">
        <f>D588</f>
        <v>50800</v>
      </c>
      <c r="H588" s="41">
        <f t="shared" si="71"/>
        <v>50800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31525.4</v>
      </c>
      <c r="D591" s="5">
        <f t="shared" si="73"/>
        <v>31525.4</v>
      </c>
      <c r="E591" s="5">
        <f t="shared" si="73"/>
        <v>31525.4</v>
      </c>
      <c r="H591" s="41">
        <f t="shared" si="71"/>
        <v>31525.4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631500</v>
      </c>
      <c r="D599" s="32">
        <f>SUM(D600:D602)</f>
        <v>631500</v>
      </c>
      <c r="E599" s="32">
        <f>SUM(E600:E602)</f>
        <v>631500</v>
      </c>
      <c r="H599" s="41">
        <f t="shared" si="71"/>
        <v>631500</v>
      </c>
    </row>
    <row r="600" spans="1:8" outlineLevel="2">
      <c r="A600" s="7">
        <v>6613</v>
      </c>
      <c r="B600" s="4" t="s">
        <v>504</v>
      </c>
      <c r="C600" s="5">
        <v>40000</v>
      </c>
      <c r="D600" s="5">
        <f t="shared" ref="D600:E602" si="75">C600</f>
        <v>40000</v>
      </c>
      <c r="E600" s="5">
        <f t="shared" si="75"/>
        <v>40000</v>
      </c>
      <c r="H600" s="41">
        <f t="shared" si="71"/>
        <v>40000</v>
      </c>
    </row>
    <row r="601" spans="1:8" outlineLevel="2">
      <c r="A601" s="7">
        <v>6613</v>
      </c>
      <c r="B601" s="4" t="s">
        <v>505</v>
      </c>
      <c r="C601" s="5">
        <v>493500</v>
      </c>
      <c r="D601" s="5">
        <f t="shared" si="75"/>
        <v>493500</v>
      </c>
      <c r="E601" s="5">
        <f t="shared" si="75"/>
        <v>493500</v>
      </c>
      <c r="H601" s="41">
        <f t="shared" si="71"/>
        <v>493500</v>
      </c>
    </row>
    <row r="602" spans="1:8" outlineLevel="2">
      <c r="A602" s="7">
        <v>6613</v>
      </c>
      <c r="B602" s="4" t="s">
        <v>501</v>
      </c>
      <c r="C602" s="5">
        <v>98000</v>
      </c>
      <c r="D602" s="5">
        <f t="shared" si="75"/>
        <v>98000</v>
      </c>
      <c r="E602" s="5">
        <f t="shared" si="75"/>
        <v>98000</v>
      </c>
      <c r="H602" s="41">
        <f t="shared" si="71"/>
        <v>98000</v>
      </c>
    </row>
    <row r="603" spans="1:8" outlineLevel="1">
      <c r="A603" s="152" t="s">
        <v>506</v>
      </c>
      <c r="B603" s="15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2" t="s">
        <v>513</v>
      </c>
      <c r="B610" s="153"/>
      <c r="C610" s="32">
        <f>SUM(C611:C615)</f>
        <v>22000</v>
      </c>
      <c r="D610" s="32">
        <f>SUM(D611:D615)</f>
        <v>22000</v>
      </c>
      <c r="E610" s="32">
        <f>SUM(E611:E615)</f>
        <v>22000</v>
      </c>
      <c r="H610" s="41">
        <f t="shared" si="71"/>
        <v>22000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12000</v>
      </c>
      <c r="D613" s="5">
        <f t="shared" si="77"/>
        <v>12000</v>
      </c>
      <c r="E613" s="5">
        <f t="shared" si="77"/>
        <v>12000</v>
      </c>
      <c r="H613" s="41">
        <f t="shared" si="71"/>
        <v>12000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10000</v>
      </c>
      <c r="D615" s="5">
        <f t="shared" si="77"/>
        <v>10000</v>
      </c>
      <c r="E615" s="5">
        <f t="shared" si="77"/>
        <v>10000</v>
      </c>
      <c r="H615" s="41">
        <f t="shared" si="71"/>
        <v>10000</v>
      </c>
    </row>
    <row r="616" spans="1:8" outlineLevel="1">
      <c r="A616" s="152" t="s">
        <v>519</v>
      </c>
      <c r="B616" s="153"/>
      <c r="C616" s="32">
        <f>SUM(C617:C627)</f>
        <v>35000</v>
      </c>
      <c r="D616" s="32">
        <f>SUM(D617:D627)</f>
        <v>35000</v>
      </c>
      <c r="E616" s="32">
        <f>SUM(E617:E627)</f>
        <v>35000</v>
      </c>
      <c r="H616" s="41">
        <f t="shared" si="71"/>
        <v>35000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8000</v>
      </c>
      <c r="D620" s="5">
        <f t="shared" si="78"/>
        <v>8000</v>
      </c>
      <c r="E620" s="5">
        <f t="shared" si="78"/>
        <v>8000</v>
      </c>
      <c r="H620" s="41">
        <f t="shared" si="71"/>
        <v>8000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27000</v>
      </c>
      <c r="D627" s="5">
        <f t="shared" si="78"/>
        <v>27000</v>
      </c>
      <c r="E627" s="5">
        <f t="shared" si="78"/>
        <v>27000</v>
      </c>
      <c r="H627" s="41">
        <f t="shared" si="71"/>
        <v>27000</v>
      </c>
    </row>
    <row r="628" spans="1:10" outlineLevel="1">
      <c r="A628" s="152" t="s">
        <v>531</v>
      </c>
      <c r="B628" s="15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160300</v>
      </c>
      <c r="D716" s="36">
        <f>D717</f>
        <v>160300</v>
      </c>
      <c r="E716" s="36">
        <f>E717</f>
        <v>160300</v>
      </c>
      <c r="G716" s="39" t="s">
        <v>66</v>
      </c>
      <c r="H716" s="41">
        <f t="shared" si="92"/>
        <v>160300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160300</v>
      </c>
      <c r="D717" s="33">
        <f>D718+D722</f>
        <v>160300</v>
      </c>
      <c r="E717" s="33">
        <f>E718+E722</f>
        <v>160300</v>
      </c>
      <c r="G717" s="39" t="s">
        <v>599</v>
      </c>
      <c r="H717" s="41">
        <f t="shared" si="92"/>
        <v>160300</v>
      </c>
      <c r="I717" s="42"/>
      <c r="J717" s="40" t="b">
        <f>AND(H717=I717)</f>
        <v>0</v>
      </c>
    </row>
    <row r="718" spans="1:10" outlineLevel="1" collapsed="1">
      <c r="A718" s="146" t="s">
        <v>851</v>
      </c>
      <c r="B718" s="147"/>
      <c r="C718" s="31">
        <f>SUM(C719:C721)</f>
        <v>160300</v>
      </c>
      <c r="D718" s="31">
        <f>SUM(D719:D721)</f>
        <v>160300</v>
      </c>
      <c r="E718" s="31">
        <f>SUM(E719:E721)</f>
        <v>160300</v>
      </c>
      <c r="H718" s="41">
        <f t="shared" si="92"/>
        <v>160300</v>
      </c>
    </row>
    <row r="719" spans="1:10" ht="15" customHeight="1" outlineLevel="2">
      <c r="A719" s="6">
        <v>10950</v>
      </c>
      <c r="B719" s="4" t="s">
        <v>572</v>
      </c>
      <c r="C719" s="5">
        <v>160300</v>
      </c>
      <c r="D719" s="5">
        <f>C719</f>
        <v>160300</v>
      </c>
      <c r="E719" s="5">
        <f>D719</f>
        <v>160300</v>
      </c>
      <c r="H719" s="41">
        <f t="shared" si="92"/>
        <v>160300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56" zoomScale="160" zoomScaleNormal="160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45.5703125" customWidth="1"/>
    <col min="3" max="3" width="17" customWidth="1"/>
    <col min="4" max="4" width="16" customWidth="1"/>
    <col min="5" max="5" width="16.140625" customWidth="1"/>
    <col min="7" max="7" width="15.5703125" bestFit="1" customWidth="1"/>
    <col min="8" max="8" width="19.85546875" customWidth="1"/>
    <col min="9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41" t="s">
        <v>853</v>
      </c>
      <c r="E1" s="141" t="s">
        <v>852</v>
      </c>
      <c r="G1" s="43" t="s">
        <v>31</v>
      </c>
      <c r="H1" s="44">
        <f>C2+C114</f>
        <v>4454399.5520000001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2751000</v>
      </c>
      <c r="D2" s="26">
        <f>D3+D67</f>
        <v>2751000</v>
      </c>
      <c r="E2" s="26">
        <f>E3+E67</f>
        <v>2751000</v>
      </c>
      <c r="G2" s="39" t="s">
        <v>60</v>
      </c>
      <c r="H2" s="41">
        <f>C2</f>
        <v>2751000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1466000</v>
      </c>
      <c r="D3" s="23">
        <f>D4+D11+D38+D61</f>
        <v>1466000</v>
      </c>
      <c r="E3" s="23">
        <f>E4+E11+E38+E61</f>
        <v>1466000</v>
      </c>
      <c r="G3" s="39" t="s">
        <v>57</v>
      </c>
      <c r="H3" s="41">
        <f t="shared" ref="H3:H66" si="0">C3</f>
        <v>1466000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1093000</v>
      </c>
      <c r="D4" s="21">
        <f>SUM(D5:D10)</f>
        <v>1093000</v>
      </c>
      <c r="E4" s="21">
        <f>SUM(E5:E10)</f>
        <v>1093000</v>
      </c>
      <c r="F4" s="17"/>
      <c r="G4" s="39" t="s">
        <v>53</v>
      </c>
      <c r="H4" s="41">
        <f t="shared" si="0"/>
        <v>1093000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42000</v>
      </c>
      <c r="D6" s="2">
        <f t="shared" ref="D6:E10" si="1">C6</f>
        <v>42000</v>
      </c>
      <c r="E6" s="2">
        <f t="shared" si="1"/>
        <v>42000</v>
      </c>
      <c r="F6" s="17"/>
      <c r="G6" s="17"/>
      <c r="H6" s="41">
        <f t="shared" si="0"/>
        <v>42000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900000</v>
      </c>
      <c r="D7" s="2">
        <f t="shared" si="1"/>
        <v>900000</v>
      </c>
      <c r="E7" s="2">
        <f t="shared" si="1"/>
        <v>900000</v>
      </c>
      <c r="F7" s="17"/>
      <c r="G7" s="17"/>
      <c r="H7" s="41">
        <f t="shared" si="0"/>
        <v>900000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97000</v>
      </c>
      <c r="D11" s="21">
        <f>SUM(D12:D37)</f>
        <v>97000</v>
      </c>
      <c r="E11" s="21">
        <f>SUM(E12:E37)</f>
        <v>97000</v>
      </c>
      <c r="F11" s="17"/>
      <c r="G11" s="39" t="s">
        <v>54</v>
      </c>
      <c r="H11" s="41">
        <f t="shared" si="0"/>
        <v>97000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40000</v>
      </c>
      <c r="D12" s="2">
        <f>C12</f>
        <v>40000</v>
      </c>
      <c r="E12" s="2">
        <f>D12</f>
        <v>40000</v>
      </c>
      <c r="H12" s="41">
        <f t="shared" si="0"/>
        <v>40000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>
        <v>10000</v>
      </c>
      <c r="D19" s="2">
        <f t="shared" si="2"/>
        <v>10000</v>
      </c>
      <c r="E19" s="2">
        <f t="shared" si="2"/>
        <v>10000</v>
      </c>
      <c r="H19" s="41">
        <f t="shared" si="0"/>
        <v>10000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8000</v>
      </c>
      <c r="D32" s="2">
        <f t="shared" si="3"/>
        <v>8000</v>
      </c>
      <c r="E32" s="2">
        <f t="shared" si="3"/>
        <v>8000</v>
      </c>
      <c r="H32" s="41">
        <f t="shared" si="0"/>
        <v>8000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276000</v>
      </c>
      <c r="D38" s="21">
        <f>SUM(D39:D60)</f>
        <v>276000</v>
      </c>
      <c r="E38" s="21">
        <f>SUM(E39:E60)</f>
        <v>276000</v>
      </c>
      <c r="G38" s="39" t="s">
        <v>55</v>
      </c>
      <c r="H38" s="41">
        <f t="shared" si="0"/>
        <v>276000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700</v>
      </c>
      <c r="D50" s="2">
        <f t="shared" si="4"/>
        <v>700</v>
      </c>
      <c r="E50" s="2">
        <f t="shared" si="4"/>
        <v>700</v>
      </c>
      <c r="H50" s="41">
        <f t="shared" si="0"/>
        <v>700</v>
      </c>
    </row>
    <row r="51" spans="1:10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8000</v>
      </c>
      <c r="D54" s="2">
        <f t="shared" si="4"/>
        <v>8000</v>
      </c>
      <c r="E54" s="2">
        <f t="shared" si="4"/>
        <v>8000</v>
      </c>
      <c r="H54" s="41">
        <f t="shared" si="0"/>
        <v>8000</v>
      </c>
    </row>
    <row r="55" spans="1:10" outlineLevel="1">
      <c r="A55" s="20">
        <v>3303</v>
      </c>
      <c r="B55" s="20" t="s">
        <v>153</v>
      </c>
      <c r="C55" s="2">
        <v>185000</v>
      </c>
      <c r="D55" s="2">
        <f t="shared" si="4"/>
        <v>185000</v>
      </c>
      <c r="E55" s="2">
        <f t="shared" si="4"/>
        <v>185000</v>
      </c>
      <c r="H55" s="41">
        <f t="shared" si="0"/>
        <v>185000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2500</v>
      </c>
      <c r="D57" s="2">
        <f t="shared" si="5"/>
        <v>2500</v>
      </c>
      <c r="E57" s="2">
        <f t="shared" si="5"/>
        <v>2500</v>
      </c>
      <c r="H57" s="41">
        <f t="shared" si="0"/>
        <v>2500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1285000</v>
      </c>
      <c r="D67" s="25">
        <f>D97+D68</f>
        <v>1285000</v>
      </c>
      <c r="E67" s="25">
        <f>E97+E68</f>
        <v>1285000</v>
      </c>
      <c r="G67" s="39" t="s">
        <v>59</v>
      </c>
      <c r="H67" s="41">
        <f t="shared" ref="H67:H130" si="7">C67</f>
        <v>1285000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67000</v>
      </c>
      <c r="D68" s="21">
        <f>SUM(D69:D96)</f>
        <v>67000</v>
      </c>
      <c r="E68" s="21">
        <f>SUM(E69:E96)</f>
        <v>67000</v>
      </c>
      <c r="G68" s="39" t="s">
        <v>56</v>
      </c>
      <c r="H68" s="41">
        <f t="shared" si="7"/>
        <v>67000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customHeight="1" outlineLevel="1">
      <c r="A80" s="3">
        <v>5202</v>
      </c>
      <c r="B80" s="2" t="s">
        <v>172</v>
      </c>
      <c r="C80" s="2">
        <v>16500</v>
      </c>
      <c r="D80" s="2">
        <f t="shared" si="8"/>
        <v>16500</v>
      </c>
      <c r="E80" s="2">
        <f t="shared" si="8"/>
        <v>16500</v>
      </c>
      <c r="H80" s="41">
        <f t="shared" si="7"/>
        <v>16500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500</v>
      </c>
      <c r="D90" s="2">
        <f t="shared" si="9"/>
        <v>500</v>
      </c>
      <c r="E90" s="2">
        <f t="shared" si="9"/>
        <v>500</v>
      </c>
      <c r="H90" s="41">
        <f t="shared" si="7"/>
        <v>500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1218000</v>
      </c>
      <c r="D97" s="21">
        <f>SUM(D98:D113)</f>
        <v>1218000</v>
      </c>
      <c r="E97" s="21">
        <f>SUM(E98:E113)</f>
        <v>1218000</v>
      </c>
      <c r="G97" s="39" t="s">
        <v>58</v>
      </c>
      <c r="H97" s="41">
        <f t="shared" si="7"/>
        <v>1218000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1200000</v>
      </c>
      <c r="D98" s="2">
        <f>C98</f>
        <v>1200000</v>
      </c>
      <c r="E98" s="2">
        <f>D98</f>
        <v>1200000</v>
      </c>
      <c r="H98" s="41">
        <f t="shared" si="7"/>
        <v>1200000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8000</v>
      </c>
      <c r="D109" s="2">
        <f t="shared" si="10"/>
        <v>8000</v>
      </c>
      <c r="E109" s="2">
        <f t="shared" si="10"/>
        <v>8000</v>
      </c>
      <c r="H109" s="41">
        <f t="shared" si="7"/>
        <v>8000</v>
      </c>
    </row>
    <row r="110" spans="1:10" outlineLevel="1">
      <c r="A110" s="3">
        <v>6099</v>
      </c>
      <c r="B110" s="1" t="s">
        <v>192</v>
      </c>
      <c r="C110" s="2">
        <v>2000</v>
      </c>
      <c r="D110" s="2">
        <f t="shared" si="10"/>
        <v>2000</v>
      </c>
      <c r="E110" s="2">
        <f t="shared" si="10"/>
        <v>2000</v>
      </c>
      <c r="H110" s="41">
        <f t="shared" si="7"/>
        <v>2000</v>
      </c>
    </row>
    <row r="111" spans="1:10" outlineLevel="1">
      <c r="A111" s="3">
        <v>6099</v>
      </c>
      <c r="B111" s="1" t="s">
        <v>193</v>
      </c>
      <c r="C111" s="2">
        <v>3000</v>
      </c>
      <c r="D111" s="2">
        <f t="shared" si="10"/>
        <v>3000</v>
      </c>
      <c r="E111" s="2">
        <f t="shared" si="10"/>
        <v>3000</v>
      </c>
      <c r="H111" s="41">
        <f t="shared" si="7"/>
        <v>3000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3000</v>
      </c>
      <c r="D113" s="2">
        <f t="shared" si="10"/>
        <v>3000</v>
      </c>
      <c r="E113" s="2">
        <f t="shared" si="10"/>
        <v>3000</v>
      </c>
      <c r="H113" s="41">
        <f t="shared" si="7"/>
        <v>3000</v>
      </c>
    </row>
    <row r="114" spans="1:10">
      <c r="A114" s="168" t="s">
        <v>62</v>
      </c>
      <c r="B114" s="169"/>
      <c r="C114" s="26">
        <f>C115+C152+C177</f>
        <v>1703399.5520000001</v>
      </c>
      <c r="D114" s="26">
        <f>D115+D152+D177</f>
        <v>1703399.5520000001</v>
      </c>
      <c r="E114" s="26">
        <f>E115+E152+E177</f>
        <v>1703399.5520000001</v>
      </c>
      <c r="G114" s="39" t="s">
        <v>62</v>
      </c>
      <c r="H114" s="41">
        <f t="shared" si="7"/>
        <v>1703399.5520000001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1331189.5520000001</v>
      </c>
      <c r="D115" s="23">
        <f>D116+D135</f>
        <v>1331189.5520000001</v>
      </c>
      <c r="E115" s="23">
        <f>E116+E135</f>
        <v>1331189.5520000001</v>
      </c>
      <c r="G115" s="39" t="s">
        <v>61</v>
      </c>
      <c r="H115" s="41">
        <f t="shared" si="7"/>
        <v>1331189.5520000001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269653.83199999999</v>
      </c>
      <c r="D116" s="21">
        <f>D117+D120+D123+D126+D129+D132</f>
        <v>269653.83199999999</v>
      </c>
      <c r="E116" s="21">
        <f>E117+E120+E123+E126+E129+E132</f>
        <v>269653.83199999999</v>
      </c>
      <c r="G116" s="39" t="s">
        <v>583</v>
      </c>
      <c r="H116" s="41">
        <f t="shared" si="7"/>
        <v>269653.83199999999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269653.83199999999</v>
      </c>
      <c r="D117" s="2">
        <f>D118+D119</f>
        <v>269653.83199999999</v>
      </c>
      <c r="E117" s="2">
        <f>E118+E119</f>
        <v>269653.83199999999</v>
      </c>
      <c r="H117" s="41">
        <f t="shared" si="7"/>
        <v>269653.83199999999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269653.83199999999</v>
      </c>
      <c r="D119" s="128">
        <f>C119</f>
        <v>269653.83199999999</v>
      </c>
      <c r="E119" s="128">
        <f>D119</f>
        <v>269653.83199999999</v>
      </c>
      <c r="H119" s="41">
        <f t="shared" si="7"/>
        <v>269653.83199999999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1061535.7200000002</v>
      </c>
      <c r="D135" s="21">
        <f>D136+D140+D143+D146+D149</f>
        <v>1061535.7200000002</v>
      </c>
      <c r="E135" s="21">
        <f>E136+E140+E143+E146+E149</f>
        <v>1061535.7200000002</v>
      </c>
      <c r="G135" s="39" t="s">
        <v>584</v>
      </c>
      <c r="H135" s="41">
        <f t="shared" si="11"/>
        <v>1061535.7200000002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1061535.7200000002</v>
      </c>
      <c r="D136" s="2">
        <f>D137+D138+D139</f>
        <v>1061535.7200000002</v>
      </c>
      <c r="E136" s="2">
        <f>E137+E138+E139</f>
        <v>1061535.7200000002</v>
      </c>
      <c r="H136" s="41">
        <f t="shared" si="11"/>
        <v>1061535.7200000002</v>
      </c>
    </row>
    <row r="137" spans="1:10" ht="15" customHeight="1" outlineLevel="2">
      <c r="A137" s="130"/>
      <c r="B137" s="129" t="s">
        <v>855</v>
      </c>
      <c r="C137" s="128">
        <v>443397.49099999998</v>
      </c>
      <c r="D137" s="128">
        <f>C137</f>
        <v>443397.49099999998</v>
      </c>
      <c r="E137" s="128">
        <f>D137</f>
        <v>443397.49099999998</v>
      </c>
      <c r="H137" s="41">
        <f t="shared" si="11"/>
        <v>443397.49099999998</v>
      </c>
    </row>
    <row r="138" spans="1:10" ht="15" customHeight="1" outlineLevel="2">
      <c r="A138" s="130"/>
      <c r="B138" s="129" t="s">
        <v>862</v>
      </c>
      <c r="C138" s="128">
        <v>529393.12600000005</v>
      </c>
      <c r="D138" s="128">
        <f t="shared" ref="D138:E139" si="12">C138</f>
        <v>529393.12600000005</v>
      </c>
      <c r="E138" s="128">
        <f t="shared" si="12"/>
        <v>529393.12600000005</v>
      </c>
      <c r="H138" s="41">
        <f t="shared" si="11"/>
        <v>529393.12600000005</v>
      </c>
    </row>
    <row r="139" spans="1:10" ht="15" customHeight="1" outlineLevel="2">
      <c r="A139" s="130"/>
      <c r="B139" s="129" t="s">
        <v>861</v>
      </c>
      <c r="C139" s="128">
        <v>88745.103000000003</v>
      </c>
      <c r="D139" s="128">
        <f t="shared" si="12"/>
        <v>88745.103000000003</v>
      </c>
      <c r="E139" s="128">
        <f t="shared" si="12"/>
        <v>88745.103000000003</v>
      </c>
      <c r="H139" s="41">
        <f t="shared" si="11"/>
        <v>88745.103000000003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372210</v>
      </c>
      <c r="D152" s="23">
        <f>D153+D163+D170</f>
        <v>372210</v>
      </c>
      <c r="E152" s="23">
        <f>E153+E163+E170</f>
        <v>372210</v>
      </c>
      <c r="G152" s="39" t="s">
        <v>66</v>
      </c>
      <c r="H152" s="41">
        <f t="shared" si="11"/>
        <v>372210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372210</v>
      </c>
      <c r="D153" s="21">
        <f>D154+D157+D160</f>
        <v>372210</v>
      </c>
      <c r="E153" s="21">
        <f>E154+E157+E160</f>
        <v>372210</v>
      </c>
      <c r="G153" s="39" t="s">
        <v>585</v>
      </c>
      <c r="H153" s="41">
        <f t="shared" si="11"/>
        <v>372210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372210</v>
      </c>
      <c r="D154" s="2">
        <f>D155+D156</f>
        <v>372210</v>
      </c>
      <c r="E154" s="2">
        <f>E155+E156</f>
        <v>372210</v>
      </c>
      <c r="H154" s="41">
        <f t="shared" si="11"/>
        <v>372210</v>
      </c>
    </row>
    <row r="155" spans="1:10" ht="15" customHeight="1" outlineLevel="2">
      <c r="A155" s="130"/>
      <c r="B155" s="129" t="s">
        <v>855</v>
      </c>
      <c r="C155" s="128">
        <v>41178</v>
      </c>
      <c r="D155" s="128">
        <f>C155</f>
        <v>41178</v>
      </c>
      <c r="E155" s="128">
        <f>D155</f>
        <v>41178</v>
      </c>
      <c r="H155" s="41">
        <f t="shared" si="11"/>
        <v>41178</v>
      </c>
    </row>
    <row r="156" spans="1:10" ht="15" customHeight="1" outlineLevel="2">
      <c r="A156" s="130"/>
      <c r="B156" s="129" t="s">
        <v>860</v>
      </c>
      <c r="C156" s="128">
        <v>331032</v>
      </c>
      <c r="D156" s="128">
        <f>C156</f>
        <v>331032</v>
      </c>
      <c r="E156" s="128">
        <f>D156</f>
        <v>331032</v>
      </c>
      <c r="H156" s="41">
        <f t="shared" si="11"/>
        <v>331032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41" t="s">
        <v>853</v>
      </c>
      <c r="E256" s="141" t="s">
        <v>852</v>
      </c>
      <c r="G256" s="47" t="s">
        <v>589</v>
      </c>
      <c r="H256" s="48">
        <f>C257+C559</f>
        <v>4454399.5520000001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2274400</v>
      </c>
      <c r="D257" s="37">
        <f>C257</f>
        <v>2274400</v>
      </c>
      <c r="E257" s="37">
        <f>D257</f>
        <v>2274400</v>
      </c>
      <c r="G257" s="39" t="s">
        <v>60</v>
      </c>
      <c r="H257" s="41">
        <f>C257</f>
        <v>2274400</v>
      </c>
      <c r="I257" s="42"/>
      <c r="J257" s="40" t="b">
        <f>AND(H257=I257)</f>
        <v>0</v>
      </c>
    </row>
    <row r="258" spans="1:10">
      <c r="A258" s="150" t="s">
        <v>266</v>
      </c>
      <c r="B258" s="151"/>
      <c r="C258" s="36">
        <f>C259+C339+C483+C547</f>
        <v>2171300</v>
      </c>
      <c r="D258" s="36">
        <f>D259+D339+D483+D547</f>
        <v>1525324.6</v>
      </c>
      <c r="E258" s="36">
        <f>E259+E339+E483+E547</f>
        <v>1525324.6</v>
      </c>
      <c r="G258" s="39" t="s">
        <v>57</v>
      </c>
      <c r="H258" s="41">
        <f t="shared" ref="H258:H321" si="21">C258</f>
        <v>2171300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1075351.3999999999</v>
      </c>
      <c r="D259" s="33">
        <f>D260+D263+D314</f>
        <v>429376</v>
      </c>
      <c r="E259" s="33">
        <f>E260+E263+E314</f>
        <v>429376</v>
      </c>
      <c r="G259" s="39" t="s">
        <v>590</v>
      </c>
      <c r="H259" s="41">
        <f t="shared" si="21"/>
        <v>1075351.3999999999</v>
      </c>
      <c r="I259" s="42"/>
      <c r="J259" s="40" t="b">
        <f>AND(H259=I259)</f>
        <v>0</v>
      </c>
    </row>
    <row r="260" spans="1:10" outlineLevel="1">
      <c r="A260" s="152" t="s">
        <v>268</v>
      </c>
      <c r="B260" s="153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outlineLevel="1">
      <c r="A263" s="152" t="s">
        <v>269</v>
      </c>
      <c r="B263" s="153"/>
      <c r="C263" s="32">
        <f>C264+C265+C289+C296+C298+C302+C305+C308+C313</f>
        <v>1043465.4</v>
      </c>
      <c r="D263" s="32">
        <f>D264+D265+D289+D296+D298+D302+D305+D308+D313</f>
        <v>423490</v>
      </c>
      <c r="E263" s="32">
        <f>E264+E265+E289+E296+E298+E302+E305+E308+E313</f>
        <v>423490</v>
      </c>
      <c r="H263" s="41">
        <f t="shared" si="21"/>
        <v>1043465.4</v>
      </c>
    </row>
    <row r="264" spans="1:10" outlineLevel="2">
      <c r="A264" s="6">
        <v>1101</v>
      </c>
      <c r="B264" s="4" t="s">
        <v>34</v>
      </c>
      <c r="C264" s="5">
        <v>423490</v>
      </c>
      <c r="D264" s="5">
        <f>C264</f>
        <v>423490</v>
      </c>
      <c r="E264" s="5">
        <f>D264</f>
        <v>423490</v>
      </c>
      <c r="H264" s="41">
        <f t="shared" si="21"/>
        <v>423490</v>
      </c>
    </row>
    <row r="265" spans="1:10" outlineLevel="2">
      <c r="A265" s="6">
        <v>1101</v>
      </c>
      <c r="B265" s="4" t="s">
        <v>35</v>
      </c>
      <c r="C265" s="5">
        <v>397748</v>
      </c>
      <c r="D265" s="5">
        <f>SUM(D266:D288)</f>
        <v>0</v>
      </c>
      <c r="E265" s="5">
        <f>SUM(E266:E288)</f>
        <v>0</v>
      </c>
      <c r="H265" s="41">
        <f t="shared" si="21"/>
        <v>397748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19175.8</v>
      </c>
      <c r="D289" s="5">
        <f>SUM(D290:D295)</f>
        <v>0</v>
      </c>
      <c r="E289" s="5">
        <f>SUM(E290:E295)</f>
        <v>0</v>
      </c>
      <c r="H289" s="41">
        <f t="shared" si="21"/>
        <v>19175.8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1050</v>
      </c>
      <c r="D296" s="5">
        <f>SUM(D297)</f>
        <v>0</v>
      </c>
      <c r="E296" s="5">
        <f>SUM(E297)</f>
        <v>0</v>
      </c>
      <c r="H296" s="41">
        <f t="shared" si="21"/>
        <v>1050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45723.1</v>
      </c>
      <c r="D298" s="5">
        <f>SUM(D299:D301)</f>
        <v>0</v>
      </c>
      <c r="E298" s="5">
        <f>SUM(E299:E301)</f>
        <v>0</v>
      </c>
      <c r="H298" s="41">
        <f t="shared" si="21"/>
        <v>45723.1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7723.15</v>
      </c>
      <c r="D305" s="5">
        <f>SUM(D306:D307)</f>
        <v>0</v>
      </c>
      <c r="E305" s="5">
        <f>SUM(E306:E307)</f>
        <v>0</v>
      </c>
      <c r="H305" s="41">
        <f t="shared" si="21"/>
        <v>7723.15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145555.35</v>
      </c>
      <c r="D308" s="5">
        <f>SUM(D309:D312)</f>
        <v>0</v>
      </c>
      <c r="E308" s="5">
        <f>SUM(E309:E312)</f>
        <v>0</v>
      </c>
      <c r="H308" s="41">
        <f t="shared" si="21"/>
        <v>145555.35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26000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26000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23500</v>
      </c>
      <c r="D325" s="5">
        <f>SUM(D326:D327)</f>
        <v>0</v>
      </c>
      <c r="E325" s="5">
        <f>SUM(E326:E327)</f>
        <v>0</v>
      </c>
      <c r="H325" s="41">
        <f t="shared" si="28"/>
        <v>23500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2500</v>
      </c>
      <c r="D331" s="5">
        <f>SUM(D332:D335)</f>
        <v>0</v>
      </c>
      <c r="E331" s="5">
        <f>SUM(E332:E335)</f>
        <v>0</v>
      </c>
      <c r="H331" s="41">
        <f t="shared" si="28"/>
        <v>2500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991900</v>
      </c>
      <c r="D339" s="33">
        <f>D340+D444+D482</f>
        <v>991900</v>
      </c>
      <c r="E339" s="33">
        <f>E340+E444+E482</f>
        <v>991900</v>
      </c>
      <c r="G339" s="39" t="s">
        <v>591</v>
      </c>
      <c r="H339" s="41">
        <f t="shared" si="28"/>
        <v>991900</v>
      </c>
      <c r="I339" s="42"/>
      <c r="J339" s="40" t="b">
        <f>AND(H339=I339)</f>
        <v>0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552400</v>
      </c>
      <c r="D340" s="32">
        <f>D341+D342+D343+D344+D347+D348+D353+D356+D357+D362+D367+BH290668+D371+D372+D373+D376+D377+D378+D382+D388+D391+D392+D395+D398+D399+D404+D407+D408+D409+D412+D415+D416+D419+D420+D421+D422+D429+D443</f>
        <v>552400</v>
      </c>
      <c r="E340" s="32">
        <f>E341+E342+E343+E344+E347+E348+E353+E356+E357+E362+E367+BI290668+E371+E372+E373+E376+E377+E378+E382+E388+E391+E392+E395+E398+E399+E404+E407+E408+E409+E412+E415+E416+E419+E420+E421+E422+E429+E443</f>
        <v>552400</v>
      </c>
      <c r="H340" s="41">
        <f t="shared" si="28"/>
        <v>552400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7200</v>
      </c>
      <c r="D342" s="5">
        <f t="shared" ref="D342:E343" si="31">C342</f>
        <v>7200</v>
      </c>
      <c r="E342" s="5">
        <f t="shared" si="31"/>
        <v>7200</v>
      </c>
      <c r="H342" s="41">
        <f t="shared" si="28"/>
        <v>7200</v>
      </c>
    </row>
    <row r="343" spans="1:10" outlineLevel="2">
      <c r="A343" s="6">
        <v>2201</v>
      </c>
      <c r="B343" s="4" t="s">
        <v>41</v>
      </c>
      <c r="C343" s="5">
        <v>230000</v>
      </c>
      <c r="D343" s="5">
        <f t="shared" si="31"/>
        <v>230000</v>
      </c>
      <c r="E343" s="5">
        <f t="shared" si="31"/>
        <v>230000</v>
      </c>
      <c r="H343" s="41">
        <f t="shared" si="28"/>
        <v>230000</v>
      </c>
    </row>
    <row r="344" spans="1:10" outlineLevel="2">
      <c r="A344" s="6">
        <v>2201</v>
      </c>
      <c r="B344" s="4" t="s">
        <v>273</v>
      </c>
      <c r="C344" s="5">
        <f>SUM(C345:C346)</f>
        <v>10400</v>
      </c>
      <c r="D344" s="5">
        <f>SUM(D345:D346)</f>
        <v>10400</v>
      </c>
      <c r="E344" s="5">
        <f>SUM(E345:E346)</f>
        <v>10400</v>
      </c>
      <c r="H344" s="41">
        <f t="shared" si="28"/>
        <v>10400</v>
      </c>
    </row>
    <row r="345" spans="1:10" outlineLevel="3">
      <c r="A345" s="29"/>
      <c r="B345" s="28" t="s">
        <v>274</v>
      </c>
      <c r="C345" s="30">
        <v>6400</v>
      </c>
      <c r="D345" s="30">
        <f t="shared" ref="D345:E347" si="32">C345</f>
        <v>6400</v>
      </c>
      <c r="E345" s="30">
        <f t="shared" si="32"/>
        <v>6400</v>
      </c>
      <c r="H345" s="41">
        <f t="shared" si="28"/>
        <v>6400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67000</v>
      </c>
      <c r="D348" s="5">
        <f>SUM(D349:D352)</f>
        <v>67000</v>
      </c>
      <c r="E348" s="5">
        <f>SUM(E349:E352)</f>
        <v>67000</v>
      </c>
      <c r="H348" s="41">
        <f t="shared" si="28"/>
        <v>67000</v>
      </c>
    </row>
    <row r="349" spans="1:10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7000</v>
      </c>
      <c r="D351" s="30">
        <f t="shared" si="33"/>
        <v>7000</v>
      </c>
      <c r="E351" s="30">
        <f t="shared" si="33"/>
        <v>7000</v>
      </c>
      <c r="H351" s="41">
        <f t="shared" si="28"/>
        <v>7000</v>
      </c>
    </row>
    <row r="352" spans="1:10" outlineLevel="3">
      <c r="A352" s="29"/>
      <c r="B352" s="28" t="s">
        <v>281</v>
      </c>
      <c r="C352" s="30">
        <v>45000</v>
      </c>
      <c r="D352" s="30">
        <f t="shared" si="33"/>
        <v>45000</v>
      </c>
      <c r="E352" s="30">
        <f t="shared" si="33"/>
        <v>45000</v>
      </c>
      <c r="H352" s="41">
        <f t="shared" si="28"/>
        <v>45000</v>
      </c>
    </row>
    <row r="353" spans="1:8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  <c r="H353" s="41">
        <f t="shared" si="28"/>
        <v>800</v>
      </c>
    </row>
    <row r="354" spans="1:8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8600</v>
      </c>
      <c r="D357" s="5">
        <f>SUM(D358:D361)</f>
        <v>8600</v>
      </c>
      <c r="E357" s="5">
        <f>SUM(E358:E361)</f>
        <v>8600</v>
      </c>
      <c r="H357" s="41">
        <f t="shared" si="28"/>
        <v>8600</v>
      </c>
    </row>
    <row r="358" spans="1:8" outlineLevel="3">
      <c r="A358" s="29"/>
      <c r="B358" s="28" t="s">
        <v>286</v>
      </c>
      <c r="C358" s="30">
        <v>8600</v>
      </c>
      <c r="D358" s="30">
        <f>C358</f>
        <v>8600</v>
      </c>
      <c r="E358" s="30">
        <f>D358</f>
        <v>8600</v>
      </c>
      <c r="H358" s="41">
        <f t="shared" si="28"/>
        <v>8600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67760</v>
      </c>
      <c r="D362" s="5">
        <f>SUM(D363:D366)</f>
        <v>67760</v>
      </c>
      <c r="E362" s="5">
        <f>SUM(E363:E366)</f>
        <v>67760</v>
      </c>
      <c r="H362" s="41">
        <f t="shared" si="28"/>
        <v>67760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40760</v>
      </c>
      <c r="D364" s="30">
        <f t="shared" ref="D364:E366" si="36">C364</f>
        <v>40760</v>
      </c>
      <c r="E364" s="30">
        <f t="shared" si="36"/>
        <v>40760</v>
      </c>
      <c r="H364" s="41">
        <f t="shared" si="28"/>
        <v>40760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>
        <v>20000</v>
      </c>
      <c r="D366" s="30">
        <f t="shared" si="36"/>
        <v>20000</v>
      </c>
      <c r="E366" s="30">
        <f t="shared" si="36"/>
        <v>20000</v>
      </c>
      <c r="H366" s="41">
        <f t="shared" si="28"/>
        <v>20000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14000</v>
      </c>
      <c r="D372" s="5">
        <f t="shared" si="37"/>
        <v>14000</v>
      </c>
      <c r="E372" s="5">
        <f t="shared" si="37"/>
        <v>14000</v>
      </c>
      <c r="H372" s="41">
        <f t="shared" si="28"/>
        <v>14000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11000</v>
      </c>
      <c r="D378" s="5">
        <f>SUM(D379:D381)</f>
        <v>11000</v>
      </c>
      <c r="E378" s="5">
        <f>SUM(E379:E381)</f>
        <v>11000</v>
      </c>
      <c r="H378" s="41">
        <f t="shared" si="28"/>
        <v>11000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outlineLevel="2">
      <c r="A382" s="6">
        <v>2201</v>
      </c>
      <c r="B382" s="4" t="s">
        <v>114</v>
      </c>
      <c r="C382" s="5">
        <f>SUM(C383:C387)</f>
        <v>7100</v>
      </c>
      <c r="D382" s="5">
        <f>SUM(D383:D387)</f>
        <v>7100</v>
      </c>
      <c r="E382" s="5">
        <f>SUM(E383:E387)</f>
        <v>7100</v>
      </c>
      <c r="H382" s="41">
        <f t="shared" si="28"/>
        <v>7100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5100</v>
      </c>
      <c r="D386" s="30">
        <f t="shared" si="40"/>
        <v>5100</v>
      </c>
      <c r="E386" s="30">
        <f t="shared" si="40"/>
        <v>5100</v>
      </c>
      <c r="H386" s="41">
        <f t="shared" ref="H386:H449" si="41">C386</f>
        <v>5100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3000</v>
      </c>
      <c r="D389" s="30">
        <f t="shared" ref="D389:E391" si="42">C389</f>
        <v>3000</v>
      </c>
      <c r="E389" s="30">
        <f t="shared" si="42"/>
        <v>3000</v>
      </c>
      <c r="H389" s="41">
        <f t="shared" si="41"/>
        <v>3000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10630</v>
      </c>
      <c r="D392" s="5">
        <f>SUM(D393:D394)</f>
        <v>10630</v>
      </c>
      <c r="E392" s="5">
        <f>SUM(E393:E394)</f>
        <v>10630</v>
      </c>
      <c r="H392" s="41">
        <f t="shared" si="41"/>
        <v>10630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10630</v>
      </c>
      <c r="D394" s="30">
        <f>C394</f>
        <v>10630</v>
      </c>
      <c r="E394" s="30">
        <f>D394</f>
        <v>10630</v>
      </c>
      <c r="H394" s="41">
        <f t="shared" si="41"/>
        <v>10630</v>
      </c>
    </row>
    <row r="395" spans="1:8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  <c r="H395" s="41">
        <f t="shared" si="41"/>
        <v>400</v>
      </c>
    </row>
    <row r="396" spans="1:8" outlineLevel="3">
      <c r="A396" s="29"/>
      <c r="B396" s="28" t="s">
        <v>315</v>
      </c>
      <c r="C396" s="30">
        <v>400</v>
      </c>
      <c r="D396" s="30">
        <f t="shared" ref="D396:E398" si="43">C396</f>
        <v>400</v>
      </c>
      <c r="E396" s="30">
        <f t="shared" si="43"/>
        <v>400</v>
      </c>
      <c r="H396" s="41">
        <f t="shared" si="41"/>
        <v>400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1"/>
        <v>400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400</v>
      </c>
      <c r="D406" s="30">
        <f t="shared" si="45"/>
        <v>400</v>
      </c>
      <c r="E406" s="30">
        <f t="shared" si="45"/>
        <v>400</v>
      </c>
      <c r="H406" s="41">
        <f t="shared" si="41"/>
        <v>400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5610</v>
      </c>
      <c r="D409" s="5">
        <f>SUM(D410:D411)</f>
        <v>5610</v>
      </c>
      <c r="E409" s="5">
        <f>SUM(E410:E411)</f>
        <v>5610</v>
      </c>
      <c r="H409" s="41">
        <f t="shared" si="41"/>
        <v>5610</v>
      </c>
    </row>
    <row r="410" spans="1:8" outlineLevel="3" collapsed="1">
      <c r="A410" s="29"/>
      <c r="B410" s="28" t="s">
        <v>49</v>
      </c>
      <c r="C410" s="30">
        <v>2600</v>
      </c>
      <c r="D410" s="30">
        <f>C410</f>
        <v>2600</v>
      </c>
      <c r="E410" s="30">
        <f>D410</f>
        <v>2600</v>
      </c>
      <c r="H410" s="41">
        <f t="shared" si="41"/>
        <v>2600</v>
      </c>
    </row>
    <row r="411" spans="1:8" outlineLevel="3">
      <c r="A411" s="29"/>
      <c r="B411" s="28" t="s">
        <v>50</v>
      </c>
      <c r="C411" s="30">
        <v>3010</v>
      </c>
      <c r="D411" s="30">
        <f>C411</f>
        <v>3010</v>
      </c>
      <c r="E411" s="30">
        <f>D411</f>
        <v>3010</v>
      </c>
      <c r="H411" s="41">
        <f t="shared" si="41"/>
        <v>3010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3800</v>
      </c>
      <c r="D415" s="5">
        <f t="shared" si="46"/>
        <v>3800</v>
      </c>
      <c r="E415" s="5">
        <f t="shared" si="46"/>
        <v>3800</v>
      </c>
      <c r="H415" s="41">
        <f t="shared" si="41"/>
        <v>3800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9500</v>
      </c>
      <c r="D422" s="5">
        <f>SUM(D423:D428)</f>
        <v>9500</v>
      </c>
      <c r="E422" s="5">
        <f>SUM(E423:E428)</f>
        <v>9500</v>
      </c>
      <c r="H422" s="41">
        <f t="shared" si="41"/>
        <v>9500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9000</v>
      </c>
      <c r="D425" s="30">
        <f t="shared" si="48"/>
        <v>9000</v>
      </c>
      <c r="E425" s="30">
        <f t="shared" si="48"/>
        <v>9000</v>
      </c>
      <c r="H425" s="41">
        <f t="shared" si="41"/>
        <v>9000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70000</v>
      </c>
      <c r="D429" s="5">
        <f>SUM(D430:D442)</f>
        <v>70000</v>
      </c>
      <c r="E429" s="5">
        <f>SUM(E430:E442)</f>
        <v>70000</v>
      </c>
      <c r="H429" s="41">
        <f t="shared" si="41"/>
        <v>70000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70000</v>
      </c>
      <c r="D442" s="30">
        <f t="shared" si="49"/>
        <v>70000</v>
      </c>
      <c r="E442" s="30">
        <f t="shared" si="49"/>
        <v>70000</v>
      </c>
      <c r="H442" s="41">
        <f t="shared" si="41"/>
        <v>70000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439500</v>
      </c>
      <c r="D444" s="32">
        <f>D445+D454+D455+D459+D462+D463+D468+D474+D477+D480+D481+D450</f>
        <v>439500</v>
      </c>
      <c r="E444" s="32">
        <f>E445+E454+E455+E459+E462+E463+E468+E474+E477+E480+E481+E450</f>
        <v>439500</v>
      </c>
      <c r="H444" s="41">
        <f t="shared" si="41"/>
        <v>439500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59000</v>
      </c>
      <c r="D445" s="5">
        <f>SUM(D446:D449)</f>
        <v>59000</v>
      </c>
      <c r="E445" s="5">
        <f>SUM(E446:E449)</f>
        <v>59000</v>
      </c>
      <c r="H445" s="41">
        <f t="shared" si="41"/>
        <v>59000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6000</v>
      </c>
      <c r="D447" s="30">
        <f t="shared" ref="D447:E449" si="50">C447</f>
        <v>6000</v>
      </c>
      <c r="E447" s="30">
        <f t="shared" si="50"/>
        <v>6000</v>
      </c>
      <c r="H447" s="41">
        <f t="shared" si="41"/>
        <v>6000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42000</v>
      </c>
      <c r="D449" s="30">
        <f t="shared" si="50"/>
        <v>42000</v>
      </c>
      <c r="E449" s="30">
        <f t="shared" si="50"/>
        <v>42000</v>
      </c>
      <c r="H449" s="41">
        <f t="shared" si="41"/>
        <v>42000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340000</v>
      </c>
      <c r="D450" s="5">
        <f>SUM(D451:D453)</f>
        <v>340000</v>
      </c>
      <c r="E450" s="5">
        <f>SUM(E451:E453)</f>
        <v>340000</v>
      </c>
      <c r="H450" s="41">
        <f t="shared" ref="H450:H513" si="51">C450</f>
        <v>340000</v>
      </c>
    </row>
    <row r="451" spans="1:8" ht="15" customHeight="1" outlineLevel="3">
      <c r="A451" s="28"/>
      <c r="B451" s="28" t="s">
        <v>364</v>
      </c>
      <c r="C451" s="30">
        <v>340000</v>
      </c>
      <c r="D451" s="30">
        <f>C451</f>
        <v>340000</v>
      </c>
      <c r="E451" s="30">
        <f>D451</f>
        <v>340000</v>
      </c>
      <c r="H451" s="41">
        <f t="shared" si="51"/>
        <v>340000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1"/>
        <v>12000</v>
      </c>
    </row>
    <row r="455" spans="1:8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14500</v>
      </c>
      <c r="D477" s="5">
        <f>SUM(D478:D479)</f>
        <v>14500</v>
      </c>
      <c r="E477" s="5">
        <f>SUM(E478:E479)</f>
        <v>14500</v>
      </c>
      <c r="H477" s="41">
        <f t="shared" si="51"/>
        <v>14500</v>
      </c>
    </row>
    <row r="478" spans="1:8" ht="15" customHeight="1" outlineLevel="3">
      <c r="A478" s="28"/>
      <c r="B478" s="28" t="s">
        <v>383</v>
      </c>
      <c r="C478" s="30">
        <v>14500</v>
      </c>
      <c r="D478" s="30">
        <f t="shared" ref="D478:E481" si="57">C478</f>
        <v>14500</v>
      </c>
      <c r="E478" s="30">
        <f t="shared" si="57"/>
        <v>14500</v>
      </c>
      <c r="H478" s="41">
        <f t="shared" si="51"/>
        <v>14500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104048.6</v>
      </c>
      <c r="D483" s="35">
        <f>D484+D504+D509+D522+D528+D538</f>
        <v>104048.6</v>
      </c>
      <c r="E483" s="35">
        <f>E484+E504+E509+E522+E528+E538</f>
        <v>104048.6</v>
      </c>
      <c r="G483" s="39" t="s">
        <v>592</v>
      </c>
      <c r="H483" s="41">
        <f t="shared" si="51"/>
        <v>104048.6</v>
      </c>
      <c r="I483" s="42"/>
      <c r="J483" s="40" t="b">
        <f>AND(H483=I483)</f>
        <v>0</v>
      </c>
    </row>
    <row r="484" spans="1:10" outlineLevel="1">
      <c r="A484" s="152" t="s">
        <v>390</v>
      </c>
      <c r="B484" s="153"/>
      <c r="C484" s="32">
        <f>C485+C486+C490+C491+C494+C497+C500+C501+C502+C503</f>
        <v>56987.6</v>
      </c>
      <c r="D484" s="32">
        <f>D485+D486+D490+D491+D494+D497+D500+D501+D502+D503</f>
        <v>56987.6</v>
      </c>
      <c r="E484" s="32">
        <f>E485+E486+E490+E491+E494+E497+E500+E501+E502+E503</f>
        <v>56987.6</v>
      </c>
      <c r="H484" s="41">
        <f t="shared" si="51"/>
        <v>56987.6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  <c r="H485" s="41">
        <f t="shared" si="51"/>
        <v>15000</v>
      </c>
    </row>
    <row r="486" spans="1:10" outlineLevel="2">
      <c r="A486" s="6">
        <v>3302</v>
      </c>
      <c r="B486" s="4" t="s">
        <v>392</v>
      </c>
      <c r="C486" s="5">
        <f>SUM(C487:C489)</f>
        <v>16987.599999999999</v>
      </c>
      <c r="D486" s="5">
        <f>SUM(D487:D489)</f>
        <v>16987.599999999999</v>
      </c>
      <c r="E486" s="5">
        <f>SUM(E487:E489)</f>
        <v>16987.599999999999</v>
      </c>
      <c r="H486" s="41">
        <f t="shared" si="51"/>
        <v>16987.599999999999</v>
      </c>
    </row>
    <row r="487" spans="1:10" ht="15" customHeight="1" outlineLevel="3">
      <c r="A487" s="28"/>
      <c r="B487" s="28" t="s">
        <v>393</v>
      </c>
      <c r="C487" s="30">
        <v>14650</v>
      </c>
      <c r="D487" s="30">
        <f>C487</f>
        <v>14650</v>
      </c>
      <c r="E487" s="30">
        <f>D487</f>
        <v>14650</v>
      </c>
      <c r="H487" s="41">
        <f t="shared" si="51"/>
        <v>14650</v>
      </c>
    </row>
    <row r="488" spans="1:10" ht="15" customHeight="1" outlineLevel="3">
      <c r="A488" s="28"/>
      <c r="B488" s="28" t="s">
        <v>394</v>
      </c>
      <c r="C488" s="30">
        <v>2337.6</v>
      </c>
      <c r="D488" s="30">
        <f t="shared" ref="D488:E489" si="58">C488</f>
        <v>2337.6</v>
      </c>
      <c r="E488" s="30">
        <f t="shared" si="58"/>
        <v>2337.6</v>
      </c>
      <c r="H488" s="41">
        <f t="shared" si="51"/>
        <v>2337.6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2000</v>
      </c>
      <c r="D491" s="5">
        <f>SUM(D492:D493)</f>
        <v>2000</v>
      </c>
      <c r="E491" s="5">
        <f>SUM(E492:E493)</f>
        <v>2000</v>
      </c>
      <c r="H491" s="41">
        <f t="shared" si="51"/>
        <v>2000</v>
      </c>
    </row>
    <row r="492" spans="1:10" ht="15" customHeight="1" outlineLevel="3">
      <c r="A492" s="28"/>
      <c r="B492" s="28" t="s">
        <v>398</v>
      </c>
      <c r="C492" s="30">
        <v>2000</v>
      </c>
      <c r="D492" s="30">
        <f>C492</f>
        <v>2000</v>
      </c>
      <c r="E492" s="30">
        <f>D492</f>
        <v>2000</v>
      </c>
      <c r="H492" s="41">
        <f t="shared" si="51"/>
        <v>2000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5500</v>
      </c>
      <c r="D494" s="5">
        <f>SUM(D495:D496)</f>
        <v>5500</v>
      </c>
      <c r="E494" s="5">
        <f>SUM(E495:E496)</f>
        <v>5500</v>
      </c>
      <c r="H494" s="41">
        <f t="shared" si="51"/>
        <v>5500</v>
      </c>
    </row>
    <row r="495" spans="1:10" ht="15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  <c r="H495" s="41">
        <f t="shared" si="51"/>
        <v>4000</v>
      </c>
    </row>
    <row r="496" spans="1:10" ht="15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 t="shared" si="51"/>
        <v>1500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17500</v>
      </c>
      <c r="D500" s="5">
        <f t="shared" si="59"/>
        <v>17500</v>
      </c>
      <c r="E500" s="5">
        <f t="shared" si="59"/>
        <v>17500</v>
      </c>
      <c r="H500" s="41">
        <f t="shared" si="51"/>
        <v>17500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2" t="s">
        <v>410</v>
      </c>
      <c r="B504" s="153"/>
      <c r="C504" s="32">
        <f>SUM(C505:C508)</f>
        <v>7310</v>
      </c>
      <c r="D504" s="32">
        <f>SUM(D505:D508)</f>
        <v>7310</v>
      </c>
      <c r="E504" s="32">
        <f>SUM(E505:E508)</f>
        <v>7310</v>
      </c>
      <c r="H504" s="41">
        <f t="shared" si="51"/>
        <v>7310</v>
      </c>
    </row>
    <row r="505" spans="1:12" outlineLevel="2" collapsed="1">
      <c r="A505" s="6">
        <v>3303</v>
      </c>
      <c r="B505" s="4" t="s">
        <v>411</v>
      </c>
      <c r="C505" s="5">
        <v>5310</v>
      </c>
      <c r="D505" s="5">
        <f>C505</f>
        <v>5310</v>
      </c>
      <c r="E505" s="5">
        <f>D505</f>
        <v>5310</v>
      </c>
      <c r="H505" s="41">
        <f t="shared" si="51"/>
        <v>5310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2" t="s">
        <v>414</v>
      </c>
      <c r="B509" s="153"/>
      <c r="C509" s="32">
        <f>C510+C511+C512+C513+C517+C518+C519+C520+C521</f>
        <v>37000</v>
      </c>
      <c r="D509" s="32">
        <f>D510+D511+D512+D513+D517+D518+D519+D520+D521</f>
        <v>37000</v>
      </c>
      <c r="E509" s="32">
        <f>E510+E511+E512+E513+E517+E518+E519+E520+E521</f>
        <v>37000</v>
      </c>
      <c r="F509" s="51"/>
      <c r="H509" s="41">
        <f t="shared" si="51"/>
        <v>37000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4000</v>
      </c>
      <c r="D517" s="5">
        <f t="shared" si="62"/>
        <v>4000</v>
      </c>
      <c r="E517" s="5">
        <f t="shared" si="62"/>
        <v>4000</v>
      </c>
      <c r="H517" s="41">
        <f t="shared" si="63"/>
        <v>4000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32000</v>
      </c>
      <c r="D520" s="5">
        <f t="shared" si="62"/>
        <v>32000</v>
      </c>
      <c r="E520" s="5">
        <f t="shared" si="62"/>
        <v>32000</v>
      </c>
      <c r="H520" s="41">
        <f t="shared" si="63"/>
        <v>32000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2751</v>
      </c>
      <c r="D538" s="32">
        <f>SUM(D539:D544)</f>
        <v>2751</v>
      </c>
      <c r="E538" s="32">
        <f>SUM(E539:E544)</f>
        <v>2751</v>
      </c>
      <c r="H538" s="41">
        <f t="shared" si="63"/>
        <v>2751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2751</v>
      </c>
      <c r="D540" s="5">
        <f t="shared" ref="D540:E543" si="66">C540</f>
        <v>2751</v>
      </c>
      <c r="E540" s="5">
        <f t="shared" si="66"/>
        <v>2751</v>
      </c>
      <c r="H540" s="41">
        <f t="shared" si="63"/>
        <v>2751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2" t="s">
        <v>450</v>
      </c>
      <c r="B548" s="15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103100</v>
      </c>
      <c r="D550" s="36">
        <f>D551</f>
        <v>103100</v>
      </c>
      <c r="E550" s="36">
        <f>E551</f>
        <v>103100</v>
      </c>
      <c r="G550" s="39" t="s">
        <v>59</v>
      </c>
      <c r="H550" s="41">
        <f t="shared" si="63"/>
        <v>103100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103100</v>
      </c>
      <c r="D551" s="33">
        <f>D552+D556</f>
        <v>103100</v>
      </c>
      <c r="E551" s="33">
        <f>E552+E556</f>
        <v>103100</v>
      </c>
      <c r="G551" s="39" t="s">
        <v>594</v>
      </c>
      <c r="H551" s="41">
        <f t="shared" si="63"/>
        <v>103100</v>
      </c>
      <c r="I551" s="42"/>
      <c r="J551" s="40" t="b">
        <f>AND(H551=I551)</f>
        <v>0</v>
      </c>
    </row>
    <row r="552" spans="1:10" outlineLevel="1">
      <c r="A552" s="152" t="s">
        <v>457</v>
      </c>
      <c r="B552" s="153"/>
      <c r="C552" s="32">
        <f>SUM(C553:C555)</f>
        <v>103100</v>
      </c>
      <c r="D552" s="32">
        <f>SUM(D553:D555)</f>
        <v>103100</v>
      </c>
      <c r="E552" s="32">
        <f>SUM(E553:E555)</f>
        <v>103100</v>
      </c>
      <c r="H552" s="41">
        <f t="shared" si="63"/>
        <v>103100</v>
      </c>
    </row>
    <row r="553" spans="1:10" outlineLevel="2" collapsed="1">
      <c r="A553" s="6">
        <v>5500</v>
      </c>
      <c r="B553" s="4" t="s">
        <v>458</v>
      </c>
      <c r="C553" s="5">
        <v>103100</v>
      </c>
      <c r="D553" s="5">
        <f t="shared" ref="D553:E555" si="67">C553</f>
        <v>103100</v>
      </c>
      <c r="E553" s="5">
        <f t="shared" si="67"/>
        <v>103100</v>
      </c>
      <c r="H553" s="41">
        <f t="shared" si="63"/>
        <v>103100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2179999.5520000001</v>
      </c>
      <c r="D559" s="37">
        <f>D560+D716+D725</f>
        <v>2179999.5520000001</v>
      </c>
      <c r="E559" s="37">
        <f>E560+E716+E725</f>
        <v>2179999.5520000001</v>
      </c>
      <c r="G559" s="39" t="s">
        <v>62</v>
      </c>
      <c r="H559" s="41">
        <f t="shared" si="63"/>
        <v>2179999.5520000001</v>
      </c>
      <c r="I559" s="42"/>
      <c r="J559" s="40" t="b">
        <f>AND(H559=I559)</f>
        <v>0</v>
      </c>
    </row>
    <row r="560" spans="1:10">
      <c r="A560" s="150" t="s">
        <v>464</v>
      </c>
      <c r="B560" s="151"/>
      <c r="C560" s="36">
        <f>C561+C638+C642+C645</f>
        <v>2029999.5519999999</v>
      </c>
      <c r="D560" s="36">
        <f>D561+D638+D642+D645</f>
        <v>2029999.5519999999</v>
      </c>
      <c r="E560" s="36">
        <f>E561+E638+E642+E645</f>
        <v>2029999.5519999999</v>
      </c>
      <c r="G560" s="39" t="s">
        <v>61</v>
      </c>
      <c r="H560" s="41">
        <f t="shared" si="63"/>
        <v>2029999.5519999999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2029999.5519999999</v>
      </c>
      <c r="D561" s="38">
        <f>D562+D567+D568+D569+D576+D577+D581+D584+D585+D586+D587+D592+D595+D599+D603+D610+D616+D628</f>
        <v>2029999.5519999999</v>
      </c>
      <c r="E561" s="38">
        <f>E562+E567+E568+E569+E576+E577+E581+E584+E585+E586+E587+E592+E595+E599+E603+E610+E616+E628</f>
        <v>2029999.5519999999</v>
      </c>
      <c r="G561" s="39" t="s">
        <v>595</v>
      </c>
      <c r="H561" s="41">
        <f t="shared" si="63"/>
        <v>2029999.5519999999</v>
      </c>
      <c r="I561" s="42"/>
      <c r="J561" s="40" t="b">
        <f>AND(H561=I561)</f>
        <v>0</v>
      </c>
    </row>
    <row r="562" spans="1:10" outlineLevel="1">
      <c r="A562" s="152" t="s">
        <v>466</v>
      </c>
      <c r="B562" s="153"/>
      <c r="C562" s="32">
        <f>SUM(C563:C566)</f>
        <v>96137</v>
      </c>
      <c r="D562" s="32">
        <f>SUM(D563:D566)</f>
        <v>96137</v>
      </c>
      <c r="E562" s="32">
        <f>SUM(E563:E566)</f>
        <v>96137</v>
      </c>
      <c r="H562" s="41">
        <f t="shared" si="63"/>
        <v>96137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96137</v>
      </c>
      <c r="D566" s="5">
        <f t="shared" si="68"/>
        <v>96137</v>
      </c>
      <c r="E566" s="5">
        <f t="shared" si="68"/>
        <v>96137</v>
      </c>
      <c r="H566" s="41">
        <f t="shared" si="63"/>
        <v>96137</v>
      </c>
    </row>
    <row r="567" spans="1:10" outlineLevel="1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105000</v>
      </c>
      <c r="D569" s="32">
        <f>SUM(D570:D575)</f>
        <v>105000</v>
      </c>
      <c r="E569" s="32">
        <f>SUM(E570:E575)</f>
        <v>105000</v>
      </c>
      <c r="H569" s="41">
        <f t="shared" si="63"/>
        <v>105000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105000</v>
      </c>
      <c r="D574" s="5">
        <f t="shared" si="69"/>
        <v>105000</v>
      </c>
      <c r="E574" s="5">
        <f t="shared" si="69"/>
        <v>105000</v>
      </c>
      <c r="H574" s="41">
        <f t="shared" si="63"/>
        <v>105000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2" t="s">
        <v>480</v>
      </c>
      <c r="B576" s="153"/>
      <c r="C576" s="32">
        <v>40000</v>
      </c>
      <c r="D576" s="32">
        <f>C576</f>
        <v>40000</v>
      </c>
      <c r="E576" s="32">
        <f>D576</f>
        <v>40000</v>
      </c>
      <c r="H576" s="41">
        <f t="shared" si="63"/>
        <v>40000</v>
      </c>
    </row>
    <row r="577" spans="1:8" outlineLevel="1">
      <c r="A577" s="152" t="s">
        <v>481</v>
      </c>
      <c r="B577" s="153"/>
      <c r="C577" s="32">
        <f>SUM(C578:C580)</f>
        <v>8422</v>
      </c>
      <c r="D577" s="32">
        <f>SUM(D578:D580)</f>
        <v>8422</v>
      </c>
      <c r="E577" s="32">
        <f>SUM(E578:E580)</f>
        <v>8422</v>
      </c>
      <c r="H577" s="41">
        <f t="shared" si="63"/>
        <v>8422</v>
      </c>
    </row>
    <row r="578" spans="1:8" outlineLevel="2">
      <c r="A578" s="7">
        <v>6605</v>
      </c>
      <c r="B578" s="4" t="s">
        <v>482</v>
      </c>
      <c r="C578" s="5">
        <v>5000</v>
      </c>
      <c r="D578" s="5">
        <f t="shared" ref="D578:E580" si="70">C578</f>
        <v>5000</v>
      </c>
      <c r="E578" s="5">
        <f t="shared" si="70"/>
        <v>5000</v>
      </c>
      <c r="H578" s="41">
        <f t="shared" ref="H578:H641" si="71">C578</f>
        <v>5000</v>
      </c>
    </row>
    <row r="579" spans="1:8" outlineLevel="2">
      <c r="A579" s="7">
        <v>6605</v>
      </c>
      <c r="B579" s="4" t="s">
        <v>483</v>
      </c>
      <c r="C579" s="5">
        <v>3422</v>
      </c>
      <c r="D579" s="5">
        <f t="shared" si="70"/>
        <v>3422</v>
      </c>
      <c r="E579" s="5">
        <f t="shared" si="70"/>
        <v>3422</v>
      </c>
      <c r="H579" s="41">
        <f t="shared" si="71"/>
        <v>3422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2" t="s">
        <v>485</v>
      </c>
      <c r="B581" s="153"/>
      <c r="C581" s="32">
        <f>SUM(C582:C583)</f>
        <v>191602</v>
      </c>
      <c r="D581" s="32">
        <f>SUM(D582:D583)</f>
        <v>191602</v>
      </c>
      <c r="E581" s="32">
        <f>SUM(E582:E583)</f>
        <v>191602</v>
      </c>
      <c r="H581" s="41">
        <f t="shared" si="71"/>
        <v>191602</v>
      </c>
    </row>
    <row r="582" spans="1:8" outlineLevel="2">
      <c r="A582" s="7">
        <v>6606</v>
      </c>
      <c r="B582" s="4" t="s">
        <v>486</v>
      </c>
      <c r="C582" s="5">
        <v>191602</v>
      </c>
      <c r="D582" s="5">
        <f t="shared" ref="D582:E586" si="72">C582</f>
        <v>191602</v>
      </c>
      <c r="E582" s="5">
        <f t="shared" si="72"/>
        <v>191602</v>
      </c>
      <c r="H582" s="41">
        <f t="shared" si="71"/>
        <v>191602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2" t="s">
        <v>488</v>
      </c>
      <c r="B584" s="153"/>
      <c r="C584" s="32">
        <v>2000</v>
      </c>
      <c r="D584" s="32">
        <f t="shared" si="72"/>
        <v>2000</v>
      </c>
      <c r="E584" s="32">
        <f t="shared" si="72"/>
        <v>2000</v>
      </c>
      <c r="H584" s="41">
        <f t="shared" si="71"/>
        <v>2000</v>
      </c>
    </row>
    <row r="585" spans="1:8" outlineLevel="1" collapsed="1">
      <c r="A585" s="152" t="s">
        <v>489</v>
      </c>
      <c r="B585" s="153"/>
      <c r="C585" s="32">
        <v>40000</v>
      </c>
      <c r="D585" s="32">
        <f t="shared" si="72"/>
        <v>40000</v>
      </c>
      <c r="E585" s="32">
        <f t="shared" si="72"/>
        <v>40000</v>
      </c>
      <c r="H585" s="41">
        <f t="shared" si="71"/>
        <v>40000</v>
      </c>
    </row>
    <row r="586" spans="1:8" outlineLevel="1" collapsed="1">
      <c r="A586" s="152" t="s">
        <v>490</v>
      </c>
      <c r="B586" s="15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2" t="s">
        <v>491</v>
      </c>
      <c r="B587" s="153"/>
      <c r="C587" s="32">
        <f>SUM(C588:C591)</f>
        <v>152528</v>
      </c>
      <c r="D587" s="32">
        <f>SUM(D588:D591)</f>
        <v>152528</v>
      </c>
      <c r="E587" s="32">
        <f>SUM(E588:E591)</f>
        <v>152528</v>
      </c>
      <c r="H587" s="41">
        <f t="shared" si="71"/>
        <v>152528</v>
      </c>
    </row>
    <row r="588" spans="1:8" outlineLevel="2">
      <c r="A588" s="7">
        <v>6610</v>
      </c>
      <c r="B588" s="4" t="s">
        <v>492</v>
      </c>
      <c r="C588" s="5">
        <v>112528</v>
      </c>
      <c r="D588" s="5">
        <f>C588</f>
        <v>112528</v>
      </c>
      <c r="E588" s="5">
        <f>D588</f>
        <v>112528</v>
      </c>
      <c r="H588" s="41">
        <f t="shared" si="71"/>
        <v>112528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40000</v>
      </c>
      <c r="D591" s="5">
        <f t="shared" si="73"/>
        <v>40000</v>
      </c>
      <c r="E591" s="5">
        <f t="shared" si="73"/>
        <v>40000</v>
      </c>
      <c r="H591" s="41">
        <f t="shared" si="71"/>
        <v>40000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1171755.8319999999</v>
      </c>
      <c r="D599" s="32">
        <f>SUM(D600:D602)</f>
        <v>1171755.8319999999</v>
      </c>
      <c r="E599" s="32">
        <f>SUM(E600:E602)</f>
        <v>1171755.8319999999</v>
      </c>
      <c r="H599" s="41">
        <f t="shared" si="71"/>
        <v>1171755.8319999999</v>
      </c>
    </row>
    <row r="600" spans="1:8" outlineLevel="2">
      <c r="A600" s="7">
        <v>6613</v>
      </c>
      <c r="B600" s="4" t="s">
        <v>504</v>
      </c>
      <c r="C600" s="5">
        <v>70000</v>
      </c>
      <c r="D600" s="5">
        <f t="shared" ref="D600:E602" si="75">C600</f>
        <v>70000</v>
      </c>
      <c r="E600" s="5">
        <f t="shared" si="75"/>
        <v>70000</v>
      </c>
      <c r="H600" s="41">
        <f t="shared" si="71"/>
        <v>70000</v>
      </c>
    </row>
    <row r="601" spans="1:8" outlineLevel="2">
      <c r="A601" s="7">
        <v>6613</v>
      </c>
      <c r="B601" s="4" t="s">
        <v>505</v>
      </c>
      <c r="C601" s="5">
        <v>921755.83200000005</v>
      </c>
      <c r="D601" s="5">
        <f t="shared" si="75"/>
        <v>921755.83200000005</v>
      </c>
      <c r="E601" s="5">
        <f t="shared" si="75"/>
        <v>921755.83200000005</v>
      </c>
      <c r="H601" s="41">
        <f t="shared" si="71"/>
        <v>921755.83200000005</v>
      </c>
    </row>
    <row r="602" spans="1:8" outlineLevel="2">
      <c r="A602" s="7">
        <v>6613</v>
      </c>
      <c r="B602" s="4" t="s">
        <v>501</v>
      </c>
      <c r="C602" s="5">
        <v>180000</v>
      </c>
      <c r="D602" s="5">
        <f t="shared" si="75"/>
        <v>180000</v>
      </c>
      <c r="E602" s="5">
        <f t="shared" si="75"/>
        <v>180000</v>
      </c>
      <c r="H602" s="41">
        <f t="shared" si="71"/>
        <v>180000</v>
      </c>
    </row>
    <row r="603" spans="1:8" outlineLevel="1">
      <c r="A603" s="152" t="s">
        <v>506</v>
      </c>
      <c r="B603" s="153"/>
      <c r="C603" s="32">
        <f>SUM(C604:C609)</f>
        <v>160000</v>
      </c>
      <c r="D603" s="32">
        <f>SUM(D604:D609)</f>
        <v>160000</v>
      </c>
      <c r="E603" s="32">
        <f>SUM(E604:E609)</f>
        <v>160000</v>
      </c>
      <c r="H603" s="41">
        <f t="shared" si="71"/>
        <v>160000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10000</v>
      </c>
      <c r="D608" s="5">
        <f t="shared" si="76"/>
        <v>10000</v>
      </c>
      <c r="E608" s="5">
        <f t="shared" si="76"/>
        <v>10000</v>
      </c>
      <c r="H608" s="41">
        <f t="shared" si="71"/>
        <v>10000</v>
      </c>
    </row>
    <row r="609" spans="1:8" outlineLevel="2">
      <c r="A609" s="7">
        <v>6614</v>
      </c>
      <c r="B609" s="4" t="s">
        <v>512</v>
      </c>
      <c r="C609" s="5">
        <v>150000</v>
      </c>
      <c r="D609" s="5">
        <f t="shared" si="76"/>
        <v>150000</v>
      </c>
      <c r="E609" s="5">
        <f t="shared" si="76"/>
        <v>150000</v>
      </c>
      <c r="H609" s="41">
        <f t="shared" si="71"/>
        <v>150000</v>
      </c>
    </row>
    <row r="610" spans="1:8" outlineLevel="1">
      <c r="A610" s="152" t="s">
        <v>513</v>
      </c>
      <c r="B610" s="153"/>
      <c r="C610" s="32">
        <f>SUM(C611:C615)</f>
        <v>10000</v>
      </c>
      <c r="D610" s="32">
        <f>SUM(D611:D615)</f>
        <v>10000</v>
      </c>
      <c r="E610" s="32">
        <f>SUM(E611:E615)</f>
        <v>10000</v>
      </c>
      <c r="H610" s="41">
        <f t="shared" si="71"/>
        <v>10000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10000</v>
      </c>
      <c r="D615" s="5">
        <f t="shared" si="77"/>
        <v>10000</v>
      </c>
      <c r="E615" s="5">
        <f t="shared" si="77"/>
        <v>10000</v>
      </c>
      <c r="H615" s="41">
        <f t="shared" si="71"/>
        <v>10000</v>
      </c>
    </row>
    <row r="616" spans="1:8" outlineLevel="1">
      <c r="A616" s="152" t="s">
        <v>519</v>
      </c>
      <c r="B616" s="153"/>
      <c r="C616" s="32">
        <f>SUM(C617:C627)</f>
        <v>52554.720000000001</v>
      </c>
      <c r="D616" s="32">
        <f>SUM(D617:D627)</f>
        <v>52554.720000000001</v>
      </c>
      <c r="E616" s="32">
        <f>SUM(E617:E627)</f>
        <v>52554.720000000001</v>
      </c>
      <c r="H616" s="41">
        <f t="shared" si="71"/>
        <v>52554.720000000001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20000</v>
      </c>
      <c r="D620" s="5">
        <f t="shared" si="78"/>
        <v>20000</v>
      </c>
      <c r="E620" s="5">
        <f t="shared" si="78"/>
        <v>20000</v>
      </c>
      <c r="H620" s="41">
        <f t="shared" si="71"/>
        <v>20000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32554.720000000001</v>
      </c>
      <c r="D627" s="5">
        <f t="shared" si="78"/>
        <v>32554.720000000001</v>
      </c>
      <c r="E627" s="5">
        <f t="shared" si="78"/>
        <v>32554.720000000001</v>
      </c>
      <c r="H627" s="41">
        <f t="shared" si="71"/>
        <v>32554.720000000001</v>
      </c>
    </row>
    <row r="628" spans="1:10" outlineLevel="1">
      <c r="A628" s="152" t="s">
        <v>531</v>
      </c>
      <c r="B628" s="15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150000</v>
      </c>
      <c r="D716" s="36">
        <f>D717</f>
        <v>150000</v>
      </c>
      <c r="E716" s="36">
        <f>E717</f>
        <v>150000</v>
      </c>
      <c r="G716" s="39" t="s">
        <v>66</v>
      </c>
      <c r="H716" s="41">
        <f t="shared" si="92"/>
        <v>150000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150000</v>
      </c>
      <c r="D717" s="33">
        <f>D718+D722</f>
        <v>150000</v>
      </c>
      <c r="E717" s="33">
        <f>E718+E722</f>
        <v>150000</v>
      </c>
      <c r="G717" s="39" t="s">
        <v>599</v>
      </c>
      <c r="H717" s="41">
        <f t="shared" si="92"/>
        <v>150000</v>
      </c>
      <c r="I717" s="42"/>
      <c r="J717" s="40" t="b">
        <f>AND(H717=I717)</f>
        <v>0</v>
      </c>
    </row>
    <row r="718" spans="1:10" outlineLevel="1" collapsed="1">
      <c r="A718" s="146" t="s">
        <v>851</v>
      </c>
      <c r="B718" s="147"/>
      <c r="C718" s="31">
        <f>SUM(C719:C721)</f>
        <v>150000</v>
      </c>
      <c r="D718" s="31">
        <f>SUM(D719:D721)</f>
        <v>150000</v>
      </c>
      <c r="E718" s="31">
        <f>SUM(E719:E721)</f>
        <v>150000</v>
      </c>
      <c r="H718" s="41">
        <f t="shared" si="92"/>
        <v>150000</v>
      </c>
    </row>
    <row r="719" spans="1:10" ht="15" customHeight="1" outlineLevel="2">
      <c r="A719" s="6">
        <v>10950</v>
      </c>
      <c r="B719" s="4" t="s">
        <v>572</v>
      </c>
      <c r="C719" s="5">
        <v>150000</v>
      </c>
      <c r="D719" s="5">
        <f>C719</f>
        <v>150000</v>
      </c>
      <c r="E719" s="5">
        <f>D719</f>
        <v>150000</v>
      </c>
      <c r="H719" s="41">
        <f t="shared" si="92"/>
        <v>150000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47" zoomScale="150" zoomScaleNormal="150" workbookViewId="0">
      <selection activeCell="E258" sqref="E258"/>
    </sheetView>
  </sheetViews>
  <sheetFormatPr baseColWidth="10" defaultColWidth="9.140625" defaultRowHeight="15" outlineLevelRow="3"/>
  <cols>
    <col min="1" max="1" width="7" bestFit="1" customWidth="1"/>
    <col min="2" max="2" width="37.28515625" customWidth="1"/>
    <col min="3" max="3" width="32.85546875" customWidth="1"/>
    <col min="4" max="4" width="16.42578125" customWidth="1"/>
    <col min="5" max="5" width="17.140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40" t="s">
        <v>853</v>
      </c>
      <c r="E1" s="140" t="s">
        <v>852</v>
      </c>
      <c r="G1" s="43" t="s">
        <v>31</v>
      </c>
      <c r="H1" s="44">
        <f>C2+C114</f>
        <v>5550268.2310000006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3087800</v>
      </c>
      <c r="D2" s="26">
        <f>D3+D67</f>
        <v>3087800</v>
      </c>
      <c r="E2" s="26">
        <f>E3+E67</f>
        <v>3087800</v>
      </c>
      <c r="G2" s="39" t="s">
        <v>60</v>
      </c>
      <c r="H2" s="41">
        <f>C2</f>
        <v>3087800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1552300</v>
      </c>
      <c r="D3" s="23">
        <f>D4+D11+D38+D61</f>
        <v>1552300</v>
      </c>
      <c r="E3" s="23">
        <f>E4+E11+E38+E61</f>
        <v>1552300</v>
      </c>
      <c r="G3" s="39" t="s">
        <v>57</v>
      </c>
      <c r="H3" s="41">
        <f t="shared" ref="H3:H66" si="0">C3</f>
        <v>1552300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1091000</v>
      </c>
      <c r="D4" s="21">
        <f>SUM(D5:D10)</f>
        <v>1091000</v>
      </c>
      <c r="E4" s="21">
        <f>SUM(E5:E10)</f>
        <v>1091000</v>
      </c>
      <c r="F4" s="17"/>
      <c r="G4" s="39" t="s">
        <v>53</v>
      </c>
      <c r="H4" s="41">
        <f t="shared" si="0"/>
        <v>1091000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140000</v>
      </c>
      <c r="D5" s="2">
        <f>C5</f>
        <v>140000</v>
      </c>
      <c r="E5" s="2">
        <f>D5</f>
        <v>140000</v>
      </c>
      <c r="F5" s="17"/>
      <c r="G5" s="17"/>
      <c r="H5" s="41">
        <f t="shared" si="0"/>
        <v>140000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1">C6</f>
        <v>50000</v>
      </c>
      <c r="E6" s="2">
        <f t="shared" si="1"/>
        <v>50000</v>
      </c>
      <c r="F6" s="17"/>
      <c r="G6" s="17"/>
      <c r="H6" s="41">
        <f t="shared" si="0"/>
        <v>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700000</v>
      </c>
      <c r="D7" s="2">
        <f t="shared" si="1"/>
        <v>700000</v>
      </c>
      <c r="E7" s="2">
        <f t="shared" si="1"/>
        <v>700000</v>
      </c>
      <c r="F7" s="17"/>
      <c r="G7" s="17"/>
      <c r="H7" s="41">
        <f t="shared" si="0"/>
        <v>700000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200000</v>
      </c>
      <c r="D8" s="2">
        <f t="shared" si="1"/>
        <v>200000</v>
      </c>
      <c r="E8" s="2">
        <f t="shared" si="1"/>
        <v>200000</v>
      </c>
      <c r="F8" s="17"/>
      <c r="G8" s="17"/>
      <c r="H8" s="41">
        <f t="shared" si="0"/>
        <v>200000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107500</v>
      </c>
      <c r="D11" s="21">
        <f>SUM(D12:D37)</f>
        <v>107500</v>
      </c>
      <c r="E11" s="21">
        <f>SUM(E12:E37)</f>
        <v>107500</v>
      </c>
      <c r="F11" s="17"/>
      <c r="G11" s="39" t="s">
        <v>54</v>
      </c>
      <c r="H11" s="41">
        <f t="shared" si="0"/>
        <v>107500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56500</v>
      </c>
      <c r="D12" s="2">
        <f>C12</f>
        <v>56500</v>
      </c>
      <c r="E12" s="2">
        <f>D12</f>
        <v>56500</v>
      </c>
      <c r="H12" s="41">
        <f t="shared" si="0"/>
        <v>56500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>
        <v>10000</v>
      </c>
      <c r="D19" s="2">
        <f t="shared" si="2"/>
        <v>10000</v>
      </c>
      <c r="E19" s="2">
        <f t="shared" si="2"/>
        <v>10000</v>
      </c>
      <c r="H19" s="41">
        <f t="shared" si="0"/>
        <v>10000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353800</v>
      </c>
      <c r="D38" s="21">
        <f>SUM(D39:D60)</f>
        <v>353800</v>
      </c>
      <c r="E38" s="21">
        <f>SUM(E39:E60)</f>
        <v>353800</v>
      </c>
      <c r="G38" s="39" t="s">
        <v>55</v>
      </c>
      <c r="H38" s="41">
        <f t="shared" si="0"/>
        <v>353800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38000</v>
      </c>
      <c r="D48" s="2">
        <f t="shared" si="4"/>
        <v>38000</v>
      </c>
      <c r="E48" s="2">
        <f t="shared" si="4"/>
        <v>38000</v>
      </c>
      <c r="H48" s="41">
        <f t="shared" si="0"/>
        <v>38000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>
        <v>100000</v>
      </c>
      <c r="D56" s="2">
        <f t="shared" ref="D56:E60" si="5">C56</f>
        <v>100000</v>
      </c>
      <c r="E56" s="2">
        <f t="shared" si="5"/>
        <v>100000</v>
      </c>
      <c r="H56" s="41">
        <f t="shared" si="0"/>
        <v>100000</v>
      </c>
    </row>
    <row r="57" spans="1:10" outlineLevel="1">
      <c r="A57" s="20">
        <v>3304</v>
      </c>
      <c r="B57" s="20" t="s">
        <v>155</v>
      </c>
      <c r="C57" s="2">
        <v>2500</v>
      </c>
      <c r="D57" s="2">
        <f t="shared" si="5"/>
        <v>2500</v>
      </c>
      <c r="E57" s="2">
        <f t="shared" si="5"/>
        <v>2500</v>
      </c>
      <c r="H57" s="41">
        <f t="shared" si="0"/>
        <v>2500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1535500</v>
      </c>
      <c r="D67" s="25">
        <f>D97+D68</f>
        <v>1535500</v>
      </c>
      <c r="E67" s="25">
        <f>E97+E68</f>
        <v>1535500</v>
      </c>
      <c r="G67" s="39" t="s">
        <v>59</v>
      </c>
      <c r="H67" s="41">
        <f t="shared" ref="H67:H130" si="7">C67</f>
        <v>1535500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80500</v>
      </c>
      <c r="D68" s="21">
        <f>SUM(D69:D96)</f>
        <v>80500</v>
      </c>
      <c r="E68" s="21">
        <f>SUM(E69:E96)</f>
        <v>80500</v>
      </c>
      <c r="G68" s="39" t="s">
        <v>56</v>
      </c>
      <c r="H68" s="41">
        <f t="shared" si="7"/>
        <v>80500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51000</v>
      </c>
      <c r="D79" s="2">
        <f t="shared" si="8"/>
        <v>51000</v>
      </c>
      <c r="E79" s="2">
        <f t="shared" si="8"/>
        <v>51000</v>
      </c>
      <c r="H79" s="41">
        <f t="shared" si="7"/>
        <v>51000</v>
      </c>
    </row>
    <row r="80" spans="1:10" ht="15" customHeight="1" outlineLevel="1">
      <c r="A80" s="3">
        <v>5202</v>
      </c>
      <c r="B80" s="2" t="s">
        <v>172</v>
      </c>
      <c r="C80" s="2">
        <v>29000</v>
      </c>
      <c r="D80" s="2">
        <f t="shared" si="8"/>
        <v>29000</v>
      </c>
      <c r="E80" s="2">
        <f t="shared" si="8"/>
        <v>29000</v>
      </c>
      <c r="H80" s="41">
        <f t="shared" si="7"/>
        <v>29000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500</v>
      </c>
      <c r="D90" s="2">
        <f t="shared" si="9"/>
        <v>500</v>
      </c>
      <c r="E90" s="2">
        <f t="shared" si="9"/>
        <v>500</v>
      </c>
      <c r="H90" s="41">
        <f t="shared" si="7"/>
        <v>500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1455000</v>
      </c>
      <c r="D97" s="21">
        <f>SUM(D98:D113)</f>
        <v>1455000</v>
      </c>
      <c r="E97" s="21">
        <f>SUM(E98:E113)</f>
        <v>1455000</v>
      </c>
      <c r="G97" s="39" t="s">
        <v>58</v>
      </c>
      <c r="H97" s="41">
        <f t="shared" si="7"/>
        <v>1455000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1320000</v>
      </c>
      <c r="D98" s="2">
        <f>C98</f>
        <v>1320000</v>
      </c>
      <c r="E98" s="2">
        <f>D98</f>
        <v>1320000</v>
      </c>
      <c r="H98" s="41">
        <f t="shared" si="7"/>
        <v>1320000</v>
      </c>
    </row>
    <row r="99" spans="1:10" ht="15" customHeight="1" outlineLevel="1">
      <c r="A99" s="3">
        <v>6002</v>
      </c>
      <c r="B99" s="1" t="s">
        <v>185</v>
      </c>
      <c r="C99" s="2">
        <v>120000</v>
      </c>
      <c r="D99" s="2">
        <f t="shared" ref="D99:E113" si="10">C99</f>
        <v>120000</v>
      </c>
      <c r="E99" s="2">
        <f t="shared" si="10"/>
        <v>120000</v>
      </c>
      <c r="H99" s="41">
        <f t="shared" si="7"/>
        <v>120000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>
        <v>3000</v>
      </c>
      <c r="D111" s="2">
        <f t="shared" si="10"/>
        <v>3000</v>
      </c>
      <c r="E111" s="2">
        <f t="shared" si="10"/>
        <v>3000</v>
      </c>
      <c r="H111" s="41">
        <f t="shared" si="7"/>
        <v>3000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4000</v>
      </c>
      <c r="D113" s="2">
        <f t="shared" si="10"/>
        <v>4000</v>
      </c>
      <c r="E113" s="2">
        <f t="shared" si="10"/>
        <v>4000</v>
      </c>
      <c r="H113" s="41">
        <f t="shared" si="7"/>
        <v>4000</v>
      </c>
    </row>
    <row r="114" spans="1:10">
      <c r="A114" s="168" t="s">
        <v>62</v>
      </c>
      <c r="B114" s="169"/>
      <c r="C114" s="26">
        <f>C115+C152+C177</f>
        <v>2462468.2310000001</v>
      </c>
      <c r="D114" s="26">
        <f>D115+D152+D177</f>
        <v>2462468.2310000001</v>
      </c>
      <c r="E114" s="26">
        <f>E115+E152+E177</f>
        <v>2462468.2310000001</v>
      </c>
      <c r="G114" s="39" t="s">
        <v>62</v>
      </c>
      <c r="H114" s="41">
        <f t="shared" si="7"/>
        <v>2462468.2310000001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1848694.9260000002</v>
      </c>
      <c r="D115" s="23">
        <f>D116+D135</f>
        <v>1848694.9260000002</v>
      </c>
      <c r="E115" s="23">
        <f>E116+E135</f>
        <v>1848694.9260000002</v>
      </c>
      <c r="G115" s="39" t="s">
        <v>61</v>
      </c>
      <c r="H115" s="41">
        <f t="shared" si="7"/>
        <v>1848694.9260000002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388776.75399999996</v>
      </c>
      <c r="D116" s="21">
        <f>D117+D120+D123+D126+D129+D132</f>
        <v>388776.75399999996</v>
      </c>
      <c r="E116" s="21">
        <f>E117+E120+E123+E126+E129+E132</f>
        <v>388776.75399999996</v>
      </c>
      <c r="G116" s="39" t="s">
        <v>583</v>
      </c>
      <c r="H116" s="41">
        <f t="shared" si="7"/>
        <v>388776.75399999996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388776.75399999996</v>
      </c>
      <c r="D117" s="2">
        <f>D118+D119</f>
        <v>388776.75399999996</v>
      </c>
      <c r="E117" s="2">
        <f>E118+E119</f>
        <v>388776.75399999996</v>
      </c>
      <c r="H117" s="41">
        <f t="shared" si="7"/>
        <v>388776.75399999996</v>
      </c>
    </row>
    <row r="118" spans="1:10" ht="15" customHeight="1" outlineLevel="2">
      <c r="A118" s="130"/>
      <c r="B118" s="129" t="s">
        <v>855</v>
      </c>
      <c r="C118" s="128">
        <v>181756.75399999999</v>
      </c>
      <c r="D118" s="128">
        <f>C118</f>
        <v>181756.75399999999</v>
      </c>
      <c r="E118" s="128">
        <f>D118</f>
        <v>181756.75399999999</v>
      </c>
      <c r="H118" s="41">
        <f t="shared" si="7"/>
        <v>181756.75399999999</v>
      </c>
    </row>
    <row r="119" spans="1:10" ht="15" customHeight="1" outlineLevel="2">
      <c r="A119" s="130"/>
      <c r="B119" s="129" t="s">
        <v>860</v>
      </c>
      <c r="C119" s="128">
        <v>207020</v>
      </c>
      <c r="D119" s="128">
        <f>C119</f>
        <v>207020</v>
      </c>
      <c r="E119" s="128">
        <f>D119</f>
        <v>207020</v>
      </c>
      <c r="H119" s="41">
        <f t="shared" si="7"/>
        <v>207020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1459918.1720000003</v>
      </c>
      <c r="D135" s="21">
        <f>D136+D140+D143+D146+D149</f>
        <v>1459918.1720000003</v>
      </c>
      <c r="E135" s="21">
        <f>E136+E140+E143+E146+E149</f>
        <v>1459918.1720000003</v>
      </c>
      <c r="G135" s="39" t="s">
        <v>584</v>
      </c>
      <c r="H135" s="41">
        <f t="shared" si="11"/>
        <v>1459918.1720000003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1459918.1720000003</v>
      </c>
      <c r="D136" s="2">
        <f>D137+D138+D139</f>
        <v>1459918.1720000003</v>
      </c>
      <c r="E136" s="2">
        <f>E137+E138+E139</f>
        <v>1459918.1720000003</v>
      </c>
      <c r="H136" s="41">
        <f t="shared" si="11"/>
        <v>1459918.1720000003</v>
      </c>
    </row>
    <row r="137" spans="1:10" ht="15" customHeight="1" outlineLevel="2">
      <c r="A137" s="130"/>
      <c r="B137" s="129" t="s">
        <v>855</v>
      </c>
      <c r="C137" s="128">
        <v>564319.40899999999</v>
      </c>
      <c r="D137" s="128">
        <f>C137</f>
        <v>564319.40899999999</v>
      </c>
      <c r="E137" s="128">
        <f>D137</f>
        <v>564319.40899999999</v>
      </c>
      <c r="H137" s="41">
        <f t="shared" si="11"/>
        <v>564319.40899999999</v>
      </c>
    </row>
    <row r="138" spans="1:10" ht="15" customHeight="1" outlineLevel="2">
      <c r="A138" s="130"/>
      <c r="B138" s="129" t="s">
        <v>862</v>
      </c>
      <c r="C138" s="128">
        <v>763250.48100000003</v>
      </c>
      <c r="D138" s="128">
        <f t="shared" ref="D138:E139" si="12">C138</f>
        <v>763250.48100000003</v>
      </c>
      <c r="E138" s="128">
        <f t="shared" si="12"/>
        <v>763250.48100000003</v>
      </c>
      <c r="H138" s="41">
        <f t="shared" si="11"/>
        <v>763250.48100000003</v>
      </c>
    </row>
    <row r="139" spans="1:10" ht="15" customHeight="1" outlineLevel="2">
      <c r="A139" s="130"/>
      <c r="B139" s="129" t="s">
        <v>861</v>
      </c>
      <c r="C139" s="128">
        <v>132348.28200000001</v>
      </c>
      <c r="D139" s="128">
        <f t="shared" si="12"/>
        <v>132348.28200000001</v>
      </c>
      <c r="E139" s="128">
        <f t="shared" si="12"/>
        <v>132348.28200000001</v>
      </c>
      <c r="H139" s="41">
        <f t="shared" si="11"/>
        <v>132348.28200000001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613773.30499999993</v>
      </c>
      <c r="D152" s="23">
        <f>D153+D163+D170</f>
        <v>613773.30499999993</v>
      </c>
      <c r="E152" s="23">
        <f>E153+E163+E170</f>
        <v>613773.30499999993</v>
      </c>
      <c r="G152" s="39" t="s">
        <v>66</v>
      </c>
      <c r="H152" s="41">
        <f t="shared" si="11"/>
        <v>613773.30499999993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613773.30499999993</v>
      </c>
      <c r="D153" s="21">
        <f>D154+D157+D160</f>
        <v>613773.30499999993</v>
      </c>
      <c r="E153" s="21">
        <f>E154+E157+E160</f>
        <v>613773.30499999993</v>
      </c>
      <c r="G153" s="39" t="s">
        <v>585</v>
      </c>
      <c r="H153" s="41">
        <f t="shared" si="11"/>
        <v>613773.30499999993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613773.30499999993</v>
      </c>
      <c r="D154" s="2">
        <f>D155+D156</f>
        <v>613773.30499999993</v>
      </c>
      <c r="E154" s="2">
        <f>E155+E156</f>
        <v>613773.30499999993</v>
      </c>
      <c r="H154" s="41">
        <f t="shared" si="11"/>
        <v>613773.30499999993</v>
      </c>
    </row>
    <row r="155" spans="1:10" ht="15" customHeight="1" outlineLevel="2">
      <c r="A155" s="130"/>
      <c r="B155" s="129" t="s">
        <v>855</v>
      </c>
      <c r="C155" s="128">
        <v>66117.304999999993</v>
      </c>
      <c r="D155" s="128">
        <f>C155</f>
        <v>66117.304999999993</v>
      </c>
      <c r="E155" s="128">
        <f>D155</f>
        <v>66117.304999999993</v>
      </c>
      <c r="H155" s="41">
        <f t="shared" si="11"/>
        <v>66117.304999999993</v>
      </c>
    </row>
    <row r="156" spans="1:10" ht="15" customHeight="1" outlineLevel="2">
      <c r="A156" s="130"/>
      <c r="B156" s="129" t="s">
        <v>860</v>
      </c>
      <c r="C156" s="128">
        <v>547656</v>
      </c>
      <c r="D156" s="128">
        <f>C156</f>
        <v>547656</v>
      </c>
      <c r="E156" s="128">
        <f>D156</f>
        <v>547656</v>
      </c>
      <c r="H156" s="41">
        <f t="shared" si="11"/>
        <v>547656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40" t="s">
        <v>853</v>
      </c>
      <c r="E256" s="140" t="s">
        <v>852</v>
      </c>
      <c r="G256" s="47" t="s">
        <v>589</v>
      </c>
      <c r="H256" s="48">
        <f>C257+C559</f>
        <v>5550268.2310000006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2674996</v>
      </c>
      <c r="D257" s="37">
        <f>C257</f>
        <v>2674996</v>
      </c>
      <c r="E257" s="37">
        <f>D257</f>
        <v>2674996</v>
      </c>
      <c r="G257" s="39" t="s">
        <v>60</v>
      </c>
      <c r="H257" s="41">
        <f>C257</f>
        <v>2674996</v>
      </c>
      <c r="I257" s="42"/>
      <c r="J257" s="40" t="b">
        <f>AND(H257=I257)</f>
        <v>0</v>
      </c>
    </row>
    <row r="258" spans="1:10">
      <c r="A258" s="150" t="s">
        <v>266</v>
      </c>
      <c r="B258" s="151"/>
      <c r="C258" s="36">
        <f>C259+C339+C483+C547</f>
        <v>2556000</v>
      </c>
      <c r="D258" s="36">
        <f>D259+D339+D483+D547</f>
        <v>1913142.3929999999</v>
      </c>
      <c r="E258" s="36">
        <f>E259+E339+E483+E547</f>
        <v>1913142.3929999999</v>
      </c>
      <c r="G258" s="39" t="s">
        <v>57</v>
      </c>
      <c r="H258" s="41">
        <f t="shared" ref="H258:H321" si="21">C258</f>
        <v>2556000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993384.60699999996</v>
      </c>
      <c r="D259" s="33">
        <f>D260+D263+D314</f>
        <v>350527</v>
      </c>
      <c r="E259" s="33">
        <f>E260+E263+E314</f>
        <v>350527</v>
      </c>
      <c r="G259" s="39" t="s">
        <v>590</v>
      </c>
      <c r="H259" s="41">
        <f t="shared" si="21"/>
        <v>993384.60699999996</v>
      </c>
      <c r="I259" s="42"/>
      <c r="J259" s="40" t="b">
        <f>AND(H259=I259)</f>
        <v>0</v>
      </c>
    </row>
    <row r="260" spans="1:10" outlineLevel="1">
      <c r="A260" s="152" t="s">
        <v>268</v>
      </c>
      <c r="B260" s="153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outlineLevel="1">
      <c r="A263" s="152" t="s">
        <v>269</v>
      </c>
      <c r="B263" s="153"/>
      <c r="C263" s="32">
        <f>C264+C265+C289+C296+C298+C302+C305+C308+C313</f>
        <v>969342.93299999996</v>
      </c>
      <c r="D263" s="32">
        <f>D264+D265+D289+D296+D298+D302+D305+D308+D313</f>
        <v>344641</v>
      </c>
      <c r="E263" s="32">
        <f>E264+E265+E289+E296+E298+E302+E305+E308+E313</f>
        <v>344641</v>
      </c>
      <c r="H263" s="41">
        <f t="shared" si="21"/>
        <v>969342.93299999996</v>
      </c>
    </row>
    <row r="264" spans="1:10" outlineLevel="2">
      <c r="A264" s="6">
        <v>1101</v>
      </c>
      <c r="B264" s="4" t="s">
        <v>34</v>
      </c>
      <c r="C264" s="5">
        <v>344641</v>
      </c>
      <c r="D264" s="5">
        <f>C264</f>
        <v>344641</v>
      </c>
      <c r="E264" s="5">
        <f>D264</f>
        <v>344641</v>
      </c>
      <c r="H264" s="41">
        <f t="shared" si="21"/>
        <v>344641</v>
      </c>
    </row>
    <row r="265" spans="1:10" outlineLevel="2">
      <c r="A265" s="6">
        <v>1101</v>
      </c>
      <c r="B265" s="4" t="s">
        <v>35</v>
      </c>
      <c r="C265" s="5">
        <v>422176.13299999997</v>
      </c>
      <c r="D265" s="5">
        <f>SUM(D266:D288)</f>
        <v>0</v>
      </c>
      <c r="E265" s="5">
        <f>SUM(E266:E288)</f>
        <v>0</v>
      </c>
      <c r="H265" s="41">
        <f t="shared" si="21"/>
        <v>422176.13299999997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11895.8</v>
      </c>
      <c r="D289" s="5">
        <f>SUM(D290:D295)</f>
        <v>0</v>
      </c>
      <c r="E289" s="5">
        <f>SUM(E290:E295)</f>
        <v>0</v>
      </c>
      <c r="H289" s="41">
        <f t="shared" si="21"/>
        <v>11895.8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1050</v>
      </c>
      <c r="D296" s="5">
        <f>SUM(D297)</f>
        <v>0</v>
      </c>
      <c r="E296" s="5">
        <f>SUM(E297)</f>
        <v>0</v>
      </c>
      <c r="H296" s="41">
        <f t="shared" si="21"/>
        <v>1050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36000</v>
      </c>
      <c r="D298" s="5">
        <f>SUM(D299:D301)</f>
        <v>0</v>
      </c>
      <c r="E298" s="5">
        <f>SUM(E299:E301)</f>
        <v>0</v>
      </c>
      <c r="H298" s="41">
        <f t="shared" si="21"/>
        <v>36000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8080</v>
      </c>
      <c r="D305" s="5">
        <f>SUM(D306:D307)</f>
        <v>0</v>
      </c>
      <c r="E305" s="5">
        <f>SUM(E306:E307)</f>
        <v>0</v>
      </c>
      <c r="H305" s="41">
        <f t="shared" si="21"/>
        <v>8080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142500</v>
      </c>
      <c r="D308" s="5">
        <f>SUM(D309:D312)</f>
        <v>0</v>
      </c>
      <c r="E308" s="5">
        <f>SUM(E309:E312)</f>
        <v>0</v>
      </c>
      <c r="H308" s="41">
        <f t="shared" si="21"/>
        <v>142500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18155.673999999999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18155.673999999999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16578</v>
      </c>
      <c r="D325" s="5">
        <f>SUM(D326:D327)</f>
        <v>0</v>
      </c>
      <c r="E325" s="5">
        <f>SUM(E326:E327)</f>
        <v>0</v>
      </c>
      <c r="H325" s="41">
        <f t="shared" si="28"/>
        <v>16578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240.92400000000001</v>
      </c>
      <c r="D328" s="5">
        <f>SUM(D329:D330)</f>
        <v>0</v>
      </c>
      <c r="E328" s="5">
        <f>SUM(E329:E330)</f>
        <v>0</v>
      </c>
      <c r="H328" s="41">
        <f t="shared" si="28"/>
        <v>240.92400000000001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1336.75</v>
      </c>
      <c r="D331" s="5">
        <f>SUM(D332:D335)</f>
        <v>0</v>
      </c>
      <c r="E331" s="5">
        <f>SUM(E332:E335)</f>
        <v>0</v>
      </c>
      <c r="H331" s="41">
        <f t="shared" si="28"/>
        <v>1336.75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1425950</v>
      </c>
      <c r="D339" s="33">
        <f>D340+D444+D482</f>
        <v>1425950</v>
      </c>
      <c r="E339" s="33">
        <f>E340+E444+E482</f>
        <v>1425950</v>
      </c>
      <c r="G339" s="39" t="s">
        <v>591</v>
      </c>
      <c r="H339" s="41">
        <f t="shared" si="28"/>
        <v>1425950</v>
      </c>
      <c r="I339" s="42"/>
      <c r="J339" s="40" t="b">
        <f>AND(H339=I339)</f>
        <v>0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799950</v>
      </c>
      <c r="D340" s="32">
        <f>D341+D342+D343+D344+D347+D348+D353+D356+D357+D362+D367+BH290668+D371+D372+D373+D376+D377+D378+D382+D388+D391+D392+D395+D398+D399+D404+D407+D408+D409+D412+D415+D416+D419+D420+D421+D422+D429+D443</f>
        <v>799950</v>
      </c>
      <c r="E340" s="32">
        <f>E341+E342+E343+E344+E347+E348+E353+E356+E357+E362+E367+BI290668+E371+E372+E373+E376+E377+E378+E382+E388+E391+E392+E395+E398+E399+E404+E407+E408+E409+E412+E415+E416+E419+E420+E421+E422+E429+E443</f>
        <v>799950</v>
      </c>
      <c r="H340" s="41">
        <f t="shared" si="28"/>
        <v>799950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9000</v>
      </c>
      <c r="D342" s="5">
        <f t="shared" ref="D342:E343" si="31">C342</f>
        <v>9000</v>
      </c>
      <c r="E342" s="5">
        <f t="shared" si="31"/>
        <v>9000</v>
      </c>
      <c r="H342" s="41">
        <f t="shared" si="28"/>
        <v>9000</v>
      </c>
    </row>
    <row r="343" spans="1:10" outlineLevel="2">
      <c r="A343" s="6">
        <v>2201</v>
      </c>
      <c r="B343" s="4" t="s">
        <v>41</v>
      </c>
      <c r="C343" s="5">
        <v>393550</v>
      </c>
      <c r="D343" s="5">
        <f t="shared" si="31"/>
        <v>393550</v>
      </c>
      <c r="E343" s="5">
        <f t="shared" si="31"/>
        <v>393550</v>
      </c>
      <c r="H343" s="41">
        <f t="shared" si="28"/>
        <v>393550</v>
      </c>
    </row>
    <row r="344" spans="1:10" outlineLevel="2">
      <c r="A344" s="6">
        <v>2201</v>
      </c>
      <c r="B344" s="4" t="s">
        <v>273</v>
      </c>
      <c r="C344" s="5">
        <f>SUM(C345:C346)</f>
        <v>13000</v>
      </c>
      <c r="D344" s="5">
        <f>SUM(D345:D346)</f>
        <v>13000</v>
      </c>
      <c r="E344" s="5">
        <f>SUM(E345:E346)</f>
        <v>13000</v>
      </c>
      <c r="H344" s="41">
        <f t="shared" si="28"/>
        <v>13000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85000</v>
      </c>
      <c r="D348" s="5">
        <f>SUM(D349:D352)</f>
        <v>85000</v>
      </c>
      <c r="E348" s="5">
        <f>SUM(E349:E352)</f>
        <v>85000</v>
      </c>
      <c r="H348" s="41">
        <f t="shared" si="28"/>
        <v>85000</v>
      </c>
    </row>
    <row r="349" spans="1:10" outlineLevel="3">
      <c r="A349" s="29"/>
      <c r="B349" s="28" t="s">
        <v>278</v>
      </c>
      <c r="C349" s="30">
        <v>17000</v>
      </c>
      <c r="D349" s="30">
        <f>C349</f>
        <v>17000</v>
      </c>
      <c r="E349" s="30">
        <f>D349</f>
        <v>17000</v>
      </c>
      <c r="H349" s="41">
        <f t="shared" si="28"/>
        <v>17000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58000</v>
      </c>
      <c r="D352" s="30">
        <f t="shared" si="33"/>
        <v>58000</v>
      </c>
      <c r="E352" s="30">
        <f t="shared" si="33"/>
        <v>58000</v>
      </c>
      <c r="H352" s="41">
        <f t="shared" si="28"/>
        <v>58000</v>
      </c>
    </row>
    <row r="353" spans="1:8" outlineLevel="2">
      <c r="A353" s="6">
        <v>2201</v>
      </c>
      <c r="B353" s="4" t="s">
        <v>282</v>
      </c>
      <c r="C353" s="5">
        <f>SUM(C354:C355)</f>
        <v>1200</v>
      </c>
      <c r="D353" s="5">
        <f>SUM(D354:D355)</f>
        <v>1200</v>
      </c>
      <c r="E353" s="5">
        <f>SUM(E354:E355)</f>
        <v>1200</v>
      </c>
      <c r="H353" s="41">
        <f t="shared" si="28"/>
        <v>1200</v>
      </c>
    </row>
    <row r="354" spans="1:8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  <c r="H357" s="41">
        <f t="shared" si="28"/>
        <v>18000</v>
      </c>
    </row>
    <row r="358" spans="1:8" outlineLevel="3">
      <c r="A358" s="29"/>
      <c r="B358" s="28" t="s">
        <v>286</v>
      </c>
      <c r="C358" s="30">
        <v>14000</v>
      </c>
      <c r="D358" s="30">
        <f>C358</f>
        <v>14000</v>
      </c>
      <c r="E358" s="30">
        <f>D358</f>
        <v>14000</v>
      </c>
      <c r="H358" s="41">
        <f t="shared" si="28"/>
        <v>14000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71000</v>
      </c>
      <c r="D362" s="5">
        <f>SUM(D363:D366)</f>
        <v>71000</v>
      </c>
      <c r="E362" s="5">
        <f>SUM(E363:E366)</f>
        <v>71000</v>
      </c>
      <c r="H362" s="41">
        <f t="shared" si="28"/>
        <v>71000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6000</v>
      </c>
      <c r="D365" s="30">
        <f t="shared" si="36"/>
        <v>6000</v>
      </c>
      <c r="E365" s="30">
        <f t="shared" si="36"/>
        <v>6000</v>
      </c>
      <c r="H365" s="41">
        <f t="shared" si="28"/>
        <v>6000</v>
      </c>
    </row>
    <row r="366" spans="1:8" outlineLevel="3">
      <c r="A366" s="29"/>
      <c r="B366" s="28" t="s">
        <v>294</v>
      </c>
      <c r="C366" s="30">
        <v>30000</v>
      </c>
      <c r="D366" s="30">
        <f t="shared" si="36"/>
        <v>30000</v>
      </c>
      <c r="E366" s="30">
        <f t="shared" si="36"/>
        <v>30000</v>
      </c>
      <c r="H366" s="41">
        <f t="shared" si="28"/>
        <v>30000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11000</v>
      </c>
      <c r="D378" s="5">
        <f>SUM(D379:D381)</f>
        <v>11000</v>
      </c>
      <c r="E378" s="5">
        <f>SUM(E379:E381)</f>
        <v>11000</v>
      </c>
      <c r="H378" s="41">
        <f t="shared" si="28"/>
        <v>11000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outlineLevel="2">
      <c r="A382" s="6">
        <v>2201</v>
      </c>
      <c r="B382" s="4" t="s">
        <v>114</v>
      </c>
      <c r="C382" s="5">
        <f>SUM(C383:C387)</f>
        <v>7100</v>
      </c>
      <c r="D382" s="5">
        <f>SUM(D383:D387)</f>
        <v>7100</v>
      </c>
      <c r="E382" s="5">
        <f>SUM(E383:E387)</f>
        <v>7100</v>
      </c>
      <c r="H382" s="41">
        <f t="shared" si="28"/>
        <v>7100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5100</v>
      </c>
      <c r="D386" s="30">
        <f t="shared" si="40"/>
        <v>5100</v>
      </c>
      <c r="E386" s="30">
        <f t="shared" si="40"/>
        <v>5100</v>
      </c>
      <c r="H386" s="41">
        <f t="shared" ref="H386:H449" si="41">C386</f>
        <v>5100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10500</v>
      </c>
      <c r="D392" s="5">
        <f>SUM(D393:D394)</f>
        <v>10500</v>
      </c>
      <c r="E392" s="5">
        <f>SUM(E393:E394)</f>
        <v>10500</v>
      </c>
      <c r="H392" s="41">
        <f t="shared" si="41"/>
        <v>10500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10500</v>
      </c>
      <c r="D394" s="30">
        <f>C394</f>
        <v>10500</v>
      </c>
      <c r="E394" s="30">
        <f>D394</f>
        <v>10500</v>
      </c>
      <c r="H394" s="41">
        <f t="shared" si="41"/>
        <v>10500</v>
      </c>
    </row>
    <row r="395" spans="1:8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  <c r="H395" s="41">
        <f t="shared" si="41"/>
        <v>400</v>
      </c>
    </row>
    <row r="396" spans="1:8" outlineLevel="3">
      <c r="A396" s="29"/>
      <c r="B396" s="28" t="s">
        <v>315</v>
      </c>
      <c r="C396" s="30">
        <v>400</v>
      </c>
      <c r="D396" s="30">
        <f t="shared" ref="D396:E398" si="43">C396</f>
        <v>400</v>
      </c>
      <c r="E396" s="30">
        <f t="shared" si="43"/>
        <v>400</v>
      </c>
      <c r="H396" s="41">
        <f t="shared" si="41"/>
        <v>400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400</v>
      </c>
      <c r="D398" s="5">
        <f t="shared" si="43"/>
        <v>400</v>
      </c>
      <c r="E398" s="5">
        <f t="shared" si="43"/>
        <v>400</v>
      </c>
      <c r="H398" s="41">
        <f t="shared" si="41"/>
        <v>400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1800</v>
      </c>
      <c r="D404" s="5">
        <f>SUM(D405:D406)</f>
        <v>1800</v>
      </c>
      <c r="E404" s="5">
        <f>SUM(E405:E406)</f>
        <v>1800</v>
      </c>
      <c r="H404" s="41">
        <f t="shared" si="41"/>
        <v>1800</v>
      </c>
    </row>
    <row r="405" spans="1:8" outlineLevel="3">
      <c r="A405" s="29"/>
      <c r="B405" s="28" t="s">
        <v>323</v>
      </c>
      <c r="C405" s="30">
        <v>1400</v>
      </c>
      <c r="D405" s="30">
        <f t="shared" ref="D405:E408" si="45">C405</f>
        <v>1400</v>
      </c>
      <c r="E405" s="30">
        <f t="shared" si="45"/>
        <v>1400</v>
      </c>
      <c r="H405" s="41">
        <f t="shared" si="41"/>
        <v>1400</v>
      </c>
    </row>
    <row r="406" spans="1:8" outlineLevel="3">
      <c r="A406" s="29"/>
      <c r="B406" s="28" t="s">
        <v>324</v>
      </c>
      <c r="C406" s="30">
        <v>400</v>
      </c>
      <c r="D406" s="30">
        <f t="shared" si="45"/>
        <v>400</v>
      </c>
      <c r="E406" s="30">
        <f t="shared" si="45"/>
        <v>400</v>
      </c>
      <c r="H406" s="41">
        <f t="shared" si="41"/>
        <v>400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  <c r="H409" s="41">
        <f t="shared" si="41"/>
        <v>2500</v>
      </c>
    </row>
    <row r="410" spans="1:8" outlineLevel="3" collapsed="1">
      <c r="A410" s="29"/>
      <c r="B410" s="28" t="s">
        <v>49</v>
      </c>
      <c r="C410" s="30">
        <v>2500</v>
      </c>
      <c r="D410" s="30">
        <f>C410</f>
        <v>2500</v>
      </c>
      <c r="E410" s="30">
        <f>D410</f>
        <v>2500</v>
      </c>
      <c r="H410" s="41">
        <f t="shared" si="41"/>
        <v>2500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12500</v>
      </c>
      <c r="D422" s="5">
        <f>SUM(D423:D428)</f>
        <v>12500</v>
      </c>
      <c r="E422" s="5">
        <f>SUM(E423:E428)</f>
        <v>12500</v>
      </c>
      <c r="H422" s="41">
        <f t="shared" si="41"/>
        <v>12500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12000</v>
      </c>
      <c r="D425" s="30">
        <f t="shared" si="48"/>
        <v>12000</v>
      </c>
      <c r="E425" s="30">
        <f t="shared" si="48"/>
        <v>12000</v>
      </c>
      <c r="H425" s="41">
        <f t="shared" si="41"/>
        <v>12000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120000</v>
      </c>
      <c r="D429" s="5">
        <f>SUM(D430:D442)</f>
        <v>120000</v>
      </c>
      <c r="E429" s="5">
        <f>SUM(E430:E442)</f>
        <v>120000</v>
      </c>
      <c r="H429" s="41">
        <f t="shared" si="41"/>
        <v>120000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50000</v>
      </c>
      <c r="D431" s="30">
        <f t="shared" ref="D431:E442" si="49">C431</f>
        <v>50000</v>
      </c>
      <c r="E431" s="30">
        <f t="shared" si="49"/>
        <v>50000</v>
      </c>
      <c r="H431" s="41">
        <f t="shared" si="41"/>
        <v>50000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70000</v>
      </c>
      <c r="D442" s="30">
        <f t="shared" si="49"/>
        <v>70000</v>
      </c>
      <c r="E442" s="30">
        <f t="shared" si="49"/>
        <v>70000</v>
      </c>
      <c r="H442" s="41">
        <f t="shared" si="41"/>
        <v>70000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626000</v>
      </c>
      <c r="D444" s="32">
        <f>D445+D454+D455+D459+D462+D463+D468+D474+D477+D480+D481+D450</f>
        <v>626000</v>
      </c>
      <c r="E444" s="32">
        <f>E445+E454+E455+E459+E462+E463+E468+E474+E477+E480+E481+E450</f>
        <v>626000</v>
      </c>
      <c r="H444" s="41">
        <f t="shared" si="41"/>
        <v>626000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69000</v>
      </c>
      <c r="D445" s="5">
        <f>SUM(D446:D449)</f>
        <v>69000</v>
      </c>
      <c r="E445" s="5">
        <f>SUM(E446:E449)</f>
        <v>69000</v>
      </c>
      <c r="H445" s="41">
        <f t="shared" si="41"/>
        <v>69000</v>
      </c>
    </row>
    <row r="446" spans="1:8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customHeight="1" outlineLevel="3">
      <c r="A447" s="28"/>
      <c r="B447" s="28" t="s">
        <v>360</v>
      </c>
      <c r="C447" s="30">
        <v>6000</v>
      </c>
      <c r="D447" s="30">
        <f t="shared" ref="D447:E449" si="50">C447</f>
        <v>6000</v>
      </c>
      <c r="E447" s="30">
        <f t="shared" si="50"/>
        <v>6000</v>
      </c>
      <c r="H447" s="41">
        <f t="shared" si="41"/>
        <v>6000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50000</v>
      </c>
      <c r="D449" s="30">
        <f t="shared" si="50"/>
        <v>50000</v>
      </c>
      <c r="E449" s="30">
        <f t="shared" si="50"/>
        <v>50000</v>
      </c>
      <c r="H449" s="41">
        <f t="shared" si="41"/>
        <v>50000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488000</v>
      </c>
      <c r="D450" s="5">
        <f>SUM(D451:D453)</f>
        <v>488000</v>
      </c>
      <c r="E450" s="5">
        <f>SUM(E451:E453)</f>
        <v>488000</v>
      </c>
      <c r="H450" s="41">
        <f t="shared" ref="H450:H513" si="51">C450</f>
        <v>488000</v>
      </c>
    </row>
    <row r="451" spans="1:8" ht="15" customHeight="1" outlineLevel="3">
      <c r="A451" s="28"/>
      <c r="B451" s="28" t="s">
        <v>364</v>
      </c>
      <c r="C451" s="30">
        <v>488000</v>
      </c>
      <c r="D451" s="30">
        <f>C451</f>
        <v>488000</v>
      </c>
      <c r="E451" s="30">
        <f>D451</f>
        <v>488000</v>
      </c>
      <c r="H451" s="41">
        <f t="shared" si="51"/>
        <v>488000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1"/>
        <v>12000</v>
      </c>
    </row>
    <row r="455" spans="1:8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17000</v>
      </c>
      <c r="D459" s="5">
        <f>SUM(D460:D461)</f>
        <v>17000</v>
      </c>
      <c r="E459" s="5">
        <f>SUM(E460:E461)</f>
        <v>17000</v>
      </c>
      <c r="H459" s="41">
        <f t="shared" si="51"/>
        <v>17000</v>
      </c>
    </row>
    <row r="460" spans="1:8" ht="15" customHeight="1" outlineLevel="3">
      <c r="A460" s="28"/>
      <c r="B460" s="28" t="s">
        <v>369</v>
      </c>
      <c r="C460" s="30">
        <v>17000</v>
      </c>
      <c r="D460" s="30">
        <f t="shared" ref="D460:E462" si="54">C460</f>
        <v>17000</v>
      </c>
      <c r="E460" s="30">
        <f t="shared" si="54"/>
        <v>17000</v>
      </c>
      <c r="H460" s="41">
        <f t="shared" si="51"/>
        <v>17000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29000</v>
      </c>
      <c r="D477" s="5">
        <f>SUM(D478:D479)</f>
        <v>29000</v>
      </c>
      <c r="E477" s="5">
        <f>SUM(E478:E479)</f>
        <v>29000</v>
      </c>
      <c r="H477" s="41">
        <f t="shared" si="51"/>
        <v>29000</v>
      </c>
    </row>
    <row r="478" spans="1:8" ht="15" customHeight="1" outlineLevel="3">
      <c r="A478" s="28"/>
      <c r="B478" s="28" t="s">
        <v>383</v>
      </c>
      <c r="C478" s="30">
        <v>9000</v>
      </c>
      <c r="D478" s="30">
        <f t="shared" ref="D478:E481" si="57">C478</f>
        <v>9000</v>
      </c>
      <c r="E478" s="30">
        <f t="shared" si="57"/>
        <v>9000</v>
      </c>
      <c r="H478" s="41">
        <f t="shared" si="51"/>
        <v>9000</v>
      </c>
    </row>
    <row r="479" spans="1:8" ht="15" customHeight="1" outlineLevel="3">
      <c r="A479" s="28"/>
      <c r="B479" s="28" t="s">
        <v>384</v>
      </c>
      <c r="C479" s="30">
        <v>20000</v>
      </c>
      <c r="D479" s="30">
        <f t="shared" si="57"/>
        <v>20000</v>
      </c>
      <c r="E479" s="30">
        <f t="shared" si="57"/>
        <v>20000</v>
      </c>
      <c r="H479" s="41">
        <f t="shared" si="51"/>
        <v>20000</v>
      </c>
    </row>
    <row r="480" spans="1:8" outlineLevel="2">
      <c r="A480" s="6">
        <v>2202</v>
      </c>
      <c r="B480" s="4" t="s">
        <v>386</v>
      </c>
      <c r="C480" s="5">
        <v>6000</v>
      </c>
      <c r="D480" s="5">
        <f t="shared" si="57"/>
        <v>6000</v>
      </c>
      <c r="E480" s="5">
        <f t="shared" si="57"/>
        <v>6000</v>
      </c>
      <c r="H480" s="41">
        <f t="shared" si="51"/>
        <v>6000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136603</v>
      </c>
      <c r="D483" s="35">
        <f>D484+D504+D509+D522+D528+D538</f>
        <v>136603</v>
      </c>
      <c r="E483" s="35">
        <f>E484+E504+E509+E522+E528+E538</f>
        <v>136603</v>
      </c>
      <c r="G483" s="39" t="s">
        <v>592</v>
      </c>
      <c r="H483" s="41">
        <f t="shared" si="51"/>
        <v>136603</v>
      </c>
      <c r="I483" s="42"/>
      <c r="J483" s="40" t="b">
        <f>AND(H483=I483)</f>
        <v>0</v>
      </c>
    </row>
    <row r="484" spans="1:10" outlineLevel="1">
      <c r="A484" s="152" t="s">
        <v>390</v>
      </c>
      <c r="B484" s="153"/>
      <c r="C484" s="32">
        <f>C485+C486+C490+C491+C494+C497+C500+C501+C502+C503</f>
        <v>69500</v>
      </c>
      <c r="D484" s="32">
        <f>D485+D486+D490+D491+D494+D497+D500+D501+D502+D503</f>
        <v>69500</v>
      </c>
      <c r="E484" s="32">
        <f>E485+E486+E490+E491+E494+E497+E500+E501+E502+E503</f>
        <v>69500</v>
      </c>
      <c r="H484" s="41">
        <f t="shared" si="51"/>
        <v>69500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  <c r="H485" s="41">
        <f t="shared" si="51"/>
        <v>15000</v>
      </c>
    </row>
    <row r="486" spans="1:10" outlineLevel="2">
      <c r="A486" s="6">
        <v>3302</v>
      </c>
      <c r="B486" s="4" t="s">
        <v>392</v>
      </c>
      <c r="C486" s="5">
        <f>SUM(C487:C489)</f>
        <v>19000</v>
      </c>
      <c r="D486" s="5">
        <f>SUM(D487:D489)</f>
        <v>19000</v>
      </c>
      <c r="E486" s="5">
        <f>SUM(E487:E489)</f>
        <v>19000</v>
      </c>
      <c r="H486" s="41">
        <f t="shared" si="51"/>
        <v>19000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9000</v>
      </c>
      <c r="D488" s="30">
        <f t="shared" ref="D488:E489" si="58">C488</f>
        <v>9000</v>
      </c>
      <c r="E488" s="30">
        <f t="shared" si="58"/>
        <v>9000</v>
      </c>
      <c r="H488" s="41">
        <f t="shared" si="51"/>
        <v>9000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3000</v>
      </c>
      <c r="D491" s="5">
        <f>SUM(D492:D493)</f>
        <v>3000</v>
      </c>
      <c r="E491" s="5">
        <f>SUM(E492:E493)</f>
        <v>3000</v>
      </c>
      <c r="H491" s="41">
        <f t="shared" si="51"/>
        <v>3000</v>
      </c>
    </row>
    <row r="492" spans="1:10" ht="15" customHeight="1" outlineLevel="3">
      <c r="A492" s="28"/>
      <c r="B492" s="28" t="s">
        <v>398</v>
      </c>
      <c r="C492" s="30">
        <v>3000</v>
      </c>
      <c r="D492" s="30">
        <f>C492</f>
        <v>3000</v>
      </c>
      <c r="E492" s="30">
        <f>D492</f>
        <v>3000</v>
      </c>
      <c r="H492" s="41">
        <f t="shared" si="51"/>
        <v>3000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  <c r="H494" s="41">
        <f t="shared" si="51"/>
        <v>6000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3500</v>
      </c>
      <c r="D497" s="5">
        <f>SUM(D498:D499)</f>
        <v>3500</v>
      </c>
      <c r="E497" s="5">
        <f>SUM(E498:E499)</f>
        <v>3500</v>
      </c>
      <c r="H497" s="41">
        <f t="shared" si="51"/>
        <v>3500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3500</v>
      </c>
      <c r="D499" s="30">
        <f t="shared" si="59"/>
        <v>3500</v>
      </c>
      <c r="E499" s="30">
        <f t="shared" si="59"/>
        <v>3500</v>
      </c>
      <c r="H499" s="41">
        <f t="shared" si="51"/>
        <v>3500</v>
      </c>
    </row>
    <row r="500" spans="1:12" outlineLevel="2">
      <c r="A500" s="6">
        <v>3302</v>
      </c>
      <c r="B500" s="4" t="s">
        <v>406</v>
      </c>
      <c r="C500" s="5">
        <v>23000</v>
      </c>
      <c r="D500" s="5">
        <f t="shared" si="59"/>
        <v>23000</v>
      </c>
      <c r="E500" s="5">
        <f t="shared" si="59"/>
        <v>23000</v>
      </c>
      <c r="H500" s="41">
        <f t="shared" si="51"/>
        <v>23000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2" t="s">
        <v>410</v>
      </c>
      <c r="B504" s="153"/>
      <c r="C504" s="32">
        <f>SUM(C505:C508)</f>
        <v>6283</v>
      </c>
      <c r="D504" s="32">
        <f>SUM(D505:D508)</f>
        <v>6283</v>
      </c>
      <c r="E504" s="32">
        <f>SUM(E505:E508)</f>
        <v>6283</v>
      </c>
      <c r="H504" s="41">
        <f t="shared" si="51"/>
        <v>6283</v>
      </c>
    </row>
    <row r="505" spans="1:12" outlineLevel="2" collapsed="1">
      <c r="A505" s="6">
        <v>3303</v>
      </c>
      <c r="B505" s="4" t="s">
        <v>411</v>
      </c>
      <c r="C505" s="5">
        <v>4283</v>
      </c>
      <c r="D505" s="5">
        <f>C505</f>
        <v>4283</v>
      </c>
      <c r="E505" s="5">
        <f>D505</f>
        <v>4283</v>
      </c>
      <c r="H505" s="41">
        <f t="shared" si="51"/>
        <v>4283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2" t="s">
        <v>414</v>
      </c>
      <c r="B509" s="153"/>
      <c r="C509" s="32">
        <f>C510+C511+C512+C513+C517+C518+C519+C520+C521</f>
        <v>57700</v>
      </c>
      <c r="D509" s="32">
        <f>D510+D511+D512+D513+D517+D518+D519+D520+D521</f>
        <v>57700</v>
      </c>
      <c r="E509" s="32">
        <f>E510+E511+E512+E513+E517+E518+E519+E520+E521</f>
        <v>57700</v>
      </c>
      <c r="F509" s="51"/>
      <c r="H509" s="41">
        <f t="shared" si="51"/>
        <v>57700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3700</v>
      </c>
      <c r="D513" s="5">
        <f>SUM(D514:D516)</f>
        <v>3700</v>
      </c>
      <c r="E513" s="5">
        <f>SUM(E514:E516)</f>
        <v>3700</v>
      </c>
      <c r="H513" s="41">
        <f t="shared" si="51"/>
        <v>3700</v>
      </c>
    </row>
    <row r="514" spans="1:8" ht="15" customHeight="1" outlineLevel="3">
      <c r="A514" s="29"/>
      <c r="B514" s="28" t="s">
        <v>419</v>
      </c>
      <c r="C514" s="30">
        <v>3700</v>
      </c>
      <c r="D514" s="30">
        <f t="shared" ref="D514:E521" si="62">C514</f>
        <v>3700</v>
      </c>
      <c r="E514" s="30">
        <f t="shared" si="62"/>
        <v>3700</v>
      </c>
      <c r="H514" s="41">
        <f t="shared" ref="H514:H577" si="63">C514</f>
        <v>3700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4000</v>
      </c>
      <c r="D517" s="5">
        <f t="shared" si="62"/>
        <v>4000</v>
      </c>
      <c r="E517" s="5">
        <f t="shared" si="62"/>
        <v>4000</v>
      </c>
      <c r="H517" s="41">
        <f t="shared" si="63"/>
        <v>4000</v>
      </c>
    </row>
    <row r="518" spans="1:8" outlineLevel="2">
      <c r="A518" s="6">
        <v>3305</v>
      </c>
      <c r="B518" s="4" t="s">
        <v>423</v>
      </c>
      <c r="C518" s="5">
        <v>2000</v>
      </c>
      <c r="D518" s="5">
        <f t="shared" si="62"/>
        <v>2000</v>
      </c>
      <c r="E518" s="5">
        <f t="shared" si="62"/>
        <v>2000</v>
      </c>
      <c r="H518" s="41">
        <f t="shared" si="63"/>
        <v>2000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47000</v>
      </c>
      <c r="D520" s="5">
        <f t="shared" si="62"/>
        <v>47000</v>
      </c>
      <c r="E520" s="5">
        <f t="shared" si="62"/>
        <v>47000</v>
      </c>
      <c r="H520" s="41">
        <f t="shared" si="63"/>
        <v>47000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3120</v>
      </c>
      <c r="D538" s="32">
        <f>SUM(D539:D544)</f>
        <v>3120</v>
      </c>
      <c r="E538" s="32">
        <f>SUM(E539:E544)</f>
        <v>3120</v>
      </c>
      <c r="H538" s="41">
        <f t="shared" si="63"/>
        <v>3120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3120</v>
      </c>
      <c r="D540" s="5">
        <f t="shared" ref="D540:E543" si="66">C540</f>
        <v>3120</v>
      </c>
      <c r="E540" s="5">
        <f t="shared" si="66"/>
        <v>3120</v>
      </c>
      <c r="H540" s="41">
        <f t="shared" si="63"/>
        <v>3120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62.393000000000001</v>
      </c>
      <c r="D547" s="35">
        <f>D548+D549</f>
        <v>62.393000000000001</v>
      </c>
      <c r="E547" s="35">
        <f>E548+E549</f>
        <v>62.393000000000001</v>
      </c>
      <c r="G547" s="39" t="s">
        <v>593</v>
      </c>
      <c r="H547" s="41">
        <f t="shared" si="63"/>
        <v>62.393000000000001</v>
      </c>
      <c r="I547" s="42"/>
      <c r="J547" s="40" t="b">
        <f>AND(H547=I547)</f>
        <v>0</v>
      </c>
    </row>
    <row r="548" spans="1:10" outlineLevel="1">
      <c r="A548" s="152" t="s">
        <v>450</v>
      </c>
      <c r="B548" s="153"/>
      <c r="C548" s="32">
        <v>62.393000000000001</v>
      </c>
      <c r="D548" s="32">
        <f>C548</f>
        <v>62.393000000000001</v>
      </c>
      <c r="E548" s="32">
        <f>D548</f>
        <v>62.393000000000001</v>
      </c>
      <c r="H548" s="41">
        <f t="shared" si="63"/>
        <v>62.393000000000001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118996</v>
      </c>
      <c r="D550" s="36">
        <f>D551</f>
        <v>118996</v>
      </c>
      <c r="E550" s="36">
        <f>E551</f>
        <v>118996</v>
      </c>
      <c r="G550" s="39" t="s">
        <v>59</v>
      </c>
      <c r="H550" s="41">
        <f t="shared" si="63"/>
        <v>118996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118996</v>
      </c>
      <c r="D551" s="33">
        <f>D552+D556</f>
        <v>118996</v>
      </c>
      <c r="E551" s="33">
        <f>E552+E556</f>
        <v>118996</v>
      </c>
      <c r="G551" s="39" t="s">
        <v>594</v>
      </c>
      <c r="H551" s="41">
        <f t="shared" si="63"/>
        <v>118996</v>
      </c>
      <c r="I551" s="42"/>
      <c r="J551" s="40" t="b">
        <f>AND(H551=I551)</f>
        <v>0</v>
      </c>
    </row>
    <row r="552" spans="1:10" outlineLevel="1">
      <c r="A552" s="152" t="s">
        <v>457</v>
      </c>
      <c r="B552" s="153"/>
      <c r="C552" s="32">
        <f>SUM(C553:C555)</f>
        <v>118996</v>
      </c>
      <c r="D552" s="32">
        <f>SUM(D553:D555)</f>
        <v>118996</v>
      </c>
      <c r="E552" s="32">
        <f>SUM(E553:E555)</f>
        <v>118996</v>
      </c>
      <c r="H552" s="41">
        <f t="shared" si="63"/>
        <v>118996</v>
      </c>
    </row>
    <row r="553" spans="1:10" outlineLevel="2" collapsed="1">
      <c r="A553" s="6">
        <v>5500</v>
      </c>
      <c r="B553" s="4" t="s">
        <v>458</v>
      </c>
      <c r="C553" s="5">
        <v>118996</v>
      </c>
      <c r="D553" s="5">
        <f t="shared" ref="D553:E555" si="67">C553</f>
        <v>118996</v>
      </c>
      <c r="E553" s="5">
        <f t="shared" si="67"/>
        <v>118996</v>
      </c>
      <c r="H553" s="41">
        <f t="shared" si="63"/>
        <v>118996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2875272.2310000001</v>
      </c>
      <c r="D559" s="37">
        <f>D560+D716+D725</f>
        <v>2875272.2310000001</v>
      </c>
      <c r="E559" s="37">
        <f>E560+E716+E725</f>
        <v>2875272.2310000001</v>
      </c>
      <c r="G559" s="39" t="s">
        <v>62</v>
      </c>
      <c r="H559" s="41">
        <f t="shared" si="63"/>
        <v>2875272.2310000001</v>
      </c>
      <c r="I559" s="42"/>
      <c r="J559" s="40" t="b">
        <f>AND(H559=I559)</f>
        <v>0</v>
      </c>
    </row>
    <row r="560" spans="1:10">
      <c r="A560" s="150" t="s">
        <v>464</v>
      </c>
      <c r="B560" s="151"/>
      <c r="C560" s="36">
        <f>C561+C638+C642+C645</f>
        <v>2700126.2310000001</v>
      </c>
      <c r="D560" s="36">
        <f>D561+D638+D642+D645</f>
        <v>2700126.2310000001</v>
      </c>
      <c r="E560" s="36">
        <f>E561+E638+E642+E645</f>
        <v>2700126.2310000001</v>
      </c>
      <c r="G560" s="39" t="s">
        <v>61</v>
      </c>
      <c r="H560" s="41">
        <f t="shared" si="63"/>
        <v>2700126.2310000001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2700126.2310000001</v>
      </c>
      <c r="D561" s="38">
        <f>D562+D567+D568+D569+D576+D577+D581+D584+D585+D586+D587+D592+D595+D599+D603+D610+D616+D628</f>
        <v>2700126.2310000001</v>
      </c>
      <c r="E561" s="38">
        <f>E562+E567+E568+E569+E576+E577+E581+E584+E585+E586+E587+E592+E595+E599+E603+E610+E616+E628</f>
        <v>2700126.2310000001</v>
      </c>
      <c r="G561" s="39" t="s">
        <v>595</v>
      </c>
      <c r="H561" s="41">
        <f t="shared" si="63"/>
        <v>2700126.2310000001</v>
      </c>
      <c r="I561" s="42"/>
      <c r="J561" s="40" t="b">
        <f>AND(H561=I561)</f>
        <v>0</v>
      </c>
    </row>
    <row r="562" spans="1:10" outlineLevel="1">
      <c r="A562" s="152" t="s">
        <v>466</v>
      </c>
      <c r="B562" s="153"/>
      <c r="C562" s="32">
        <f>SUM(C563:C566)</f>
        <v>90000</v>
      </c>
      <c r="D562" s="32">
        <f>SUM(D563:D566)</f>
        <v>90000</v>
      </c>
      <c r="E562" s="32">
        <f>SUM(E563:E566)</f>
        <v>90000</v>
      </c>
      <c r="H562" s="41">
        <f t="shared" si="63"/>
        <v>90000</v>
      </c>
    </row>
    <row r="563" spans="1:10" outlineLevel="2">
      <c r="A563" s="7">
        <v>6600</v>
      </c>
      <c r="B563" s="4" t="s">
        <v>468</v>
      </c>
      <c r="C563" s="5">
        <v>40000</v>
      </c>
      <c r="D563" s="5">
        <f>C563</f>
        <v>40000</v>
      </c>
      <c r="E563" s="5">
        <f>D563</f>
        <v>40000</v>
      </c>
      <c r="H563" s="41">
        <f t="shared" si="63"/>
        <v>40000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50000</v>
      </c>
      <c r="D566" s="5">
        <f t="shared" si="68"/>
        <v>50000</v>
      </c>
      <c r="E566" s="5">
        <f t="shared" si="68"/>
        <v>50000</v>
      </c>
      <c r="H566" s="41">
        <f t="shared" si="63"/>
        <v>50000</v>
      </c>
    </row>
    <row r="567" spans="1:10" outlineLevel="1">
      <c r="A567" s="152" t="s">
        <v>467</v>
      </c>
      <c r="B567" s="153"/>
      <c r="C567" s="31">
        <v>170000</v>
      </c>
      <c r="D567" s="31">
        <f>C567</f>
        <v>170000</v>
      </c>
      <c r="E567" s="31">
        <f>D567</f>
        <v>170000</v>
      </c>
      <c r="H567" s="41">
        <f t="shared" si="63"/>
        <v>170000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185048.11</v>
      </c>
      <c r="D569" s="32">
        <f>SUM(D570:D575)</f>
        <v>185048.11</v>
      </c>
      <c r="E569" s="32">
        <f>SUM(E570:E575)</f>
        <v>185048.11</v>
      </c>
      <c r="H569" s="41">
        <f t="shared" si="63"/>
        <v>185048.11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185048.11</v>
      </c>
      <c r="D574" s="5">
        <f t="shared" si="69"/>
        <v>185048.11</v>
      </c>
      <c r="E574" s="5">
        <f t="shared" si="69"/>
        <v>185048.11</v>
      </c>
      <c r="H574" s="41">
        <f t="shared" si="63"/>
        <v>185048.11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2" t="s">
        <v>480</v>
      </c>
      <c r="B576" s="153"/>
      <c r="C576" s="32">
        <v>40000</v>
      </c>
      <c r="D576" s="32">
        <f>C576</f>
        <v>40000</v>
      </c>
      <c r="E576" s="32">
        <f>D576</f>
        <v>40000</v>
      </c>
      <c r="H576" s="41">
        <f t="shared" si="63"/>
        <v>40000</v>
      </c>
    </row>
    <row r="577" spans="1:8" outlineLevel="1">
      <c r="A577" s="152" t="s">
        <v>481</v>
      </c>
      <c r="B577" s="153"/>
      <c r="C577" s="32">
        <f>SUM(C578:C580)</f>
        <v>5444.2309999999998</v>
      </c>
      <c r="D577" s="32">
        <f>SUM(D578:D580)</f>
        <v>5444.2309999999998</v>
      </c>
      <c r="E577" s="32">
        <f>SUM(E578:E580)</f>
        <v>5444.2309999999998</v>
      </c>
      <c r="H577" s="41">
        <f t="shared" si="63"/>
        <v>5444.2309999999998</v>
      </c>
    </row>
    <row r="578" spans="1:8" outlineLevel="2">
      <c r="A578" s="7">
        <v>6605</v>
      </c>
      <c r="B578" s="4" t="s">
        <v>482</v>
      </c>
      <c r="C578" s="5">
        <v>5444.2309999999998</v>
      </c>
      <c r="D578" s="5">
        <f t="shared" ref="D578:E580" si="70">C578</f>
        <v>5444.2309999999998</v>
      </c>
      <c r="E578" s="5">
        <f t="shared" si="70"/>
        <v>5444.2309999999998</v>
      </c>
      <c r="H578" s="41">
        <f t="shared" ref="H578:H641" si="71">C578</f>
        <v>5444.2309999999998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2" t="s">
        <v>485</v>
      </c>
      <c r="B581" s="153"/>
      <c r="C581" s="32">
        <f>SUM(C582:C583)</f>
        <v>168204</v>
      </c>
      <c r="D581" s="32">
        <f>SUM(D582:D583)</f>
        <v>168204</v>
      </c>
      <c r="E581" s="32">
        <f>SUM(E582:E583)</f>
        <v>168204</v>
      </c>
      <c r="H581" s="41">
        <f t="shared" si="71"/>
        <v>168204</v>
      </c>
    </row>
    <row r="582" spans="1:8" outlineLevel="2">
      <c r="A582" s="7">
        <v>6606</v>
      </c>
      <c r="B582" s="4" t="s">
        <v>486</v>
      </c>
      <c r="C582" s="5">
        <v>168204</v>
      </c>
      <c r="D582" s="5">
        <f t="shared" ref="D582:E586" si="72">C582</f>
        <v>168204</v>
      </c>
      <c r="E582" s="5">
        <f t="shared" si="72"/>
        <v>168204</v>
      </c>
      <c r="H582" s="41">
        <f t="shared" si="71"/>
        <v>168204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2" t="s">
        <v>488</v>
      </c>
      <c r="B584" s="153"/>
      <c r="C584" s="32">
        <v>2000</v>
      </c>
      <c r="D584" s="32">
        <f t="shared" si="72"/>
        <v>2000</v>
      </c>
      <c r="E584" s="32">
        <f t="shared" si="72"/>
        <v>2000</v>
      </c>
      <c r="H584" s="41">
        <f t="shared" si="71"/>
        <v>2000</v>
      </c>
    </row>
    <row r="585" spans="1:8" outlineLevel="1" collapsed="1">
      <c r="A585" s="152" t="s">
        <v>489</v>
      </c>
      <c r="B585" s="153"/>
      <c r="C585" s="32">
        <v>10000</v>
      </c>
      <c r="D585" s="32">
        <f t="shared" si="72"/>
        <v>10000</v>
      </c>
      <c r="E585" s="32">
        <f t="shared" si="72"/>
        <v>10000</v>
      </c>
      <c r="H585" s="41">
        <f t="shared" si="71"/>
        <v>10000</v>
      </c>
    </row>
    <row r="586" spans="1:8" outlineLevel="1" collapsed="1">
      <c r="A586" s="152" t="s">
        <v>490</v>
      </c>
      <c r="B586" s="15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2" t="s">
        <v>491</v>
      </c>
      <c r="B587" s="153"/>
      <c r="C587" s="32">
        <f>SUM(C588:C591)</f>
        <v>199872</v>
      </c>
      <c r="D587" s="32">
        <f>SUM(D588:D591)</f>
        <v>199872</v>
      </c>
      <c r="E587" s="32">
        <f>SUM(E588:E591)</f>
        <v>199872</v>
      </c>
      <c r="H587" s="41">
        <f t="shared" si="71"/>
        <v>199872</v>
      </c>
    </row>
    <row r="588" spans="1:8" outlineLevel="2">
      <c r="A588" s="7">
        <v>6610</v>
      </c>
      <c r="B588" s="4" t="s">
        <v>492</v>
      </c>
      <c r="C588" s="5">
        <v>159872</v>
      </c>
      <c r="D588" s="5">
        <f>C588</f>
        <v>159872</v>
      </c>
      <c r="E588" s="5">
        <f>D588</f>
        <v>159872</v>
      </c>
      <c r="H588" s="41">
        <f t="shared" si="71"/>
        <v>159872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40000</v>
      </c>
      <c r="D591" s="5">
        <f t="shared" si="73"/>
        <v>40000</v>
      </c>
      <c r="E591" s="5">
        <f t="shared" si="73"/>
        <v>40000</v>
      </c>
      <c r="H591" s="41">
        <f t="shared" si="71"/>
        <v>40000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1513400</v>
      </c>
      <c r="D599" s="32">
        <f>SUM(D600:D602)</f>
        <v>1513400</v>
      </c>
      <c r="E599" s="32">
        <f>SUM(E600:E602)</f>
        <v>1513400</v>
      </c>
      <c r="H599" s="41">
        <f t="shared" si="71"/>
        <v>1513400</v>
      </c>
    </row>
    <row r="600" spans="1:8" outlineLevel="2">
      <c r="A600" s="7">
        <v>6613</v>
      </c>
      <c r="B600" s="4" t="s">
        <v>504</v>
      </c>
      <c r="C600" s="5">
        <v>65000</v>
      </c>
      <c r="D600" s="5">
        <f t="shared" ref="D600:E602" si="75">C600</f>
        <v>65000</v>
      </c>
      <c r="E600" s="5">
        <f t="shared" si="75"/>
        <v>65000</v>
      </c>
      <c r="H600" s="41">
        <f t="shared" si="71"/>
        <v>65000</v>
      </c>
    </row>
    <row r="601" spans="1:8" outlineLevel="2">
      <c r="A601" s="7">
        <v>6613</v>
      </c>
      <c r="B601" s="4" t="s">
        <v>505</v>
      </c>
      <c r="C601" s="5">
        <v>1358400</v>
      </c>
      <c r="D601" s="5">
        <f t="shared" si="75"/>
        <v>1358400</v>
      </c>
      <c r="E601" s="5">
        <f t="shared" si="75"/>
        <v>1358400</v>
      </c>
      <c r="H601" s="41">
        <f t="shared" si="71"/>
        <v>1358400</v>
      </c>
    </row>
    <row r="602" spans="1:8" outlineLevel="2">
      <c r="A602" s="7">
        <v>6613</v>
      </c>
      <c r="B602" s="4" t="s">
        <v>501</v>
      </c>
      <c r="C602" s="5">
        <v>90000</v>
      </c>
      <c r="D602" s="5">
        <f t="shared" si="75"/>
        <v>90000</v>
      </c>
      <c r="E602" s="5">
        <f t="shared" si="75"/>
        <v>90000</v>
      </c>
      <c r="H602" s="41">
        <f t="shared" si="71"/>
        <v>90000</v>
      </c>
    </row>
    <row r="603" spans="1:8" outlineLevel="1">
      <c r="A603" s="152" t="s">
        <v>506</v>
      </c>
      <c r="B603" s="153"/>
      <c r="C603" s="32">
        <f>SUM(C604:C609)</f>
        <v>115000</v>
      </c>
      <c r="D603" s="32">
        <f>SUM(D604:D609)</f>
        <v>115000</v>
      </c>
      <c r="E603" s="32">
        <f>SUM(E604:E609)</f>
        <v>115000</v>
      </c>
      <c r="H603" s="41">
        <f t="shared" si="71"/>
        <v>115000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15000</v>
      </c>
      <c r="D608" s="5">
        <f t="shared" si="76"/>
        <v>15000</v>
      </c>
      <c r="E608" s="5">
        <f t="shared" si="76"/>
        <v>15000</v>
      </c>
      <c r="H608" s="41">
        <f t="shared" si="71"/>
        <v>15000</v>
      </c>
    </row>
    <row r="609" spans="1:8" outlineLevel="2">
      <c r="A609" s="7">
        <v>6614</v>
      </c>
      <c r="B609" s="4" t="s">
        <v>512</v>
      </c>
      <c r="C609" s="5">
        <v>100000</v>
      </c>
      <c r="D609" s="5">
        <f t="shared" si="76"/>
        <v>100000</v>
      </c>
      <c r="E609" s="5">
        <f t="shared" si="76"/>
        <v>100000</v>
      </c>
      <c r="H609" s="41">
        <f t="shared" si="71"/>
        <v>100000</v>
      </c>
    </row>
    <row r="610" spans="1:8" outlineLevel="1">
      <c r="A610" s="152" t="s">
        <v>513</v>
      </c>
      <c r="B610" s="153"/>
      <c r="C610" s="32">
        <f>SUM(C611:C615)</f>
        <v>10000</v>
      </c>
      <c r="D610" s="32">
        <f>SUM(D611:D615)</f>
        <v>10000</v>
      </c>
      <c r="E610" s="32">
        <f>SUM(E611:E615)</f>
        <v>10000</v>
      </c>
      <c r="H610" s="41">
        <f t="shared" si="71"/>
        <v>10000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10000</v>
      </c>
      <c r="D615" s="5">
        <f t="shared" si="77"/>
        <v>10000</v>
      </c>
      <c r="E615" s="5">
        <f t="shared" si="77"/>
        <v>10000</v>
      </c>
      <c r="H615" s="41">
        <f t="shared" si="71"/>
        <v>10000</v>
      </c>
    </row>
    <row r="616" spans="1:8" outlineLevel="1">
      <c r="A616" s="152" t="s">
        <v>519</v>
      </c>
      <c r="B616" s="153"/>
      <c r="C616" s="32">
        <f>SUM(C617:C627)</f>
        <v>45000</v>
      </c>
      <c r="D616" s="32">
        <f>SUM(D617:D627)</f>
        <v>45000</v>
      </c>
      <c r="E616" s="32">
        <f>SUM(E617:E627)</f>
        <v>45000</v>
      </c>
      <c r="H616" s="41">
        <f t="shared" si="71"/>
        <v>45000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45000</v>
      </c>
      <c r="D620" s="5">
        <f t="shared" si="78"/>
        <v>45000</v>
      </c>
      <c r="E620" s="5">
        <f t="shared" si="78"/>
        <v>45000</v>
      </c>
      <c r="H620" s="41">
        <f t="shared" si="71"/>
        <v>45000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2" t="s">
        <v>531</v>
      </c>
      <c r="B628" s="153"/>
      <c r="C628" s="32">
        <f>SUM(C629:C637)</f>
        <v>146157.89000000001</v>
      </c>
      <c r="D628" s="32">
        <f>SUM(D629:D637)</f>
        <v>146157.89000000001</v>
      </c>
      <c r="E628" s="32">
        <f>SUM(E629:E637)</f>
        <v>146157.89000000001</v>
      </c>
      <c r="H628" s="41">
        <f t="shared" si="71"/>
        <v>146157.89000000001</v>
      </c>
    </row>
    <row r="629" spans="1:10" outlineLevel="2">
      <c r="A629" s="7">
        <v>6617</v>
      </c>
      <c r="B629" s="4" t="s">
        <v>532</v>
      </c>
      <c r="C629" s="5">
        <v>25000</v>
      </c>
      <c r="D629" s="5">
        <f>C629</f>
        <v>25000</v>
      </c>
      <c r="E629" s="5">
        <f>D629</f>
        <v>25000</v>
      </c>
      <c r="H629" s="41">
        <f t="shared" si="71"/>
        <v>25000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121157.89</v>
      </c>
      <c r="D637" s="5">
        <f t="shared" si="79"/>
        <v>121157.89</v>
      </c>
      <c r="E637" s="5">
        <f t="shared" si="79"/>
        <v>121157.89</v>
      </c>
      <c r="H637" s="41">
        <f t="shared" si="71"/>
        <v>121157.89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175146</v>
      </c>
      <c r="D716" s="36">
        <f>D717</f>
        <v>175146</v>
      </c>
      <c r="E716" s="36">
        <f>E717</f>
        <v>175146</v>
      </c>
      <c r="G716" s="39" t="s">
        <v>66</v>
      </c>
      <c r="H716" s="41">
        <f t="shared" si="92"/>
        <v>175146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175146</v>
      </c>
      <c r="D717" s="33">
        <f>D718+D722</f>
        <v>175146</v>
      </c>
      <c r="E717" s="33">
        <f>E718+E722</f>
        <v>175146</v>
      </c>
      <c r="G717" s="39" t="s">
        <v>599</v>
      </c>
      <c r="H717" s="41">
        <f t="shared" si="92"/>
        <v>175146</v>
      </c>
      <c r="I717" s="42"/>
      <c r="J717" s="40" t="b">
        <f>AND(H717=I717)</f>
        <v>0</v>
      </c>
    </row>
    <row r="718" spans="1:10" outlineLevel="1" collapsed="1">
      <c r="A718" s="146" t="s">
        <v>851</v>
      </c>
      <c r="B718" s="147"/>
      <c r="C718" s="31">
        <f>SUM(C719:C721)</f>
        <v>175146</v>
      </c>
      <c r="D718" s="31">
        <f>SUM(D719:D721)</f>
        <v>175146</v>
      </c>
      <c r="E718" s="31">
        <f>SUM(E719:E721)</f>
        <v>175146</v>
      </c>
      <c r="H718" s="41">
        <f t="shared" si="92"/>
        <v>175146</v>
      </c>
    </row>
    <row r="719" spans="1:10" ht="15" customHeight="1" outlineLevel="2">
      <c r="A719" s="6">
        <v>10950</v>
      </c>
      <c r="B719" s="4" t="s">
        <v>572</v>
      </c>
      <c r="C719" s="5">
        <v>175146</v>
      </c>
      <c r="D719" s="5">
        <f>C719</f>
        <v>175146</v>
      </c>
      <c r="E719" s="5">
        <f>D719</f>
        <v>175146</v>
      </c>
      <c r="H719" s="41">
        <f t="shared" si="92"/>
        <v>175146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556" zoomScale="170" zoomScaleNormal="170" workbookViewId="0">
      <selection activeCell="G741" sqref="G741"/>
    </sheetView>
  </sheetViews>
  <sheetFormatPr baseColWidth="10" defaultColWidth="9.140625" defaultRowHeight="15" outlineLevelRow="3"/>
  <cols>
    <col min="1" max="1" width="7" bestFit="1" customWidth="1"/>
    <col min="2" max="2" width="46.7109375" customWidth="1"/>
    <col min="3" max="3" width="36" customWidth="1"/>
    <col min="4" max="4" width="20.42578125" customWidth="1"/>
    <col min="5" max="5" width="23" customWidth="1"/>
    <col min="7" max="7" width="15.5703125" bestFit="1" customWidth="1"/>
    <col min="8" max="8" width="23.28515625" customWidth="1"/>
    <col min="9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43" t="s">
        <v>853</v>
      </c>
      <c r="E1" s="143" t="s">
        <v>852</v>
      </c>
      <c r="G1" s="43" t="s">
        <v>31</v>
      </c>
      <c r="H1" s="44">
        <f>C2+C114</f>
        <v>5655000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3400000</v>
      </c>
      <c r="D2" s="26">
        <f>D3+D67</f>
        <v>3400000</v>
      </c>
      <c r="E2" s="26">
        <f>E3+E67</f>
        <v>3400000</v>
      </c>
      <c r="G2" s="39" t="s">
        <v>60</v>
      </c>
      <c r="H2" s="41">
        <f>C2</f>
        <v>3400000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1819800</v>
      </c>
      <c r="D3" s="23">
        <f>D4+D11+D38+D61</f>
        <v>1819800</v>
      </c>
      <c r="E3" s="23">
        <f>E4+E11+E38+E61</f>
        <v>1819800</v>
      </c>
      <c r="G3" s="39" t="s">
        <v>57</v>
      </c>
      <c r="H3" s="41">
        <f t="shared" ref="H3:H66" si="0">C3</f>
        <v>1819800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1331000</v>
      </c>
      <c r="D4" s="21">
        <f>SUM(D5:D10)</f>
        <v>1331000</v>
      </c>
      <c r="E4" s="21">
        <f>SUM(E5:E10)</f>
        <v>1331000</v>
      </c>
      <c r="F4" s="17"/>
      <c r="G4" s="39" t="s">
        <v>53</v>
      </c>
      <c r="H4" s="41">
        <f t="shared" si="0"/>
        <v>1331000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130000</v>
      </c>
      <c r="D5" s="2">
        <f>C5</f>
        <v>130000</v>
      </c>
      <c r="E5" s="2">
        <f>D5</f>
        <v>130000</v>
      </c>
      <c r="F5" s="17"/>
      <c r="G5" s="17"/>
      <c r="H5" s="41">
        <f t="shared" si="0"/>
        <v>130000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1">C6</f>
        <v>50000</v>
      </c>
      <c r="E6" s="2">
        <f t="shared" si="1"/>
        <v>50000</v>
      </c>
      <c r="F6" s="17"/>
      <c r="G6" s="17"/>
      <c r="H6" s="41">
        <f t="shared" si="0"/>
        <v>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1000000</v>
      </c>
      <c r="D7" s="2">
        <f t="shared" si="1"/>
        <v>1000000</v>
      </c>
      <c r="E7" s="2">
        <f t="shared" si="1"/>
        <v>1000000</v>
      </c>
      <c r="F7" s="17"/>
      <c r="G7" s="17"/>
      <c r="H7" s="41">
        <f t="shared" si="0"/>
        <v>1000000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150000</v>
      </c>
      <c r="D8" s="2">
        <f t="shared" si="1"/>
        <v>150000</v>
      </c>
      <c r="E8" s="2">
        <f t="shared" si="1"/>
        <v>150000</v>
      </c>
      <c r="F8" s="17"/>
      <c r="G8" s="17"/>
      <c r="H8" s="41">
        <f t="shared" si="0"/>
        <v>150000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128000</v>
      </c>
      <c r="D11" s="21">
        <f>SUM(D12:D37)</f>
        <v>128000</v>
      </c>
      <c r="E11" s="21">
        <f>SUM(E12:E37)</f>
        <v>128000</v>
      </c>
      <c r="F11" s="17"/>
      <c r="G11" s="39" t="s">
        <v>54</v>
      </c>
      <c r="H11" s="41">
        <f t="shared" si="0"/>
        <v>128000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  <c r="H12" s="41">
        <f t="shared" si="0"/>
        <v>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25000</v>
      </c>
      <c r="D14" s="2">
        <f t="shared" si="2"/>
        <v>25000</v>
      </c>
      <c r="E14" s="2">
        <f t="shared" si="2"/>
        <v>25000</v>
      </c>
      <c r="H14" s="41">
        <f t="shared" si="0"/>
        <v>25000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>
        <v>10000</v>
      </c>
      <c r="D19" s="2">
        <f t="shared" si="2"/>
        <v>10000</v>
      </c>
      <c r="E19" s="2">
        <f t="shared" si="2"/>
        <v>10000</v>
      </c>
      <c r="H19" s="41">
        <f t="shared" si="0"/>
        <v>10000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360800</v>
      </c>
      <c r="D38" s="21">
        <f>SUM(D39:D60)</f>
        <v>360800</v>
      </c>
      <c r="E38" s="21">
        <f>SUM(E39:E60)</f>
        <v>360800</v>
      </c>
      <c r="G38" s="39" t="s">
        <v>55</v>
      </c>
      <c r="H38" s="41">
        <f t="shared" si="0"/>
        <v>360800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1">
        <f t="shared" si="0"/>
        <v>40000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f t="shared" si="4"/>
        <v>150000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>
        <v>100000</v>
      </c>
      <c r="D56" s="2">
        <f t="shared" ref="D56:E60" si="5">C56</f>
        <v>100000</v>
      </c>
      <c r="E56" s="2">
        <f t="shared" si="5"/>
        <v>100000</v>
      </c>
      <c r="H56" s="41">
        <f t="shared" si="0"/>
        <v>100000</v>
      </c>
    </row>
    <row r="57" spans="1:10" outlineLevel="1">
      <c r="A57" s="20">
        <v>3304</v>
      </c>
      <c r="B57" s="20" t="s">
        <v>155</v>
      </c>
      <c r="C57" s="2">
        <v>2500</v>
      </c>
      <c r="D57" s="2">
        <f t="shared" si="5"/>
        <v>2500</v>
      </c>
      <c r="E57" s="2">
        <f t="shared" si="5"/>
        <v>2500</v>
      </c>
      <c r="H57" s="41">
        <f t="shared" si="0"/>
        <v>2500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1580200</v>
      </c>
      <c r="D67" s="25">
        <f>D97+D68</f>
        <v>1580200</v>
      </c>
      <c r="E67" s="25">
        <f>E97+E68</f>
        <v>1580200</v>
      </c>
      <c r="G67" s="39" t="s">
        <v>59</v>
      </c>
      <c r="H67" s="41">
        <f t="shared" ref="H67:H130" si="7">C67</f>
        <v>1580200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83500</v>
      </c>
      <c r="D68" s="21">
        <f>SUM(D69:D96)</f>
        <v>83500</v>
      </c>
      <c r="E68" s="21">
        <f>SUM(E69:E96)</f>
        <v>83500</v>
      </c>
      <c r="G68" s="39" t="s">
        <v>56</v>
      </c>
      <c r="H68" s="41">
        <f t="shared" si="7"/>
        <v>83500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53000</v>
      </c>
      <c r="D82" s="2">
        <f t="shared" si="8"/>
        <v>53000</v>
      </c>
      <c r="E82" s="2">
        <f t="shared" si="8"/>
        <v>53000</v>
      </c>
      <c r="H82" s="41">
        <f t="shared" si="7"/>
        <v>53000</v>
      </c>
    </row>
    <row r="83" spans="1:8" s="16" customFormat="1" ht="15" customHeight="1" outlineLevel="1">
      <c r="A83" s="3">
        <v>5205</v>
      </c>
      <c r="B83" s="2" t="s">
        <v>175</v>
      </c>
      <c r="C83" s="2">
        <v>30000</v>
      </c>
      <c r="D83" s="2">
        <f t="shared" si="8"/>
        <v>30000</v>
      </c>
      <c r="E83" s="2">
        <f t="shared" si="8"/>
        <v>30000</v>
      </c>
      <c r="H83" s="41">
        <f t="shared" si="7"/>
        <v>30000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500</v>
      </c>
      <c r="D90" s="2">
        <f t="shared" si="9"/>
        <v>500</v>
      </c>
      <c r="E90" s="2">
        <f t="shared" si="9"/>
        <v>500</v>
      </c>
      <c r="H90" s="41">
        <f t="shared" si="7"/>
        <v>500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1496700</v>
      </c>
      <c r="D97" s="21">
        <f>SUM(D98:D113)</f>
        <v>1496700</v>
      </c>
      <c r="E97" s="21">
        <f>SUM(E98:E113)</f>
        <v>1496700</v>
      </c>
      <c r="G97" s="39" t="s">
        <v>58</v>
      </c>
      <c r="H97" s="41">
        <f t="shared" si="7"/>
        <v>1496700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1430000</v>
      </c>
      <c r="D98" s="2">
        <f>C98</f>
        <v>1430000</v>
      </c>
      <c r="E98" s="2">
        <f>D98</f>
        <v>1430000</v>
      </c>
      <c r="H98" s="41">
        <f t="shared" si="7"/>
        <v>1430000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>
        <v>4000</v>
      </c>
      <c r="D111" s="2">
        <f t="shared" si="10"/>
        <v>4000</v>
      </c>
      <c r="E111" s="2">
        <f t="shared" si="10"/>
        <v>4000</v>
      </c>
      <c r="H111" s="41">
        <f t="shared" si="7"/>
        <v>4000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3700</v>
      </c>
      <c r="D113" s="2">
        <f t="shared" si="10"/>
        <v>3700</v>
      </c>
      <c r="E113" s="2">
        <f t="shared" si="10"/>
        <v>3700</v>
      </c>
      <c r="H113" s="41">
        <f t="shared" si="7"/>
        <v>3700</v>
      </c>
    </row>
    <row r="114" spans="1:10">
      <c r="A114" s="168" t="s">
        <v>62</v>
      </c>
      <c r="B114" s="169"/>
      <c r="C114" s="26">
        <f>C115+C152+C177</f>
        <v>2255000</v>
      </c>
      <c r="D114" s="26">
        <f>D115+D152+D177</f>
        <v>2255000</v>
      </c>
      <c r="E114" s="26">
        <f>E115+E152+E177</f>
        <v>2255000</v>
      </c>
      <c r="G114" s="39" t="s">
        <v>62</v>
      </c>
      <c r="H114" s="41">
        <f t="shared" si="7"/>
        <v>2255000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2155000</v>
      </c>
      <c r="D115" s="23">
        <f>D116+D135</f>
        <v>2155000</v>
      </c>
      <c r="E115" s="23">
        <f>E116+E135</f>
        <v>2155000</v>
      </c>
      <c r="G115" s="39" t="s">
        <v>61</v>
      </c>
      <c r="H115" s="41">
        <f t="shared" si="7"/>
        <v>2155000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185000</v>
      </c>
      <c r="D116" s="21">
        <f>D117+D120+D123+D126+D129+D132</f>
        <v>185000</v>
      </c>
      <c r="E116" s="21">
        <f>E117+E120+E123+E126+E129+E132</f>
        <v>185000</v>
      </c>
      <c r="G116" s="39" t="s">
        <v>583</v>
      </c>
      <c r="H116" s="41">
        <f t="shared" si="7"/>
        <v>185000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185000</v>
      </c>
      <c r="D117" s="2">
        <f>D118+D119</f>
        <v>185000</v>
      </c>
      <c r="E117" s="2">
        <f>E118+E119</f>
        <v>185000</v>
      </c>
      <c r="H117" s="41">
        <f t="shared" si="7"/>
        <v>185000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185000</v>
      </c>
      <c r="D119" s="128">
        <f>C119</f>
        <v>185000</v>
      </c>
      <c r="E119" s="128">
        <f>D119</f>
        <v>185000</v>
      </c>
      <c r="H119" s="41">
        <f t="shared" si="7"/>
        <v>185000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1970000</v>
      </c>
      <c r="D135" s="21">
        <f>D136+D140+D143+D146+D149</f>
        <v>1970000</v>
      </c>
      <c r="E135" s="21">
        <f>E136+E140+E143+E146+E149</f>
        <v>1970000</v>
      </c>
      <c r="G135" s="39" t="s">
        <v>584</v>
      </c>
      <c r="H135" s="41">
        <f t="shared" si="11"/>
        <v>1970000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1970000</v>
      </c>
      <c r="D136" s="2">
        <f>D137+D138+D139</f>
        <v>1970000</v>
      </c>
      <c r="E136" s="2">
        <f>E137+E138+E139</f>
        <v>1970000</v>
      </c>
      <c r="H136" s="41">
        <f t="shared" si="11"/>
        <v>1970000</v>
      </c>
    </row>
    <row r="137" spans="1:10" ht="15" customHeight="1" outlineLevel="2">
      <c r="A137" s="130"/>
      <c r="B137" s="129" t="s">
        <v>855</v>
      </c>
      <c r="C137" s="128">
        <v>500000</v>
      </c>
      <c r="D137" s="128">
        <f>C137</f>
        <v>500000</v>
      </c>
      <c r="E137" s="128">
        <f>D137</f>
        <v>500000</v>
      </c>
      <c r="H137" s="41">
        <f t="shared" si="11"/>
        <v>500000</v>
      </c>
    </row>
    <row r="138" spans="1:10" ht="15" customHeight="1" outlineLevel="2">
      <c r="A138" s="130"/>
      <c r="B138" s="129" t="s">
        <v>862</v>
      </c>
      <c r="C138" s="128">
        <v>1249187.3799999999</v>
      </c>
      <c r="D138" s="128">
        <f t="shared" ref="D138:E139" si="12">C138</f>
        <v>1249187.3799999999</v>
      </c>
      <c r="E138" s="128">
        <f t="shared" si="12"/>
        <v>1249187.3799999999</v>
      </c>
      <c r="H138" s="41">
        <f t="shared" si="11"/>
        <v>1249187.3799999999</v>
      </c>
    </row>
    <row r="139" spans="1:10" ht="15" customHeight="1" outlineLevel="2">
      <c r="A139" s="130"/>
      <c r="B139" s="129" t="s">
        <v>861</v>
      </c>
      <c r="C139" s="128">
        <v>220812.62</v>
      </c>
      <c r="D139" s="128">
        <f t="shared" si="12"/>
        <v>220812.62</v>
      </c>
      <c r="E139" s="128">
        <f t="shared" si="12"/>
        <v>220812.62</v>
      </c>
      <c r="H139" s="41">
        <f t="shared" si="11"/>
        <v>220812.62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100000</v>
      </c>
      <c r="D152" s="23">
        <f>D153+D163+D170</f>
        <v>100000</v>
      </c>
      <c r="E152" s="23">
        <f>E153+E163+E170</f>
        <v>100000</v>
      </c>
      <c r="G152" s="39" t="s">
        <v>66</v>
      </c>
      <c r="H152" s="41">
        <f t="shared" si="11"/>
        <v>100000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100000</v>
      </c>
      <c r="D153" s="21">
        <f>D154+D157+D160</f>
        <v>100000</v>
      </c>
      <c r="E153" s="21">
        <f>E154+E157+E160</f>
        <v>100000</v>
      </c>
      <c r="G153" s="39" t="s">
        <v>585</v>
      </c>
      <c r="H153" s="41">
        <f t="shared" si="11"/>
        <v>100000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100000</v>
      </c>
      <c r="D154" s="2">
        <f>D155+D156</f>
        <v>100000</v>
      </c>
      <c r="E154" s="2">
        <f>E155+E156</f>
        <v>100000</v>
      </c>
      <c r="H154" s="41">
        <f t="shared" si="11"/>
        <v>100000</v>
      </c>
    </row>
    <row r="155" spans="1:10" ht="15" customHeight="1" outlineLevel="2">
      <c r="A155" s="130"/>
      <c r="B155" s="129" t="s">
        <v>855</v>
      </c>
      <c r="C155" s="128">
        <v>100000</v>
      </c>
      <c r="D155" s="128">
        <f>C155</f>
        <v>100000</v>
      </c>
      <c r="E155" s="128">
        <f>D155</f>
        <v>100000</v>
      </c>
      <c r="H155" s="41">
        <f t="shared" si="11"/>
        <v>100000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43" t="s">
        <v>853</v>
      </c>
      <c r="E256" s="143" t="s">
        <v>852</v>
      </c>
      <c r="G256" s="47" t="s">
        <v>589</v>
      </c>
      <c r="H256" s="48">
        <f>C257+C559</f>
        <v>5655000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2940732.6630000002</v>
      </c>
      <c r="D257" s="37">
        <f>D258+D550</f>
        <v>2940732.6630000002</v>
      </c>
      <c r="E257" s="37">
        <f>E258+E550</f>
        <v>2940732.6630000002</v>
      </c>
      <c r="G257" s="39" t="s">
        <v>60</v>
      </c>
      <c r="H257" s="41">
        <f>C257</f>
        <v>2940732.6630000002</v>
      </c>
      <c r="I257" s="42"/>
      <c r="J257" s="40" t="b">
        <f>AND(H257=I257)</f>
        <v>0</v>
      </c>
    </row>
    <row r="258" spans="1:10">
      <c r="A258" s="150" t="s">
        <v>266</v>
      </c>
      <c r="B258" s="151"/>
      <c r="C258" s="36">
        <f>C259+C339+C483+C547</f>
        <v>2798732.6630000002</v>
      </c>
      <c r="D258" s="36">
        <f>D259+D339+D483+D547</f>
        <v>2798732.6630000002</v>
      </c>
      <c r="E258" s="36">
        <f>E259+E339+E483+E547</f>
        <v>2798732.6630000002</v>
      </c>
      <c r="G258" s="39" t="s">
        <v>57</v>
      </c>
      <c r="H258" s="41">
        <f t="shared" ref="H258:H321" si="21">C258</f>
        <v>2798732.6630000002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1187762.6630000002</v>
      </c>
      <c r="D259" s="33">
        <f>D260+D263+D314</f>
        <v>1187762.6630000002</v>
      </c>
      <c r="E259" s="33">
        <f>E260+E263+E314</f>
        <v>1187762.6630000002</v>
      </c>
      <c r="G259" s="39" t="s">
        <v>590</v>
      </c>
      <c r="H259" s="41">
        <f t="shared" si="21"/>
        <v>1187762.6630000002</v>
      </c>
      <c r="I259" s="42"/>
      <c r="J259" s="40" t="b">
        <f>AND(H259=I259)</f>
        <v>0</v>
      </c>
    </row>
    <row r="260" spans="1:10" outlineLevel="1">
      <c r="A260" s="152" t="s">
        <v>268</v>
      </c>
      <c r="B260" s="153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2" t="s">
        <v>269</v>
      </c>
      <c r="B263" s="153"/>
      <c r="C263" s="32">
        <f>C264+C265+C289+C296+C298+C302+C305+C308+C313</f>
        <v>1165931.9890000001</v>
      </c>
      <c r="D263" s="32">
        <f>D264+D265+D289+D296+D298+D302+D305+D308+D313</f>
        <v>1165931.9890000001</v>
      </c>
      <c r="E263" s="32">
        <f>E264+E265+E289+E296+E298+E302+E305+E308+E313</f>
        <v>1165931.9890000001</v>
      </c>
      <c r="H263" s="41">
        <f t="shared" si="21"/>
        <v>1165931.9890000001</v>
      </c>
    </row>
    <row r="264" spans="1:10" outlineLevel="2">
      <c r="A264" s="6">
        <v>1101</v>
      </c>
      <c r="B264" s="4" t="s">
        <v>34</v>
      </c>
      <c r="C264" s="5">
        <v>392539.5</v>
      </c>
      <c r="D264" s="5">
        <f>C264</f>
        <v>392539.5</v>
      </c>
      <c r="E264" s="5">
        <f>D264</f>
        <v>392539.5</v>
      </c>
      <c r="H264" s="41">
        <f t="shared" si="21"/>
        <v>392539.5</v>
      </c>
    </row>
    <row r="265" spans="1:10" outlineLevel="2">
      <c r="A265" s="6">
        <v>1101</v>
      </c>
      <c r="B265" s="4" t="s">
        <v>35</v>
      </c>
      <c r="C265" s="5">
        <f>SUM(C266:C288)</f>
        <v>543690</v>
      </c>
      <c r="D265" s="5">
        <f>SUM(D266:D288)</f>
        <v>543690</v>
      </c>
      <c r="E265" s="5">
        <f>SUM(E266:E288)</f>
        <v>543690</v>
      </c>
      <c r="H265" s="41">
        <f t="shared" si="21"/>
        <v>543690</v>
      </c>
    </row>
    <row r="266" spans="1:10" outlineLevel="3">
      <c r="A266" s="29"/>
      <c r="B266" s="28" t="s">
        <v>218</v>
      </c>
      <c r="C266" s="30">
        <v>21381.75</v>
      </c>
      <c r="D266" s="30">
        <f>C266</f>
        <v>21381.75</v>
      </c>
      <c r="E266" s="30">
        <f>D266</f>
        <v>21381.75</v>
      </c>
      <c r="H266" s="41">
        <f t="shared" si="21"/>
        <v>21381.75</v>
      </c>
    </row>
    <row r="267" spans="1:10" outlineLevel="3">
      <c r="A267" s="29"/>
      <c r="B267" s="28" t="s">
        <v>219</v>
      </c>
      <c r="C267" s="30">
        <v>134227.5</v>
      </c>
      <c r="D267" s="30">
        <f t="shared" ref="D267:E282" si="22">C267</f>
        <v>134227.5</v>
      </c>
      <c r="E267" s="30">
        <f t="shared" si="22"/>
        <v>134227.5</v>
      </c>
      <c r="H267" s="41">
        <f t="shared" si="21"/>
        <v>134227.5</v>
      </c>
    </row>
    <row r="268" spans="1:10" outlineLevel="3">
      <c r="A268" s="29"/>
      <c r="B268" s="28" t="s">
        <v>220</v>
      </c>
      <c r="C268" s="30">
        <v>82620</v>
      </c>
      <c r="D268" s="30">
        <f t="shared" si="22"/>
        <v>82620</v>
      </c>
      <c r="E268" s="30">
        <f t="shared" si="22"/>
        <v>82620</v>
      </c>
      <c r="H268" s="41">
        <f t="shared" si="21"/>
        <v>82620</v>
      </c>
    </row>
    <row r="269" spans="1:10" outlineLevel="3">
      <c r="A269" s="29"/>
      <c r="B269" s="28" t="s">
        <v>221</v>
      </c>
      <c r="C269" s="30">
        <v>1980</v>
      </c>
      <c r="D269" s="30">
        <f t="shared" si="22"/>
        <v>1980</v>
      </c>
      <c r="E269" s="30">
        <f t="shared" si="22"/>
        <v>1980</v>
      </c>
      <c r="H269" s="41">
        <f t="shared" si="21"/>
        <v>1980</v>
      </c>
    </row>
    <row r="270" spans="1:10" outlineLevel="3">
      <c r="A270" s="29"/>
      <c r="B270" s="28" t="s">
        <v>222</v>
      </c>
      <c r="C270" s="30">
        <v>19116</v>
      </c>
      <c r="D270" s="30">
        <f t="shared" si="22"/>
        <v>19116</v>
      </c>
      <c r="E270" s="30">
        <f t="shared" si="22"/>
        <v>19116</v>
      </c>
      <c r="H270" s="41">
        <f t="shared" si="21"/>
        <v>19116</v>
      </c>
    </row>
    <row r="271" spans="1:10" outlineLevel="3">
      <c r="A271" s="29"/>
      <c r="B271" s="28" t="s">
        <v>223</v>
      </c>
      <c r="C271" s="30">
        <v>44580</v>
      </c>
      <c r="D271" s="30">
        <f t="shared" si="22"/>
        <v>44580</v>
      </c>
      <c r="E271" s="30">
        <f t="shared" si="22"/>
        <v>44580</v>
      </c>
      <c r="H271" s="41">
        <f t="shared" si="21"/>
        <v>44580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5856</v>
      </c>
      <c r="D280" s="30">
        <f t="shared" si="22"/>
        <v>5856</v>
      </c>
      <c r="E280" s="30">
        <f t="shared" si="22"/>
        <v>5856</v>
      </c>
      <c r="H280" s="41">
        <f t="shared" si="21"/>
        <v>5856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214578.75</v>
      </c>
      <c r="D286" s="30">
        <f t="shared" si="23"/>
        <v>214578.75</v>
      </c>
      <c r="E286" s="30">
        <f t="shared" si="23"/>
        <v>214578.75</v>
      </c>
      <c r="H286" s="41">
        <f t="shared" si="21"/>
        <v>214578.75</v>
      </c>
    </row>
    <row r="287" spans="1:8" outlineLevel="3">
      <c r="A287" s="29"/>
      <c r="B287" s="28" t="s">
        <v>239</v>
      </c>
      <c r="C287" s="30">
        <v>19350</v>
      </c>
      <c r="D287" s="30">
        <f t="shared" si="23"/>
        <v>19350</v>
      </c>
      <c r="E287" s="30">
        <f t="shared" si="23"/>
        <v>19350</v>
      </c>
      <c r="H287" s="41">
        <f t="shared" si="21"/>
        <v>19350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14026.8</v>
      </c>
      <c r="D289" s="5">
        <f>SUM(D290:D295)</f>
        <v>14026.8</v>
      </c>
      <c r="E289" s="5">
        <f>SUM(E290:E295)</f>
        <v>14026.8</v>
      </c>
      <c r="H289" s="41">
        <f t="shared" si="21"/>
        <v>14026.8</v>
      </c>
    </row>
    <row r="290" spans="1:8" outlineLevel="3">
      <c r="A290" s="29"/>
      <c r="B290" s="28" t="s">
        <v>241</v>
      </c>
      <c r="C290" s="30">
        <v>8700</v>
      </c>
      <c r="D290" s="30">
        <f>C290</f>
        <v>8700</v>
      </c>
      <c r="E290" s="30">
        <f>D290</f>
        <v>8700</v>
      </c>
      <c r="H290" s="41">
        <f t="shared" si="21"/>
        <v>8700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780</v>
      </c>
      <c r="D292" s="30">
        <f t="shared" si="24"/>
        <v>780</v>
      </c>
      <c r="E292" s="30">
        <f t="shared" si="24"/>
        <v>780</v>
      </c>
      <c r="H292" s="41">
        <f t="shared" si="21"/>
        <v>780</v>
      </c>
    </row>
    <row r="293" spans="1:8" outlineLevel="3">
      <c r="A293" s="29"/>
      <c r="B293" s="28" t="s">
        <v>244</v>
      </c>
      <c r="C293" s="30">
        <v>2386.8000000000002</v>
      </c>
      <c r="D293" s="30">
        <f t="shared" si="24"/>
        <v>2386.8000000000002</v>
      </c>
      <c r="E293" s="30">
        <f t="shared" si="24"/>
        <v>2386.8000000000002</v>
      </c>
      <c r="H293" s="41">
        <f t="shared" si="21"/>
        <v>2386.8000000000002</v>
      </c>
    </row>
    <row r="294" spans="1:8" outlineLevel="3">
      <c r="A294" s="29"/>
      <c r="B294" s="28" t="s">
        <v>245</v>
      </c>
      <c r="C294" s="30">
        <v>2160</v>
      </c>
      <c r="D294" s="30">
        <f t="shared" si="24"/>
        <v>2160</v>
      </c>
      <c r="E294" s="30">
        <f t="shared" si="24"/>
        <v>2160</v>
      </c>
      <c r="H294" s="41">
        <f t="shared" si="21"/>
        <v>2160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1050</v>
      </c>
      <c r="D296" s="5">
        <f>SUM(D297)</f>
        <v>1050</v>
      </c>
      <c r="E296" s="5">
        <f>SUM(E297)</f>
        <v>1050</v>
      </c>
      <c r="H296" s="41">
        <f t="shared" si="21"/>
        <v>1050</v>
      </c>
    </row>
    <row r="297" spans="1:8" outlineLevel="3">
      <c r="A297" s="29"/>
      <c r="B297" s="28" t="s">
        <v>111</v>
      </c>
      <c r="C297" s="30">
        <v>1050</v>
      </c>
      <c r="D297" s="30">
        <f>C297</f>
        <v>1050</v>
      </c>
      <c r="E297" s="30">
        <f>D297</f>
        <v>1050</v>
      </c>
      <c r="H297" s="41">
        <f t="shared" si="21"/>
        <v>1050</v>
      </c>
    </row>
    <row r="298" spans="1:8" outlineLevel="2">
      <c r="A298" s="6">
        <v>1101</v>
      </c>
      <c r="B298" s="4" t="s">
        <v>37</v>
      </c>
      <c r="C298" s="5">
        <f>SUM(C299:C301)</f>
        <v>35778.771999999997</v>
      </c>
      <c r="D298" s="5">
        <f>SUM(D299:D301)</f>
        <v>35778.771999999997</v>
      </c>
      <c r="E298" s="5">
        <f>SUM(E299:E301)</f>
        <v>35778.771999999997</v>
      </c>
      <c r="H298" s="41">
        <f t="shared" si="21"/>
        <v>35778.771999999997</v>
      </c>
    </row>
    <row r="299" spans="1:8" outlineLevel="3">
      <c r="A299" s="29"/>
      <c r="B299" s="28" t="s">
        <v>248</v>
      </c>
      <c r="C299" s="30">
        <v>8902.9969999999994</v>
      </c>
      <c r="D299" s="30">
        <f>C299</f>
        <v>8902.9969999999994</v>
      </c>
      <c r="E299" s="30">
        <f>D299</f>
        <v>8902.9969999999994</v>
      </c>
      <c r="H299" s="41">
        <f t="shared" si="21"/>
        <v>8902.9969999999994</v>
      </c>
    </row>
    <row r="300" spans="1:8" outlineLevel="3">
      <c r="A300" s="29"/>
      <c r="B300" s="28" t="s">
        <v>249</v>
      </c>
      <c r="C300" s="30">
        <v>26875.775000000001</v>
      </c>
      <c r="D300" s="30">
        <f t="shared" ref="D300:E301" si="25">C300</f>
        <v>26875.775000000001</v>
      </c>
      <c r="E300" s="30">
        <f t="shared" si="25"/>
        <v>26875.775000000001</v>
      </c>
      <c r="H300" s="41">
        <f t="shared" si="21"/>
        <v>26875.775000000001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3000</v>
      </c>
      <c r="D304" s="30">
        <f>C304</f>
        <v>3000</v>
      </c>
      <c r="E304" s="30">
        <f>D304</f>
        <v>3000</v>
      </c>
      <c r="H304" s="41">
        <f t="shared" si="21"/>
        <v>3000</v>
      </c>
    </row>
    <row r="305" spans="1:8" outlineLevel="2">
      <c r="A305" s="6">
        <v>1101</v>
      </c>
      <c r="B305" s="4" t="s">
        <v>38</v>
      </c>
      <c r="C305" s="5">
        <f>SUM(C306:C307)</f>
        <v>7994.04</v>
      </c>
      <c r="D305" s="5">
        <f>SUM(D306:D307)</f>
        <v>7994.04</v>
      </c>
      <c r="E305" s="5">
        <f>SUM(E306:E307)</f>
        <v>7994.04</v>
      </c>
      <c r="H305" s="41">
        <f t="shared" si="21"/>
        <v>7994.04</v>
      </c>
    </row>
    <row r="306" spans="1:8" outlineLevel="3">
      <c r="A306" s="29"/>
      <c r="B306" s="28" t="s">
        <v>254</v>
      </c>
      <c r="C306" s="30">
        <v>6324.54</v>
      </c>
      <c r="D306" s="30">
        <f>C306</f>
        <v>6324.54</v>
      </c>
      <c r="E306" s="30">
        <f>D306</f>
        <v>6324.54</v>
      </c>
      <c r="H306" s="41">
        <f t="shared" si="21"/>
        <v>6324.54</v>
      </c>
    </row>
    <row r="307" spans="1:8" outlineLevel="3">
      <c r="A307" s="29"/>
      <c r="B307" s="28" t="s">
        <v>255</v>
      </c>
      <c r="C307" s="30">
        <v>1669.5</v>
      </c>
      <c r="D307" s="30">
        <f>C307</f>
        <v>1669.5</v>
      </c>
      <c r="E307" s="30">
        <f>D307</f>
        <v>1669.5</v>
      </c>
      <c r="H307" s="41">
        <f t="shared" si="21"/>
        <v>1669.5</v>
      </c>
    </row>
    <row r="308" spans="1:8" outlineLevel="2">
      <c r="A308" s="6">
        <v>1101</v>
      </c>
      <c r="B308" s="4" t="s">
        <v>39</v>
      </c>
      <c r="C308" s="5">
        <f>SUM(C309:C312)</f>
        <v>167852.87699999998</v>
      </c>
      <c r="D308" s="5">
        <f>SUM(D309:D312)</f>
        <v>167852.87699999998</v>
      </c>
      <c r="E308" s="5">
        <f>SUM(E309:E312)</f>
        <v>167852.87699999998</v>
      </c>
      <c r="H308" s="41">
        <f t="shared" si="21"/>
        <v>167852.87699999998</v>
      </c>
    </row>
    <row r="309" spans="1:8" outlineLevel="3">
      <c r="A309" s="29"/>
      <c r="B309" s="28" t="s">
        <v>256</v>
      </c>
      <c r="C309" s="30">
        <v>119894.912</v>
      </c>
      <c r="D309" s="30">
        <f>C309</f>
        <v>119894.912</v>
      </c>
      <c r="E309" s="30">
        <f>D309</f>
        <v>119894.912</v>
      </c>
      <c r="H309" s="41">
        <f t="shared" si="21"/>
        <v>119894.912</v>
      </c>
    </row>
    <row r="310" spans="1:8" outlineLevel="3">
      <c r="A310" s="29"/>
      <c r="B310" s="28" t="s">
        <v>257</v>
      </c>
      <c r="C310" s="30">
        <v>38366.372000000003</v>
      </c>
      <c r="D310" s="30">
        <f t="shared" ref="D310:E312" si="26">C310</f>
        <v>38366.372000000003</v>
      </c>
      <c r="E310" s="30">
        <f t="shared" si="26"/>
        <v>38366.372000000003</v>
      </c>
      <c r="H310" s="41">
        <f t="shared" si="21"/>
        <v>38366.372000000003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9591.5930000000008</v>
      </c>
      <c r="D312" s="30">
        <f t="shared" si="26"/>
        <v>9591.5930000000008</v>
      </c>
      <c r="E312" s="30">
        <f t="shared" si="26"/>
        <v>9591.5930000000008</v>
      </c>
      <c r="H312" s="41">
        <f t="shared" si="21"/>
        <v>9591.5930000000008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20740.673999999999</v>
      </c>
      <c r="D314" s="32">
        <f>D315+D325+D331+D336+D337+D338+D328</f>
        <v>20740.673999999999</v>
      </c>
      <c r="E314" s="32">
        <f>E315+E325+E331+E336+E337+E338+E328</f>
        <v>20740.673999999999</v>
      </c>
      <c r="H314" s="41">
        <f t="shared" si="21"/>
        <v>20740.673999999999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19000</v>
      </c>
      <c r="D325" s="5">
        <f>SUM(D326:D327)</f>
        <v>19000</v>
      </c>
      <c r="E325" s="5">
        <f>SUM(E326:E327)</f>
        <v>19000</v>
      </c>
      <c r="H325" s="41">
        <f t="shared" si="28"/>
        <v>19000</v>
      </c>
    </row>
    <row r="326" spans="1:8" outlineLevel="3">
      <c r="A326" s="29"/>
      <c r="B326" s="28" t="s">
        <v>264</v>
      </c>
      <c r="C326" s="30">
        <v>19000</v>
      </c>
      <c r="D326" s="30">
        <f>C326</f>
        <v>19000</v>
      </c>
      <c r="E326" s="30">
        <f>D326</f>
        <v>19000</v>
      </c>
      <c r="H326" s="41">
        <f t="shared" si="28"/>
        <v>19000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240.92400000000001</v>
      </c>
      <c r="D328" s="5">
        <f>SUM(D329:D330)</f>
        <v>240.92400000000001</v>
      </c>
      <c r="E328" s="5">
        <f>SUM(E329:E330)</f>
        <v>240.92400000000001</v>
      </c>
      <c r="H328" s="41">
        <f t="shared" si="28"/>
        <v>240.92400000000001</v>
      </c>
    </row>
    <row r="329" spans="1:8" outlineLevel="3">
      <c r="A329" s="29"/>
      <c r="B329" s="28" t="s">
        <v>254</v>
      </c>
      <c r="C329" s="30">
        <v>165.92400000000001</v>
      </c>
      <c r="D329" s="30">
        <f>C329</f>
        <v>165.92400000000001</v>
      </c>
      <c r="E329" s="30">
        <f>D329</f>
        <v>165.92400000000001</v>
      </c>
      <c r="H329" s="41">
        <f t="shared" si="28"/>
        <v>165.92400000000001</v>
      </c>
    </row>
    <row r="330" spans="1:8" outlineLevel="3">
      <c r="A330" s="29"/>
      <c r="B330" s="28" t="s">
        <v>255</v>
      </c>
      <c r="C330" s="30">
        <v>75</v>
      </c>
      <c r="D330" s="30">
        <f>C330</f>
        <v>75</v>
      </c>
      <c r="E330" s="30">
        <f>D330</f>
        <v>75</v>
      </c>
      <c r="H330" s="41">
        <f t="shared" si="28"/>
        <v>75</v>
      </c>
    </row>
    <row r="331" spans="1:8" outlineLevel="2">
      <c r="A331" s="6">
        <v>1102</v>
      </c>
      <c r="B331" s="4" t="s">
        <v>39</v>
      </c>
      <c r="C331" s="5">
        <f>SUM(C332:C335)</f>
        <v>1499.75</v>
      </c>
      <c r="D331" s="5">
        <f>SUM(D332:D335)</f>
        <v>1499.75</v>
      </c>
      <c r="E331" s="5">
        <f>SUM(E332:E335)</f>
        <v>1499.75</v>
      </c>
      <c r="H331" s="41">
        <f t="shared" si="28"/>
        <v>1499.75</v>
      </c>
    </row>
    <row r="332" spans="1:8" outlineLevel="3">
      <c r="A332" s="29"/>
      <c r="B332" s="28" t="s">
        <v>256</v>
      </c>
      <c r="C332" s="30">
        <v>1071.25</v>
      </c>
      <c r="D332" s="30">
        <f>C332</f>
        <v>1071.25</v>
      </c>
      <c r="E332" s="30">
        <f>D332</f>
        <v>1071.25</v>
      </c>
      <c r="H332" s="41">
        <f t="shared" si="28"/>
        <v>1071.25</v>
      </c>
    </row>
    <row r="333" spans="1:8" outlineLevel="3">
      <c r="A333" s="29"/>
      <c r="B333" s="28" t="s">
        <v>257</v>
      </c>
      <c r="C333" s="30">
        <v>342.8</v>
      </c>
      <c r="D333" s="30">
        <f t="shared" ref="D333:E335" si="29">C333</f>
        <v>342.8</v>
      </c>
      <c r="E333" s="30">
        <f t="shared" si="29"/>
        <v>342.8</v>
      </c>
      <c r="H333" s="41">
        <f t="shared" si="28"/>
        <v>342.8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85.7</v>
      </c>
      <c r="D335" s="30">
        <f t="shared" si="29"/>
        <v>85.7</v>
      </c>
      <c r="E335" s="30">
        <f t="shared" si="29"/>
        <v>85.7</v>
      </c>
      <c r="H335" s="41">
        <f t="shared" si="28"/>
        <v>85.7</v>
      </c>
    </row>
    <row r="336" spans="1:8" outlineLevel="2">
      <c r="A336" s="6">
        <v>1102</v>
      </c>
      <c r="B336" s="4" t="s">
        <v>453</v>
      </c>
      <c r="C336" s="5"/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1403900</v>
      </c>
      <c r="D339" s="33">
        <f>D340+D444+D482</f>
        <v>1403900</v>
      </c>
      <c r="E339" s="33">
        <f>E340+E444+E482</f>
        <v>1403900</v>
      </c>
      <c r="G339" s="39" t="s">
        <v>591</v>
      </c>
      <c r="H339" s="41">
        <f t="shared" si="28"/>
        <v>1403900</v>
      </c>
      <c r="I339" s="42"/>
      <c r="J339" s="40" t="b">
        <f>AND(H339=I339)</f>
        <v>0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717900</v>
      </c>
      <c r="D340" s="32">
        <f>D341+D342+D343+D344+D347+D348+D353+D356+D357+D362+D367+BH290668+D371+D372+D373+D376+D377+D378+D382+D388+D391+D392+D395+D398+D399+D404+D407+D408+D409+D412+D415+D416+D419+D420+D421+D422+D429+D443</f>
        <v>717900</v>
      </c>
      <c r="E340" s="32">
        <f>E341+E342+E343+E344+E347+E348+E353+E356+E357+E362+E367+BI290668+E371+E372+E373+E376+E377+E378+E382+E388+E391+E392+E395+E398+E399+E404+E407+E408+E409+E412+E415+E416+E419+E420+E421+E422+E429+E443</f>
        <v>717900</v>
      </c>
      <c r="H340" s="41">
        <f t="shared" si="28"/>
        <v>717900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9000</v>
      </c>
      <c r="D342" s="5">
        <f t="shared" ref="D342:E343" si="31">C342</f>
        <v>9000</v>
      </c>
      <c r="E342" s="5">
        <f t="shared" si="31"/>
        <v>9000</v>
      </c>
      <c r="H342" s="41">
        <f t="shared" si="28"/>
        <v>9000</v>
      </c>
    </row>
    <row r="343" spans="1:10" outlineLevel="2">
      <c r="A343" s="6">
        <v>2201</v>
      </c>
      <c r="B343" s="4" t="s">
        <v>41</v>
      </c>
      <c r="C343" s="5">
        <v>350000</v>
      </c>
      <c r="D343" s="5">
        <f t="shared" si="31"/>
        <v>350000</v>
      </c>
      <c r="E343" s="5">
        <f t="shared" si="31"/>
        <v>350000</v>
      </c>
      <c r="H343" s="41">
        <f t="shared" si="28"/>
        <v>350000</v>
      </c>
    </row>
    <row r="344" spans="1:10" outlineLevel="2">
      <c r="A344" s="6">
        <v>2201</v>
      </c>
      <c r="B344" s="4" t="s">
        <v>273</v>
      </c>
      <c r="C344" s="5">
        <f>SUM(C345:C346)</f>
        <v>12000</v>
      </c>
      <c r="D344" s="5">
        <f>SUM(D345:D346)</f>
        <v>12000</v>
      </c>
      <c r="E344" s="5">
        <f>SUM(E345:E346)</f>
        <v>12000</v>
      </c>
      <c r="H344" s="41">
        <f t="shared" si="28"/>
        <v>12000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85000</v>
      </c>
      <c r="D348" s="5">
        <f>SUM(D349:D352)</f>
        <v>85000</v>
      </c>
      <c r="E348" s="5">
        <f>SUM(E349:E352)</f>
        <v>85000</v>
      </c>
      <c r="H348" s="41">
        <f t="shared" si="28"/>
        <v>85000</v>
      </c>
    </row>
    <row r="349" spans="1:10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60000</v>
      </c>
      <c r="D352" s="30">
        <f t="shared" si="33"/>
        <v>60000</v>
      </c>
      <c r="E352" s="30">
        <f t="shared" si="33"/>
        <v>60000</v>
      </c>
      <c r="H352" s="41">
        <f t="shared" si="28"/>
        <v>60000</v>
      </c>
    </row>
    <row r="353" spans="1:8" outlineLevel="2">
      <c r="A353" s="6">
        <v>2201</v>
      </c>
      <c r="B353" s="4" t="s">
        <v>282</v>
      </c>
      <c r="C353" s="5">
        <f>SUM(C354:C355)</f>
        <v>1200</v>
      </c>
      <c r="D353" s="5">
        <f>SUM(D354:D355)</f>
        <v>1200</v>
      </c>
      <c r="E353" s="5">
        <f>SUM(E354:E355)</f>
        <v>1200</v>
      </c>
      <c r="H353" s="41">
        <f t="shared" si="28"/>
        <v>1200</v>
      </c>
    </row>
    <row r="354" spans="1:8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outlineLevel="2">
      <c r="A356" s="6">
        <v>2201</v>
      </c>
      <c r="B356" s="4" t="s">
        <v>284</v>
      </c>
      <c r="C356" s="5">
        <v>8000</v>
      </c>
      <c r="D356" s="5">
        <f t="shared" si="34"/>
        <v>8000</v>
      </c>
      <c r="E356" s="5">
        <f t="shared" si="34"/>
        <v>8000</v>
      </c>
      <c r="H356" s="41">
        <f t="shared" si="28"/>
        <v>8000</v>
      </c>
    </row>
    <row r="357" spans="1:8" outlineLevel="2">
      <c r="A357" s="6">
        <v>2201</v>
      </c>
      <c r="B357" s="4" t="s">
        <v>285</v>
      </c>
      <c r="C357" s="5">
        <f>SUM(C358:C361)</f>
        <v>19000</v>
      </c>
      <c r="D357" s="5">
        <f>SUM(D358:D361)</f>
        <v>19000</v>
      </c>
      <c r="E357" s="5">
        <f>SUM(E358:E361)</f>
        <v>19000</v>
      </c>
      <c r="H357" s="41">
        <f t="shared" si="28"/>
        <v>19000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4000</v>
      </c>
      <c r="D360" s="30">
        <f t="shared" si="35"/>
        <v>4000</v>
      </c>
      <c r="E360" s="30">
        <f t="shared" si="35"/>
        <v>4000</v>
      </c>
      <c r="H360" s="41">
        <f t="shared" si="28"/>
        <v>4000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71000</v>
      </c>
      <c r="D362" s="5">
        <f>SUM(D363:D366)</f>
        <v>71000</v>
      </c>
      <c r="E362" s="5">
        <f>SUM(E363:E366)</f>
        <v>71000</v>
      </c>
      <c r="H362" s="41">
        <f t="shared" si="28"/>
        <v>71000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35000</v>
      </c>
      <c r="D364" s="30">
        <f t="shared" ref="D364:E366" si="36">C364</f>
        <v>35000</v>
      </c>
      <c r="E364" s="30">
        <f t="shared" si="36"/>
        <v>35000</v>
      </c>
      <c r="H364" s="41">
        <f t="shared" si="28"/>
        <v>35000</v>
      </c>
    </row>
    <row r="365" spans="1:8" outlineLevel="3">
      <c r="A365" s="29"/>
      <c r="B365" s="28" t="s">
        <v>293</v>
      </c>
      <c r="C365" s="30">
        <v>6000</v>
      </c>
      <c r="D365" s="30">
        <f t="shared" si="36"/>
        <v>6000</v>
      </c>
      <c r="E365" s="30">
        <f t="shared" si="36"/>
        <v>6000</v>
      </c>
      <c r="H365" s="41">
        <f t="shared" si="28"/>
        <v>6000</v>
      </c>
    </row>
    <row r="366" spans="1:8" outlineLevel="3">
      <c r="A366" s="29"/>
      <c r="B366" s="28" t="s">
        <v>294</v>
      </c>
      <c r="C366" s="30">
        <v>25000</v>
      </c>
      <c r="D366" s="30">
        <f t="shared" si="36"/>
        <v>25000</v>
      </c>
      <c r="E366" s="30">
        <f t="shared" si="36"/>
        <v>25000</v>
      </c>
      <c r="H366" s="41">
        <f t="shared" si="28"/>
        <v>25000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outlineLevel="2">
      <c r="A372" s="6">
        <v>2201</v>
      </c>
      <c r="B372" s="4" t="s">
        <v>45</v>
      </c>
      <c r="C372" s="5">
        <v>20000</v>
      </c>
      <c r="D372" s="5">
        <f t="shared" si="37"/>
        <v>20000</v>
      </c>
      <c r="E372" s="5">
        <f t="shared" si="37"/>
        <v>20000</v>
      </c>
      <c r="H372" s="41">
        <f t="shared" si="28"/>
        <v>20000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  <c r="H378" s="41">
        <f t="shared" si="28"/>
        <v>13000</v>
      </c>
    </row>
    <row r="379" spans="1:8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28"/>
        <v>8000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6000</v>
      </c>
      <c r="D386" s="30">
        <f t="shared" si="40"/>
        <v>6000</v>
      </c>
      <c r="E386" s="30">
        <f t="shared" si="40"/>
        <v>6000</v>
      </c>
      <c r="H386" s="41">
        <f t="shared" ref="H386:H449" si="41">C386</f>
        <v>6000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3000</v>
      </c>
      <c r="D389" s="30">
        <f t="shared" ref="D389:E391" si="42">C389</f>
        <v>3000</v>
      </c>
      <c r="E389" s="30">
        <f t="shared" si="42"/>
        <v>3000</v>
      </c>
      <c r="H389" s="41">
        <f t="shared" si="41"/>
        <v>3000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  <c r="H395" s="41">
        <f t="shared" si="41"/>
        <v>400</v>
      </c>
    </row>
    <row r="396" spans="1:8" outlineLevel="3">
      <c r="A396" s="29"/>
      <c r="B396" s="28" t="s">
        <v>315</v>
      </c>
      <c r="C396" s="30">
        <v>400</v>
      </c>
      <c r="D396" s="30">
        <f t="shared" ref="D396:E398" si="43">C396</f>
        <v>400</v>
      </c>
      <c r="E396" s="30">
        <f t="shared" si="43"/>
        <v>400</v>
      </c>
      <c r="H396" s="41">
        <f t="shared" si="41"/>
        <v>400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400</v>
      </c>
      <c r="D398" s="5">
        <f t="shared" si="43"/>
        <v>400</v>
      </c>
      <c r="E398" s="5">
        <f t="shared" si="43"/>
        <v>400</v>
      </c>
      <c r="H398" s="41">
        <f t="shared" si="41"/>
        <v>400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1400</v>
      </c>
      <c r="D404" s="5">
        <f>SUM(D405:D406)</f>
        <v>1400</v>
      </c>
      <c r="E404" s="5">
        <f>SUM(E405:E406)</f>
        <v>1400</v>
      </c>
      <c r="H404" s="41">
        <f t="shared" si="41"/>
        <v>1400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400</v>
      </c>
      <c r="D406" s="30">
        <f t="shared" si="45"/>
        <v>400</v>
      </c>
      <c r="E406" s="30">
        <f t="shared" si="45"/>
        <v>400</v>
      </c>
      <c r="H406" s="41">
        <f t="shared" si="41"/>
        <v>400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  <c r="H409" s="41">
        <f t="shared" si="41"/>
        <v>10000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>
        <v>5000</v>
      </c>
      <c r="D411" s="30">
        <f>C411</f>
        <v>5000</v>
      </c>
      <c r="E411" s="30">
        <f>D411</f>
        <v>5000</v>
      </c>
      <c r="H411" s="41">
        <f t="shared" si="41"/>
        <v>5000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  <c r="H416" s="41">
        <f t="shared" si="41"/>
        <v>2000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13500</v>
      </c>
      <c r="D422" s="5">
        <f>SUM(D423:D428)</f>
        <v>13500</v>
      </c>
      <c r="E422" s="5">
        <f>SUM(E423:E428)</f>
        <v>13500</v>
      </c>
      <c r="H422" s="41">
        <f t="shared" si="41"/>
        <v>13500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13000</v>
      </c>
      <c r="D425" s="30">
        <f t="shared" si="48"/>
        <v>13000</v>
      </c>
      <c r="E425" s="30">
        <f t="shared" si="48"/>
        <v>13000</v>
      </c>
      <c r="H425" s="41">
        <f t="shared" si="41"/>
        <v>13000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500</v>
      </c>
      <c r="D427" s="30">
        <f t="shared" si="48"/>
        <v>500</v>
      </c>
      <c r="E427" s="30">
        <f t="shared" si="48"/>
        <v>500</v>
      </c>
      <c r="H427" s="41">
        <f t="shared" si="41"/>
        <v>500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51000</v>
      </c>
      <c r="D429" s="5">
        <f>SUM(D430:D442)</f>
        <v>51000</v>
      </c>
      <c r="E429" s="5">
        <f>SUM(E430:E442)</f>
        <v>51000</v>
      </c>
      <c r="H429" s="41">
        <f t="shared" si="41"/>
        <v>51000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30000</v>
      </c>
      <c r="D431" s="30">
        <f t="shared" ref="D431:E442" si="49">C431</f>
        <v>30000</v>
      </c>
      <c r="E431" s="30">
        <f t="shared" si="49"/>
        <v>30000</v>
      </c>
      <c r="H431" s="41">
        <f t="shared" si="41"/>
        <v>30000</v>
      </c>
    </row>
    <row r="432" spans="1:8" outlineLevel="3">
      <c r="A432" s="29"/>
      <c r="B432" s="28" t="s">
        <v>345</v>
      </c>
      <c r="C432" s="30">
        <v>1500</v>
      </c>
      <c r="D432" s="30">
        <f t="shared" si="49"/>
        <v>1500</v>
      </c>
      <c r="E432" s="30">
        <f t="shared" si="49"/>
        <v>1500</v>
      </c>
      <c r="H432" s="41">
        <f t="shared" si="41"/>
        <v>1500</v>
      </c>
    </row>
    <row r="433" spans="1:8" outlineLevel="3">
      <c r="A433" s="29"/>
      <c r="B433" s="28" t="s">
        <v>346</v>
      </c>
      <c r="C433" s="30">
        <v>1500</v>
      </c>
      <c r="D433" s="30">
        <f t="shared" si="49"/>
        <v>1500</v>
      </c>
      <c r="E433" s="30">
        <f t="shared" si="49"/>
        <v>1500</v>
      </c>
      <c r="H433" s="41">
        <f t="shared" si="41"/>
        <v>1500</v>
      </c>
    </row>
    <row r="434" spans="1:8" outlineLevel="3">
      <c r="A434" s="29"/>
      <c r="B434" s="28" t="s">
        <v>347</v>
      </c>
      <c r="C434" s="30">
        <v>1500</v>
      </c>
      <c r="D434" s="30">
        <f t="shared" si="49"/>
        <v>1500</v>
      </c>
      <c r="E434" s="30">
        <f t="shared" si="49"/>
        <v>1500</v>
      </c>
      <c r="H434" s="41">
        <f t="shared" si="41"/>
        <v>1500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11500</v>
      </c>
      <c r="D439" s="30">
        <f t="shared" si="49"/>
        <v>11500</v>
      </c>
      <c r="E439" s="30">
        <f t="shared" si="49"/>
        <v>11500</v>
      </c>
      <c r="H439" s="41">
        <f t="shared" si="41"/>
        <v>11500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686000</v>
      </c>
      <c r="D444" s="32">
        <f>D445+D454+D455+D459+D462+D463+D468+D474+D477+D480+D481+D450</f>
        <v>686000</v>
      </c>
      <c r="E444" s="32">
        <f>E445+E454+E455+E459+E462+E463+E468+E474+E477+E480+E481+E450</f>
        <v>686000</v>
      </c>
      <c r="H444" s="41">
        <f t="shared" si="41"/>
        <v>686000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109000</v>
      </c>
      <c r="D445" s="5">
        <f>SUM(D446:D449)</f>
        <v>109000</v>
      </c>
      <c r="E445" s="5">
        <f>SUM(E446:E449)</f>
        <v>109000</v>
      </c>
      <c r="H445" s="41">
        <f t="shared" si="41"/>
        <v>109000</v>
      </c>
    </row>
    <row r="446" spans="1:8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customHeight="1" outlineLevel="3">
      <c r="A447" s="28"/>
      <c r="B447" s="28" t="s">
        <v>360</v>
      </c>
      <c r="C447" s="30">
        <v>6000</v>
      </c>
      <c r="D447" s="30">
        <f t="shared" ref="D447:E449" si="50">C447</f>
        <v>6000</v>
      </c>
      <c r="E447" s="30">
        <f t="shared" si="50"/>
        <v>6000</v>
      </c>
      <c r="H447" s="41">
        <f t="shared" si="41"/>
        <v>6000</v>
      </c>
    </row>
    <row r="448" spans="1:8" ht="15" customHeight="1" outlineLevel="3">
      <c r="A448" s="28"/>
      <c r="B448" s="28" t="s">
        <v>361</v>
      </c>
      <c r="C448" s="30">
        <v>50000</v>
      </c>
      <c r="D448" s="30">
        <f t="shared" si="50"/>
        <v>50000</v>
      </c>
      <c r="E448" s="30">
        <f t="shared" si="50"/>
        <v>50000</v>
      </c>
      <c r="H448" s="41">
        <f t="shared" si="41"/>
        <v>50000</v>
      </c>
    </row>
    <row r="449" spans="1:8" ht="15" customHeight="1" outlineLevel="3">
      <c r="A449" s="28"/>
      <c r="B449" s="28" t="s">
        <v>362</v>
      </c>
      <c r="C449" s="30">
        <v>50000</v>
      </c>
      <c r="D449" s="30">
        <f t="shared" si="50"/>
        <v>50000</v>
      </c>
      <c r="E449" s="30">
        <f t="shared" si="50"/>
        <v>50000</v>
      </c>
      <c r="H449" s="41">
        <f t="shared" si="41"/>
        <v>50000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480000</v>
      </c>
      <c r="D450" s="5">
        <f>SUM(D451:D453)</f>
        <v>480000</v>
      </c>
      <c r="E450" s="5">
        <f>SUM(E451:E453)</f>
        <v>480000</v>
      </c>
      <c r="H450" s="41">
        <f t="shared" ref="H450:H513" si="51">C450</f>
        <v>480000</v>
      </c>
    </row>
    <row r="451" spans="1:8" ht="15" customHeight="1" outlineLevel="3">
      <c r="A451" s="28"/>
      <c r="B451" s="28" t="s">
        <v>364</v>
      </c>
      <c r="C451" s="30">
        <v>480000</v>
      </c>
      <c r="D451" s="30">
        <f>C451</f>
        <v>480000</v>
      </c>
      <c r="E451" s="30">
        <f>D451</f>
        <v>480000</v>
      </c>
      <c r="H451" s="41">
        <f t="shared" si="51"/>
        <v>480000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1"/>
        <v>12000</v>
      </c>
    </row>
    <row r="455" spans="1:8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  <c r="H455" s="41">
        <f t="shared" si="51"/>
        <v>30000</v>
      </c>
    </row>
    <row r="456" spans="1:8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15000</v>
      </c>
      <c r="D459" s="5">
        <f>SUM(D460:D461)</f>
        <v>15000</v>
      </c>
      <c r="E459" s="5">
        <f>SUM(E460:E461)</f>
        <v>15000</v>
      </c>
      <c r="H459" s="41">
        <f t="shared" si="51"/>
        <v>15000</v>
      </c>
    </row>
    <row r="460" spans="1:8" ht="15" customHeight="1" outlineLevel="3">
      <c r="A460" s="28"/>
      <c r="B460" s="28" t="s">
        <v>369</v>
      </c>
      <c r="C460" s="30">
        <v>15000</v>
      </c>
      <c r="D460" s="30">
        <f t="shared" ref="D460:E462" si="54">C460</f>
        <v>15000</v>
      </c>
      <c r="E460" s="30">
        <f t="shared" si="54"/>
        <v>15000</v>
      </c>
      <c r="H460" s="41">
        <f t="shared" si="51"/>
        <v>15000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30000</v>
      </c>
      <c r="D474" s="5">
        <f>SUM(D475:D476)</f>
        <v>30000</v>
      </c>
      <c r="E474" s="5">
        <f>SUM(E475:E476)</f>
        <v>30000</v>
      </c>
      <c r="H474" s="41">
        <f t="shared" si="51"/>
        <v>30000</v>
      </c>
    </row>
    <row r="475" spans="1:8" ht="15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142070</v>
      </c>
      <c r="D483" s="35">
        <f>D484+D504+D509+D522+D528+D538</f>
        <v>142070</v>
      </c>
      <c r="E483" s="35">
        <f>E484+E504+E509+E522+E528+E538</f>
        <v>142070</v>
      </c>
      <c r="G483" s="39" t="s">
        <v>592</v>
      </c>
      <c r="H483" s="41">
        <f t="shared" si="51"/>
        <v>142070</v>
      </c>
      <c r="I483" s="42"/>
      <c r="J483" s="40" t="b">
        <f>AND(H483=I483)</f>
        <v>0</v>
      </c>
    </row>
    <row r="484" spans="1:10" outlineLevel="1">
      <c r="A484" s="152" t="s">
        <v>390</v>
      </c>
      <c r="B484" s="153"/>
      <c r="C484" s="32">
        <f>C485+C486+C490+C491+C494+C497+C500+C501+C502+C503</f>
        <v>79000</v>
      </c>
      <c r="D484" s="32">
        <f>D485+D486+D490+D491+D494+D497+D500+D501+D502+D503</f>
        <v>79000</v>
      </c>
      <c r="E484" s="32">
        <f>E485+E486+E490+E491+E494+E497+E500+E501+E502+E503</f>
        <v>79000</v>
      </c>
      <c r="H484" s="41">
        <f t="shared" si="51"/>
        <v>79000</v>
      </c>
    </row>
    <row r="485" spans="1:10" outlineLevel="2">
      <c r="A485" s="6">
        <v>3302</v>
      </c>
      <c r="B485" s="4" t="s">
        <v>391</v>
      </c>
      <c r="C485" s="5">
        <v>20000</v>
      </c>
      <c r="D485" s="5">
        <f>C485</f>
        <v>20000</v>
      </c>
      <c r="E485" s="5">
        <f>D485</f>
        <v>20000</v>
      </c>
      <c r="H485" s="41">
        <f t="shared" si="51"/>
        <v>20000</v>
      </c>
    </row>
    <row r="486" spans="1:10" outlineLevel="2">
      <c r="A486" s="6">
        <v>3302</v>
      </c>
      <c r="B486" s="4" t="s">
        <v>392</v>
      </c>
      <c r="C486" s="5">
        <f>SUM(C487:C489)</f>
        <v>25000</v>
      </c>
      <c r="D486" s="5">
        <f>SUM(D487:D489)</f>
        <v>25000</v>
      </c>
      <c r="E486" s="5">
        <f>SUM(E487:E489)</f>
        <v>25000</v>
      </c>
      <c r="H486" s="41">
        <f t="shared" si="51"/>
        <v>25000</v>
      </c>
    </row>
    <row r="487" spans="1:10" ht="15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  <c r="H487" s="41">
        <f t="shared" si="51"/>
        <v>15000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3000</v>
      </c>
      <c r="D491" s="5">
        <f>SUM(D492:D493)</f>
        <v>3000</v>
      </c>
      <c r="E491" s="5">
        <f>SUM(E492:E493)</f>
        <v>3000</v>
      </c>
      <c r="H491" s="41">
        <f t="shared" si="51"/>
        <v>3000</v>
      </c>
    </row>
    <row r="492" spans="1:10" ht="15" customHeight="1" outlineLevel="3">
      <c r="A492" s="28"/>
      <c r="B492" s="28" t="s">
        <v>398</v>
      </c>
      <c r="C492" s="30">
        <v>3000</v>
      </c>
      <c r="D492" s="30">
        <f>C492</f>
        <v>3000</v>
      </c>
      <c r="E492" s="30">
        <f>D492</f>
        <v>3000</v>
      </c>
      <c r="H492" s="41">
        <f t="shared" si="51"/>
        <v>3000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  <c r="H494" s="41">
        <f t="shared" si="51"/>
        <v>8000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23000</v>
      </c>
      <c r="D500" s="5">
        <f t="shared" si="59"/>
        <v>23000</v>
      </c>
      <c r="E500" s="5">
        <f t="shared" si="59"/>
        <v>23000</v>
      </c>
      <c r="H500" s="41">
        <f t="shared" si="51"/>
        <v>23000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2" t="s">
        <v>410</v>
      </c>
      <c r="B504" s="153"/>
      <c r="C504" s="32">
        <f>SUM(C505:C508)</f>
        <v>7670</v>
      </c>
      <c r="D504" s="32">
        <f>SUM(D505:D508)</f>
        <v>7670</v>
      </c>
      <c r="E504" s="32">
        <f>SUM(E505:E508)</f>
        <v>7670</v>
      </c>
      <c r="H504" s="41">
        <f t="shared" si="51"/>
        <v>7670</v>
      </c>
    </row>
    <row r="505" spans="1:12" outlineLevel="2" collapsed="1">
      <c r="A505" s="6">
        <v>3303</v>
      </c>
      <c r="B505" s="4" t="s">
        <v>411</v>
      </c>
      <c r="C505" s="5">
        <v>5670</v>
      </c>
      <c r="D505" s="5">
        <f>C505</f>
        <v>5670</v>
      </c>
      <c r="E505" s="5">
        <f>D505</f>
        <v>5670</v>
      </c>
      <c r="H505" s="41">
        <f t="shared" si="51"/>
        <v>5670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2" t="s">
        <v>414</v>
      </c>
      <c r="B509" s="153"/>
      <c r="C509" s="32">
        <f>C510+C511+C512+C513+C517+C518+C519+C520+C521</f>
        <v>52000</v>
      </c>
      <c r="D509" s="32">
        <f>D510+D511+D512+D513+D517+D518+D519+D520+D521</f>
        <v>52000</v>
      </c>
      <c r="E509" s="32">
        <f>E510+E511+E512+E513+E517+E518+E519+E520+E521</f>
        <v>52000</v>
      </c>
      <c r="F509" s="51"/>
      <c r="H509" s="41">
        <f t="shared" si="51"/>
        <v>52000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4000</v>
      </c>
      <c r="D517" s="5">
        <f t="shared" si="62"/>
        <v>4000</v>
      </c>
      <c r="E517" s="5">
        <f t="shared" si="62"/>
        <v>4000</v>
      </c>
      <c r="H517" s="41">
        <f t="shared" si="63"/>
        <v>4000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47000</v>
      </c>
      <c r="D520" s="5">
        <f t="shared" si="62"/>
        <v>47000</v>
      </c>
      <c r="E520" s="5">
        <f t="shared" si="62"/>
        <v>47000</v>
      </c>
      <c r="H520" s="41">
        <f t="shared" si="63"/>
        <v>47000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3400</v>
      </c>
      <c r="D538" s="32">
        <f>SUM(D539:D544)</f>
        <v>3400</v>
      </c>
      <c r="E538" s="32">
        <f>SUM(E539:E544)</f>
        <v>3400</v>
      </c>
      <c r="H538" s="41">
        <f t="shared" si="63"/>
        <v>3400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3400</v>
      </c>
      <c r="D540" s="5">
        <f t="shared" ref="D540:E543" si="66">C540</f>
        <v>3400</v>
      </c>
      <c r="E540" s="5">
        <f t="shared" si="66"/>
        <v>3400</v>
      </c>
      <c r="H540" s="41">
        <f t="shared" si="63"/>
        <v>3400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65000</v>
      </c>
      <c r="D547" s="35">
        <f>D548+D549</f>
        <v>65000</v>
      </c>
      <c r="E547" s="35">
        <f>E548+E549</f>
        <v>65000</v>
      </c>
      <c r="G547" s="39" t="s">
        <v>593</v>
      </c>
      <c r="H547" s="41">
        <f t="shared" si="63"/>
        <v>65000</v>
      </c>
      <c r="I547" s="42"/>
      <c r="J547" s="40" t="b">
        <f>AND(H547=I547)</f>
        <v>0</v>
      </c>
    </row>
    <row r="548" spans="1:10" outlineLevel="1">
      <c r="A548" s="152" t="s">
        <v>450</v>
      </c>
      <c r="B548" s="153"/>
      <c r="C548" s="32">
        <v>65000</v>
      </c>
      <c r="D548" s="32">
        <f>C548</f>
        <v>65000</v>
      </c>
      <c r="E548" s="32">
        <f>D548</f>
        <v>65000</v>
      </c>
      <c r="H548" s="41">
        <f t="shared" si="63"/>
        <v>65000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142000</v>
      </c>
      <c r="D550" s="36">
        <f>D551</f>
        <v>142000</v>
      </c>
      <c r="E550" s="36">
        <f>E551</f>
        <v>142000</v>
      </c>
      <c r="G550" s="39" t="s">
        <v>59</v>
      </c>
      <c r="H550" s="41">
        <f t="shared" si="63"/>
        <v>142000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142000</v>
      </c>
      <c r="D551" s="33">
        <f>D552+D556</f>
        <v>142000</v>
      </c>
      <c r="E551" s="33">
        <f>E552+E556</f>
        <v>142000</v>
      </c>
      <c r="G551" s="39" t="s">
        <v>594</v>
      </c>
      <c r="H551" s="41">
        <f t="shared" si="63"/>
        <v>142000</v>
      </c>
      <c r="I551" s="42"/>
      <c r="J551" s="40" t="b">
        <f>AND(H551=I551)</f>
        <v>0</v>
      </c>
    </row>
    <row r="552" spans="1:10" outlineLevel="1">
      <c r="A552" s="152" t="s">
        <v>457</v>
      </c>
      <c r="B552" s="153"/>
      <c r="C552" s="32">
        <f>SUM(C553:C555)</f>
        <v>142000</v>
      </c>
      <c r="D552" s="32">
        <f>SUM(D553:D555)</f>
        <v>142000</v>
      </c>
      <c r="E552" s="32">
        <f>SUM(E553:E555)</f>
        <v>142000</v>
      </c>
      <c r="H552" s="41">
        <f t="shared" si="63"/>
        <v>142000</v>
      </c>
    </row>
    <row r="553" spans="1:10" outlineLevel="2" collapsed="1">
      <c r="A553" s="6">
        <v>5500</v>
      </c>
      <c r="B553" s="4" t="s">
        <v>458</v>
      </c>
      <c r="C553" s="5">
        <v>142000</v>
      </c>
      <c r="D553" s="5">
        <f t="shared" ref="D553:E555" si="67">C553</f>
        <v>142000</v>
      </c>
      <c r="E553" s="5">
        <f t="shared" si="67"/>
        <v>142000</v>
      </c>
      <c r="H553" s="41">
        <f t="shared" si="63"/>
        <v>142000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2714267.3370000003</v>
      </c>
      <c r="D559" s="37">
        <f>D560+D716+D725</f>
        <v>2714267.3370000003</v>
      </c>
      <c r="E559" s="37">
        <f>E560+E716+E725</f>
        <v>2714267.3370000003</v>
      </c>
      <c r="G559" s="39" t="s">
        <v>62</v>
      </c>
      <c r="H559" s="41">
        <f t="shared" si="63"/>
        <v>2714267.3370000003</v>
      </c>
      <c r="I559" s="42"/>
      <c r="J559" s="40" t="b">
        <f>AND(H559=I559)</f>
        <v>0</v>
      </c>
    </row>
    <row r="560" spans="1:10">
      <c r="A560" s="150" t="s">
        <v>464</v>
      </c>
      <c r="B560" s="151"/>
      <c r="C560" s="36">
        <f>C561+C638+C642+C645</f>
        <v>2524267.3370000003</v>
      </c>
      <c r="D560" s="36">
        <f>D561+D638+D642+D645</f>
        <v>2524267.3370000003</v>
      </c>
      <c r="E560" s="36">
        <f>E561+E638+E642+E645</f>
        <v>2524267.3370000003</v>
      </c>
      <c r="G560" s="39" t="s">
        <v>61</v>
      </c>
      <c r="H560" s="41">
        <f t="shared" si="63"/>
        <v>2524267.3370000003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2524267.3370000003</v>
      </c>
      <c r="D561" s="38">
        <f>D562+D567+D568+D569+D576+D577+D581+D584+D585+D586+D587+D592+D595+D599+D603+D610+D616+D628</f>
        <v>2524267.3370000003</v>
      </c>
      <c r="E561" s="38">
        <f>E562+E567+E568+E569+E576+E577+E581+E584+E585+E586+E587+E592+E595+E599+E603+E610+E616+E628</f>
        <v>2524267.3370000003</v>
      </c>
      <c r="G561" s="39" t="s">
        <v>595</v>
      </c>
      <c r="H561" s="41">
        <f t="shared" si="63"/>
        <v>2524267.3370000003</v>
      </c>
      <c r="I561" s="42"/>
      <c r="J561" s="40" t="b">
        <f>AND(H561=I561)</f>
        <v>0</v>
      </c>
    </row>
    <row r="562" spans="1:10" outlineLevel="1">
      <c r="A562" s="152" t="s">
        <v>466</v>
      </c>
      <c r="B562" s="153"/>
      <c r="C562" s="32">
        <f>SUM(C563:C566)</f>
        <v>180000</v>
      </c>
      <c r="D562" s="32">
        <f>SUM(D563:D566)</f>
        <v>180000</v>
      </c>
      <c r="E562" s="32">
        <f>SUM(E563:E566)</f>
        <v>180000</v>
      </c>
      <c r="H562" s="41">
        <f t="shared" si="63"/>
        <v>180000</v>
      </c>
    </row>
    <row r="563" spans="1:10" outlineLevel="2">
      <c r="A563" s="7">
        <v>6600</v>
      </c>
      <c r="B563" s="4" t="s">
        <v>468</v>
      </c>
      <c r="C563" s="5">
        <v>140000</v>
      </c>
      <c r="D563" s="5">
        <f>C563</f>
        <v>140000</v>
      </c>
      <c r="E563" s="5">
        <f>D563</f>
        <v>140000</v>
      </c>
      <c r="H563" s="41">
        <f t="shared" si="63"/>
        <v>140000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40000</v>
      </c>
      <c r="D566" s="5">
        <f t="shared" si="68"/>
        <v>40000</v>
      </c>
      <c r="E566" s="5">
        <f t="shared" si="68"/>
        <v>40000</v>
      </c>
      <c r="H566" s="41">
        <f t="shared" si="63"/>
        <v>40000</v>
      </c>
    </row>
    <row r="567" spans="1:10" outlineLevel="1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100000</v>
      </c>
      <c r="D569" s="32">
        <f>SUM(D570:D575)</f>
        <v>100000</v>
      </c>
      <c r="E569" s="32">
        <f>SUM(E570:E575)</f>
        <v>100000</v>
      </c>
      <c r="H569" s="41">
        <f t="shared" si="63"/>
        <v>100000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100000</v>
      </c>
      <c r="D574" s="5">
        <f t="shared" si="69"/>
        <v>100000</v>
      </c>
      <c r="E574" s="5">
        <f t="shared" si="69"/>
        <v>100000</v>
      </c>
      <c r="H574" s="41">
        <f t="shared" si="63"/>
        <v>100000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2" t="s">
        <v>480</v>
      </c>
      <c r="B576" s="153"/>
      <c r="C576" s="32">
        <v>20267.337</v>
      </c>
      <c r="D576" s="32">
        <f>C576</f>
        <v>20267.337</v>
      </c>
      <c r="E576" s="32">
        <f>D576</f>
        <v>20267.337</v>
      </c>
      <c r="H576" s="41">
        <f t="shared" si="63"/>
        <v>20267.337</v>
      </c>
    </row>
    <row r="577" spans="1:8" outlineLevel="1">
      <c r="A577" s="152" t="s">
        <v>481</v>
      </c>
      <c r="B577" s="153"/>
      <c r="C577" s="32">
        <f>SUM(C578:C580)</f>
        <v>5000</v>
      </c>
      <c r="D577" s="32">
        <f>SUM(D578:D580)</f>
        <v>5000</v>
      </c>
      <c r="E577" s="32">
        <f>SUM(E578:E580)</f>
        <v>5000</v>
      </c>
      <c r="H577" s="41">
        <f t="shared" si="63"/>
        <v>5000</v>
      </c>
    </row>
    <row r="578" spans="1:8" outlineLevel="2">
      <c r="A578" s="7">
        <v>6605</v>
      </c>
      <c r="B578" s="4" t="s">
        <v>482</v>
      </c>
      <c r="C578" s="5">
        <v>5000</v>
      </c>
      <c r="D578" s="5">
        <f t="shared" ref="D578:E580" si="70">C578</f>
        <v>5000</v>
      </c>
      <c r="E578" s="5">
        <f t="shared" si="70"/>
        <v>5000</v>
      </c>
      <c r="H578" s="41">
        <f t="shared" ref="H578:H641" si="71">C578</f>
        <v>5000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2" t="s">
        <v>485</v>
      </c>
      <c r="B581" s="153"/>
      <c r="C581" s="32">
        <f>SUM(C582:C583)</f>
        <v>100000</v>
      </c>
      <c r="D581" s="32">
        <f>SUM(D582:D583)</f>
        <v>100000</v>
      </c>
      <c r="E581" s="32">
        <f>SUM(E582:E583)</f>
        <v>100000</v>
      </c>
      <c r="H581" s="41">
        <f t="shared" si="71"/>
        <v>100000</v>
      </c>
    </row>
    <row r="582" spans="1:8" outlineLevel="2">
      <c r="A582" s="7">
        <v>6606</v>
      </c>
      <c r="B582" s="4" t="s">
        <v>486</v>
      </c>
      <c r="C582" s="5">
        <v>100000</v>
      </c>
      <c r="D582" s="5">
        <f t="shared" ref="D582:E586" si="72">C582</f>
        <v>100000</v>
      </c>
      <c r="E582" s="5">
        <f t="shared" si="72"/>
        <v>100000</v>
      </c>
      <c r="H582" s="41">
        <f t="shared" si="71"/>
        <v>100000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2" t="s">
        <v>488</v>
      </c>
      <c r="B584" s="153"/>
      <c r="C584" s="32">
        <v>2000</v>
      </c>
      <c r="D584" s="32">
        <f t="shared" si="72"/>
        <v>2000</v>
      </c>
      <c r="E584" s="32">
        <f t="shared" si="72"/>
        <v>2000</v>
      </c>
      <c r="H584" s="41">
        <f t="shared" si="71"/>
        <v>2000</v>
      </c>
    </row>
    <row r="585" spans="1:8" outlineLevel="1" collapsed="1">
      <c r="A585" s="152" t="s">
        <v>489</v>
      </c>
      <c r="B585" s="153"/>
      <c r="C585" s="32">
        <v>30000</v>
      </c>
      <c r="D585" s="32">
        <f t="shared" si="72"/>
        <v>30000</v>
      </c>
      <c r="E585" s="32">
        <f t="shared" si="72"/>
        <v>30000</v>
      </c>
      <c r="H585" s="41">
        <f t="shared" si="71"/>
        <v>30000</v>
      </c>
    </row>
    <row r="586" spans="1:8" outlineLevel="1" collapsed="1">
      <c r="A586" s="152" t="s">
        <v>490</v>
      </c>
      <c r="B586" s="15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2" t="s">
        <v>491</v>
      </c>
      <c r="B587" s="153"/>
      <c r="C587" s="32">
        <f>SUM(C588:C591)</f>
        <v>225000</v>
      </c>
      <c r="D587" s="32">
        <f>SUM(D588:D591)</f>
        <v>225000</v>
      </c>
      <c r="E587" s="32">
        <f>SUM(E588:E591)</f>
        <v>225000</v>
      </c>
      <c r="H587" s="41">
        <f t="shared" si="71"/>
        <v>225000</v>
      </c>
    </row>
    <row r="588" spans="1:8" outlineLevel="2">
      <c r="A588" s="7">
        <v>6610</v>
      </c>
      <c r="B588" s="4" t="s">
        <v>492</v>
      </c>
      <c r="C588" s="5">
        <v>200000</v>
      </c>
      <c r="D588" s="5">
        <f>C588</f>
        <v>200000</v>
      </c>
      <c r="E588" s="5">
        <f>D588</f>
        <v>200000</v>
      </c>
      <c r="H588" s="41">
        <f t="shared" si="71"/>
        <v>200000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25000</v>
      </c>
      <c r="D591" s="5">
        <f t="shared" si="73"/>
        <v>25000</v>
      </c>
      <c r="E591" s="5">
        <f t="shared" si="73"/>
        <v>25000</v>
      </c>
      <c r="H591" s="41">
        <f t="shared" si="71"/>
        <v>25000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1352000</v>
      </c>
      <c r="D599" s="32">
        <f>SUM(D600:D602)</f>
        <v>1352000</v>
      </c>
      <c r="E599" s="32">
        <f>SUM(E600:E602)</f>
        <v>1352000</v>
      </c>
      <c r="H599" s="41">
        <f t="shared" si="71"/>
        <v>1352000</v>
      </c>
    </row>
    <row r="600" spans="1:8" outlineLevel="2">
      <c r="A600" s="7">
        <v>6613</v>
      </c>
      <c r="B600" s="4" t="s">
        <v>504</v>
      </c>
      <c r="C600" s="5">
        <v>202000</v>
      </c>
      <c r="D600" s="5">
        <f t="shared" ref="D600:E602" si="75">C600</f>
        <v>202000</v>
      </c>
      <c r="E600" s="5">
        <f t="shared" si="75"/>
        <v>202000</v>
      </c>
      <c r="H600" s="41">
        <f t="shared" si="71"/>
        <v>202000</v>
      </c>
    </row>
    <row r="601" spans="1:8" outlineLevel="2">
      <c r="A601" s="7">
        <v>6613</v>
      </c>
      <c r="B601" s="4" t="s">
        <v>505</v>
      </c>
      <c r="C601" s="5">
        <v>1000000</v>
      </c>
      <c r="D601" s="5">
        <f t="shared" si="75"/>
        <v>1000000</v>
      </c>
      <c r="E601" s="5">
        <f t="shared" si="75"/>
        <v>1000000</v>
      </c>
      <c r="H601" s="41">
        <f t="shared" si="71"/>
        <v>1000000</v>
      </c>
    </row>
    <row r="602" spans="1:8" outlineLevel="2">
      <c r="A602" s="7">
        <v>6613</v>
      </c>
      <c r="B602" s="4" t="s">
        <v>501</v>
      </c>
      <c r="C602" s="5">
        <v>150000</v>
      </c>
      <c r="D602" s="5">
        <f t="shared" si="75"/>
        <v>150000</v>
      </c>
      <c r="E602" s="5">
        <f t="shared" si="75"/>
        <v>150000</v>
      </c>
      <c r="H602" s="41">
        <f t="shared" si="71"/>
        <v>150000</v>
      </c>
    </row>
    <row r="603" spans="1:8" outlineLevel="1">
      <c r="A603" s="152" t="s">
        <v>506</v>
      </c>
      <c r="B603" s="153"/>
      <c r="C603" s="32">
        <f>SUM(C604:C609)</f>
        <v>215000</v>
      </c>
      <c r="D603" s="32">
        <f>SUM(D604:D609)</f>
        <v>215000</v>
      </c>
      <c r="E603" s="32">
        <f>SUM(E604:E609)</f>
        <v>215000</v>
      </c>
      <c r="H603" s="41">
        <f t="shared" si="71"/>
        <v>215000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15000</v>
      </c>
      <c r="D608" s="5">
        <f t="shared" si="76"/>
        <v>15000</v>
      </c>
      <c r="E608" s="5">
        <f t="shared" si="76"/>
        <v>15000</v>
      </c>
      <c r="H608" s="41">
        <f t="shared" si="71"/>
        <v>15000</v>
      </c>
    </row>
    <row r="609" spans="1:8" outlineLevel="2">
      <c r="A609" s="7">
        <v>6614</v>
      </c>
      <c r="B609" s="4" t="s">
        <v>512</v>
      </c>
      <c r="C609" s="5">
        <v>200000</v>
      </c>
      <c r="D609" s="5">
        <f t="shared" si="76"/>
        <v>200000</v>
      </c>
      <c r="E609" s="5">
        <f t="shared" si="76"/>
        <v>200000</v>
      </c>
      <c r="H609" s="41">
        <f t="shared" si="71"/>
        <v>200000</v>
      </c>
    </row>
    <row r="610" spans="1:8" outlineLevel="1">
      <c r="A610" s="152" t="s">
        <v>513</v>
      </c>
      <c r="B610" s="153"/>
      <c r="C610" s="32">
        <f>SUM(C611:C615)</f>
        <v>30000</v>
      </c>
      <c r="D610" s="32">
        <f>SUM(D611:D615)</f>
        <v>30000</v>
      </c>
      <c r="E610" s="32">
        <f>SUM(E611:E615)</f>
        <v>30000</v>
      </c>
      <c r="H610" s="41">
        <f t="shared" si="71"/>
        <v>30000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30000</v>
      </c>
      <c r="D613" s="5">
        <f t="shared" si="77"/>
        <v>30000</v>
      </c>
      <c r="E613" s="5">
        <f t="shared" si="77"/>
        <v>30000</v>
      </c>
      <c r="H613" s="41">
        <f t="shared" si="71"/>
        <v>30000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2" t="s">
        <v>519</v>
      </c>
      <c r="B616" s="153"/>
      <c r="C616" s="32">
        <f>SUM(C617:C627)</f>
        <v>250000</v>
      </c>
      <c r="D616" s="32">
        <f>SUM(D617:D627)</f>
        <v>250000</v>
      </c>
      <c r="E616" s="32">
        <f>SUM(E617:E627)</f>
        <v>250000</v>
      </c>
      <c r="H616" s="41">
        <f t="shared" si="71"/>
        <v>250000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250000</v>
      </c>
      <c r="D620" s="5">
        <f t="shared" si="78"/>
        <v>250000</v>
      </c>
      <c r="E620" s="5">
        <f t="shared" si="78"/>
        <v>250000</v>
      </c>
      <c r="H620" s="41">
        <f t="shared" si="71"/>
        <v>250000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2" t="s">
        <v>531</v>
      </c>
      <c r="B628" s="153"/>
      <c r="C628" s="32">
        <f>SUM(C629:C637)</f>
        <v>15000</v>
      </c>
      <c r="D628" s="32">
        <f>SUM(D629:D637)</f>
        <v>15000</v>
      </c>
      <c r="E628" s="32">
        <f>SUM(E629:E637)</f>
        <v>15000</v>
      </c>
      <c r="H628" s="41">
        <f t="shared" si="71"/>
        <v>15000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15000</v>
      </c>
      <c r="D637" s="5">
        <f t="shared" si="79"/>
        <v>15000</v>
      </c>
      <c r="E637" s="5">
        <f t="shared" si="79"/>
        <v>15000</v>
      </c>
      <c r="H637" s="41">
        <f t="shared" si="71"/>
        <v>15000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190000</v>
      </c>
      <c r="D716" s="36">
        <f>D717</f>
        <v>190000</v>
      </c>
      <c r="E716" s="36">
        <f>E717</f>
        <v>190000</v>
      </c>
      <c r="G716" s="39" t="s">
        <v>66</v>
      </c>
      <c r="H716" s="41">
        <f t="shared" si="92"/>
        <v>190000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190000</v>
      </c>
      <c r="D717" s="33">
        <f>D718+D722</f>
        <v>190000</v>
      </c>
      <c r="E717" s="33">
        <f>E718+E722</f>
        <v>190000</v>
      </c>
      <c r="G717" s="39" t="s">
        <v>599</v>
      </c>
      <c r="H717" s="41">
        <f t="shared" si="92"/>
        <v>190000</v>
      </c>
      <c r="I717" s="42"/>
      <c r="J717" s="40" t="b">
        <f>AND(H717=I717)</f>
        <v>0</v>
      </c>
    </row>
    <row r="718" spans="1:10" outlineLevel="1" collapsed="1">
      <c r="A718" s="146" t="s">
        <v>851</v>
      </c>
      <c r="B718" s="147"/>
      <c r="C718" s="31">
        <f>SUM(C719:C721)</f>
        <v>190000</v>
      </c>
      <c r="D718" s="31">
        <f>SUM(D719:D721)</f>
        <v>190000</v>
      </c>
      <c r="E718" s="31">
        <f>SUM(E719:E721)</f>
        <v>190000</v>
      </c>
      <c r="H718" s="41">
        <f t="shared" si="92"/>
        <v>190000</v>
      </c>
    </row>
    <row r="719" spans="1:10" ht="15" customHeight="1" outlineLevel="2">
      <c r="A719" s="6">
        <v>10950</v>
      </c>
      <c r="B719" s="4" t="s">
        <v>572</v>
      </c>
      <c r="C719" s="5">
        <v>190000</v>
      </c>
      <c r="D719" s="5">
        <f>C719</f>
        <v>190000</v>
      </c>
      <c r="E719" s="5">
        <f>D719</f>
        <v>190000</v>
      </c>
      <c r="H719" s="41">
        <f t="shared" si="92"/>
        <v>190000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abSelected="1" topLeftCell="C222" workbookViewId="0">
      <selection activeCell="O364" sqref="O364"/>
    </sheetView>
  </sheetViews>
  <sheetFormatPr baseColWidth="10" defaultColWidth="9.140625" defaultRowHeight="15"/>
  <cols>
    <col min="1" max="1" width="30.7109375" customWidth="1"/>
    <col min="2" max="2" width="106.7109375" customWidth="1"/>
    <col min="3" max="3" width="24.85546875" customWidth="1"/>
    <col min="4" max="4" width="27" customWidth="1"/>
    <col min="5" max="5" width="34.42578125" customWidth="1"/>
    <col min="7" max="7" width="13.140625" bestFit="1" customWidth="1"/>
    <col min="8" max="8" width="14.140625" bestFit="1" customWidth="1"/>
  </cols>
  <sheetData>
    <row r="1" spans="1:11" ht="18.75">
      <c r="A1" s="162" t="s">
        <v>30</v>
      </c>
      <c r="B1" s="162"/>
      <c r="C1" s="162"/>
      <c r="D1" s="144" t="s">
        <v>853</v>
      </c>
      <c r="E1" s="144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70" t="s">
        <v>60</v>
      </c>
      <c r="B2" s="170"/>
      <c r="C2" s="26">
        <f>C3+C67</f>
        <v>4100000</v>
      </c>
      <c r="D2" s="26">
        <f>D3+D67</f>
        <v>4100000</v>
      </c>
      <c r="E2" s="26">
        <f>E3+E67</f>
        <v>4100000</v>
      </c>
      <c r="G2" s="39" t="s">
        <v>60</v>
      </c>
      <c r="H2" s="41"/>
      <c r="I2" s="42"/>
      <c r="J2" s="40" t="b">
        <f>AND(H2=I2)</f>
        <v>1</v>
      </c>
    </row>
    <row r="3" spans="1:11">
      <c r="A3" s="167" t="s">
        <v>578</v>
      </c>
      <c r="B3" s="167"/>
      <c r="C3" s="23">
        <f>C4+C11+C38+C61</f>
        <v>2544300</v>
      </c>
      <c r="D3" s="23">
        <f>D4+D11+D38+D61</f>
        <v>2544300</v>
      </c>
      <c r="E3" s="23">
        <f>E4+E11+E38+E61</f>
        <v>2544300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3" t="s">
        <v>124</v>
      </c>
      <c r="B4" s="164"/>
      <c r="C4" s="21">
        <f>SUM(C5:C10)</f>
        <v>1850500</v>
      </c>
      <c r="D4" s="21">
        <f>SUM(D5:D10)</f>
        <v>1850500</v>
      </c>
      <c r="E4" s="21">
        <f>SUM(E5:E10)</f>
        <v>1850500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50000</v>
      </c>
      <c r="D6" s="2">
        <f t="shared" ref="D6:E10" si="0">C6</f>
        <v>50000</v>
      </c>
      <c r="E6" s="2">
        <f t="shared" si="0"/>
        <v>50000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1450000</v>
      </c>
      <c r="D7" s="2">
        <f t="shared" si="0"/>
        <v>1450000</v>
      </c>
      <c r="E7" s="2">
        <f t="shared" si="0"/>
        <v>1450000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200000</v>
      </c>
      <c r="D8" s="2">
        <f t="shared" si="0"/>
        <v>200000</v>
      </c>
      <c r="E8" s="2">
        <f t="shared" si="0"/>
        <v>200000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</row>
    <row r="11" spans="1:11" ht="21" customHeight="1">
      <c r="A11" s="163" t="s">
        <v>125</v>
      </c>
      <c r="B11" s="164"/>
      <c r="C11" s="21">
        <f>SUM(C12:C37)</f>
        <v>185000</v>
      </c>
      <c r="D11" s="21">
        <f>SUM(D12:D37)</f>
        <v>185000</v>
      </c>
      <c r="E11" s="21">
        <f>SUM(E12:E37)</f>
        <v>185000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62000</v>
      </c>
      <c r="D12" s="2">
        <f>C12</f>
        <v>62000</v>
      </c>
      <c r="E12" s="2">
        <f>D12</f>
        <v>62000</v>
      </c>
    </row>
    <row r="13" spans="1:11">
      <c r="A13" s="3">
        <v>2102</v>
      </c>
      <c r="B13" s="1" t="s">
        <v>126</v>
      </c>
      <c r="C13" s="2">
        <v>80000</v>
      </c>
      <c r="D13" s="2">
        <f t="shared" ref="D13:E28" si="1">C13</f>
        <v>80000</v>
      </c>
      <c r="E13" s="2">
        <f t="shared" si="1"/>
        <v>80000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>
        <v>10000</v>
      </c>
      <c r="D19" s="2">
        <f t="shared" si="1"/>
        <v>10000</v>
      </c>
      <c r="E19" s="2">
        <f t="shared" si="1"/>
        <v>10000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>
      <c r="A35" s="3">
        <v>2405</v>
      </c>
      <c r="B35" s="1" t="s">
        <v>8</v>
      </c>
      <c r="C35" s="2">
        <v>3000</v>
      </c>
      <c r="D35" s="2">
        <f t="shared" si="2"/>
        <v>3000</v>
      </c>
      <c r="E35" s="2">
        <f t="shared" si="2"/>
        <v>3000</v>
      </c>
    </row>
    <row r="36" spans="1:10">
      <c r="A36" s="3">
        <v>2406</v>
      </c>
      <c r="B36" s="1" t="s">
        <v>9</v>
      </c>
      <c r="C36" s="2">
        <v>15000</v>
      </c>
      <c r="D36" s="2">
        <f t="shared" si="2"/>
        <v>15000</v>
      </c>
      <c r="E36" s="2">
        <f t="shared" si="2"/>
        <v>15000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3" t="s">
        <v>145</v>
      </c>
      <c r="B38" s="164"/>
      <c r="C38" s="21">
        <f>SUM(C39:C60)</f>
        <v>508800</v>
      </c>
      <c r="D38" s="21">
        <f>SUM(D39:D60)</f>
        <v>508800</v>
      </c>
      <c r="E38" s="21">
        <f>SUM(E39:E60)</f>
        <v>508800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</row>
    <row r="40" spans="1:10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>
      <c r="A41" s="20">
        <v>3103</v>
      </c>
      <c r="B41" s="20" t="s">
        <v>13</v>
      </c>
      <c r="C41" s="2">
        <v>20000</v>
      </c>
      <c r="D41" s="2">
        <f t="shared" si="3"/>
        <v>20000</v>
      </c>
      <c r="E41" s="2">
        <f t="shared" si="3"/>
        <v>20000</v>
      </c>
    </row>
    <row r="42" spans="1:10">
      <c r="A42" s="20">
        <v>3199</v>
      </c>
      <c r="B42" s="20" t="s">
        <v>14</v>
      </c>
      <c r="C42" s="2">
        <v>10000</v>
      </c>
      <c r="D42" s="2">
        <f t="shared" si="3"/>
        <v>10000</v>
      </c>
      <c r="E42" s="2">
        <f t="shared" si="3"/>
        <v>10000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15000</v>
      </c>
      <c r="D45" s="2">
        <f t="shared" si="3"/>
        <v>15000</v>
      </c>
      <c r="E45" s="2">
        <f t="shared" si="3"/>
        <v>15000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70000</v>
      </c>
      <c r="D48" s="2">
        <f t="shared" si="3"/>
        <v>70000</v>
      </c>
      <c r="E48" s="2">
        <f t="shared" si="3"/>
        <v>70000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500</v>
      </c>
      <c r="D50" s="2">
        <f t="shared" si="3"/>
        <v>500</v>
      </c>
      <c r="E50" s="2">
        <f t="shared" si="3"/>
        <v>500</v>
      </c>
    </row>
    <row r="51" spans="1:10">
      <c r="A51" s="20">
        <v>3209</v>
      </c>
      <c r="B51" s="20" t="s">
        <v>151</v>
      </c>
      <c r="C51" s="2">
        <v>300</v>
      </c>
      <c r="D51" s="2">
        <f t="shared" si="3"/>
        <v>300</v>
      </c>
      <c r="E51" s="2">
        <f t="shared" si="3"/>
        <v>300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20000</v>
      </c>
      <c r="D54" s="2">
        <f t="shared" si="3"/>
        <v>20000</v>
      </c>
      <c r="E54" s="2">
        <f t="shared" si="3"/>
        <v>20000</v>
      </c>
    </row>
    <row r="55" spans="1:10">
      <c r="A55" s="20">
        <v>3303</v>
      </c>
      <c r="B55" s="20" t="s">
        <v>153</v>
      </c>
      <c r="C55" s="2">
        <v>200000</v>
      </c>
      <c r="D55" s="2">
        <f t="shared" si="3"/>
        <v>200000</v>
      </c>
      <c r="E55" s="2">
        <f t="shared" si="3"/>
        <v>200000</v>
      </c>
    </row>
    <row r="56" spans="1:10">
      <c r="A56" s="20">
        <v>3303</v>
      </c>
      <c r="B56" s="20" t="s">
        <v>154</v>
      </c>
      <c r="C56" s="2">
        <v>120000</v>
      </c>
      <c r="D56" s="2">
        <f t="shared" ref="D56:E60" si="4">C56</f>
        <v>120000</v>
      </c>
      <c r="E56" s="2">
        <f t="shared" si="4"/>
        <v>120000</v>
      </c>
    </row>
    <row r="57" spans="1:10">
      <c r="A57" s="20">
        <v>3304</v>
      </c>
      <c r="B57" s="20" t="s">
        <v>155</v>
      </c>
      <c r="C57" s="2">
        <v>3000</v>
      </c>
      <c r="D57" s="2">
        <f t="shared" si="4"/>
        <v>3000</v>
      </c>
      <c r="E57" s="2">
        <f t="shared" si="4"/>
        <v>3000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1555700</v>
      </c>
      <c r="D67" s="25">
        <f>D97+D68</f>
        <v>1555700</v>
      </c>
      <c r="E67" s="25">
        <f>E97+E68</f>
        <v>1555700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86500</v>
      </c>
      <c r="D68" s="21">
        <f>SUM(D69:D96)</f>
        <v>86500</v>
      </c>
      <c r="E68" s="21">
        <f>SUM(E69:E96)</f>
        <v>86500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55000</v>
      </c>
      <c r="D79" s="2">
        <f t="shared" si="6"/>
        <v>55000</v>
      </c>
      <c r="E79" s="2">
        <f t="shared" si="6"/>
        <v>55000</v>
      </c>
    </row>
    <row r="80" spans="1:10">
      <c r="A80" s="3">
        <v>5202</v>
      </c>
      <c r="B80" s="2" t="s">
        <v>172</v>
      </c>
      <c r="C80" s="2">
        <v>31500</v>
      </c>
      <c r="D80" s="2">
        <f t="shared" si="6"/>
        <v>31500</v>
      </c>
      <c r="E80" s="2">
        <f t="shared" si="6"/>
        <v>31500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1469200</v>
      </c>
      <c r="D97" s="21">
        <f>SUM(D98:D113)</f>
        <v>1469200</v>
      </c>
      <c r="E97" s="21">
        <f>SUM(E98:E113)</f>
        <v>1469200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1400000</v>
      </c>
      <c r="D98" s="2">
        <f>C98</f>
        <v>1400000</v>
      </c>
      <c r="E98" s="2">
        <f>D98</f>
        <v>1400000</v>
      </c>
    </row>
    <row r="99" spans="1:10">
      <c r="A99" s="3">
        <v>6002</v>
      </c>
      <c r="B99" s="1" t="s">
        <v>185</v>
      </c>
      <c r="C99" s="2">
        <v>55000</v>
      </c>
      <c r="D99" s="2">
        <f t="shared" ref="D99:E113" si="8">C99</f>
        <v>55000</v>
      </c>
      <c r="E99" s="2">
        <f t="shared" si="8"/>
        <v>55000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3000</v>
      </c>
      <c r="D103" s="2">
        <f t="shared" si="8"/>
        <v>3000</v>
      </c>
      <c r="E103" s="2">
        <f t="shared" si="8"/>
        <v>3000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5000</v>
      </c>
      <c r="D109" s="2">
        <f t="shared" si="8"/>
        <v>5000</v>
      </c>
      <c r="E109" s="2">
        <f t="shared" si="8"/>
        <v>5000</v>
      </c>
    </row>
    <row r="110" spans="1:10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>
      <c r="A111" s="3">
        <v>6099</v>
      </c>
      <c r="B111" s="1" t="s">
        <v>193</v>
      </c>
      <c r="C111" s="2">
        <v>2000</v>
      </c>
      <c r="D111" s="2">
        <f t="shared" si="8"/>
        <v>2000</v>
      </c>
      <c r="E111" s="2">
        <f t="shared" si="8"/>
        <v>2000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3200</v>
      </c>
      <c r="D113" s="2">
        <f t="shared" si="8"/>
        <v>3200</v>
      </c>
      <c r="E113" s="2">
        <f t="shared" si="8"/>
        <v>3200</v>
      </c>
    </row>
    <row r="114" spans="1:10">
      <c r="A114" s="168" t="s">
        <v>62</v>
      </c>
      <c r="B114" s="169"/>
      <c r="C114" s="26">
        <f>C115+C152+C177</f>
        <v>1500000</v>
      </c>
      <c r="D114" s="26">
        <f>D115+D152+D177</f>
        <v>1500000</v>
      </c>
      <c r="E114" s="26">
        <f>E115+E152+E177</f>
        <v>1500000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1500000</v>
      </c>
      <c r="D115" s="23">
        <f>D116+D135</f>
        <v>1500000</v>
      </c>
      <c r="E115" s="23">
        <f>E116+E135</f>
        <v>1500000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3" t="s">
        <v>195</v>
      </c>
      <c r="B116" s="164"/>
      <c r="C116" s="21">
        <f>C117+C120+C123+C126+C129+C132</f>
        <v>185000</v>
      </c>
      <c r="D116" s="21">
        <f>D117+D120+D123+D126+D129+D132</f>
        <v>185000</v>
      </c>
      <c r="E116" s="21">
        <f>E117+E120+E123+E126+E129+E132</f>
        <v>185000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185000</v>
      </c>
      <c r="D117" s="2">
        <f>D118+D119</f>
        <v>185000</v>
      </c>
      <c r="E117" s="2">
        <f>E118+E119</f>
        <v>185000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>
        <v>185000</v>
      </c>
      <c r="D119" s="128">
        <f>C119</f>
        <v>185000</v>
      </c>
      <c r="E119" s="128">
        <f>D119</f>
        <v>185000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3" t="s">
        <v>202</v>
      </c>
      <c r="B135" s="164"/>
      <c r="C135" s="21">
        <f>C136+C140+C143+C146+C149</f>
        <v>1315000</v>
      </c>
      <c r="D135" s="21">
        <f>D136+D140+D143+D146+D149</f>
        <v>1315000</v>
      </c>
      <c r="E135" s="21">
        <f>E136+E140+E143+E146+E149</f>
        <v>1315000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1315000</v>
      </c>
      <c r="D136" s="2">
        <f>D137+D138+D139</f>
        <v>1315000</v>
      </c>
      <c r="E136" s="2">
        <f>E137+E138+E139</f>
        <v>1315000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943278.81599999999</v>
      </c>
      <c r="D138" s="128">
        <f t="shared" ref="D138:E139" si="9">C138</f>
        <v>943278.81599999999</v>
      </c>
      <c r="E138" s="128">
        <f t="shared" si="9"/>
        <v>943278.81599999999</v>
      </c>
    </row>
    <row r="139" spans="1:10">
      <c r="A139" s="130"/>
      <c r="B139" s="129" t="s">
        <v>861</v>
      </c>
      <c r="C139" s="128">
        <v>371721.18400000001</v>
      </c>
      <c r="D139" s="128">
        <f t="shared" si="9"/>
        <v>371721.18400000001</v>
      </c>
      <c r="E139" s="128">
        <f t="shared" si="9"/>
        <v>371721.18400000001</v>
      </c>
      <c r="G139" s="261"/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5" t="s">
        <v>581</v>
      </c>
      <c r="B152" s="16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60" t="s">
        <v>843</v>
      </c>
      <c r="B197" s="16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44" t="s">
        <v>853</v>
      </c>
      <c r="E256" s="14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4" t="s">
        <v>60</v>
      </c>
      <c r="B257" s="155"/>
      <c r="C257" s="37">
        <f>C258+C550</f>
        <v>3354309</v>
      </c>
      <c r="D257" s="37">
        <f>D258+D550</f>
        <v>2295925.5</v>
      </c>
      <c r="E257" s="37">
        <f>E258+E550</f>
        <v>2295925.5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0" t="s">
        <v>266</v>
      </c>
      <c r="B258" s="151"/>
      <c r="C258" s="36">
        <f>C259+C339+C483+C547</f>
        <v>3189000</v>
      </c>
      <c r="D258" s="36">
        <f>D259+D339+D483+D547</f>
        <v>2130616.5</v>
      </c>
      <c r="E258" s="36">
        <f>E259+E339+E483+E547</f>
        <v>2130616.5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8" t="s">
        <v>267</v>
      </c>
      <c r="B259" s="149"/>
      <c r="C259" s="33">
        <f>C260+C263+C314</f>
        <v>1425955</v>
      </c>
      <c r="D259" s="33">
        <f>D260+D263+D314</f>
        <v>394571.5</v>
      </c>
      <c r="E259" s="33">
        <f>E260+E263+E314</f>
        <v>394571.5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2" t="s">
        <v>268</v>
      </c>
      <c r="B260" s="153"/>
      <c r="C260" s="32">
        <f>SUM(C261:C262)</f>
        <v>1090</v>
      </c>
      <c r="D260" s="32">
        <f>SUM(D261:D262)</f>
        <v>1090</v>
      </c>
      <c r="E260" s="32">
        <f>SUM(E261:E262)</f>
        <v>1090</v>
      </c>
    </row>
    <row r="261" spans="1:10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2" t="s">
        <v>269</v>
      </c>
      <c r="B263" s="153"/>
      <c r="C263" s="32">
        <f>C264+C265+C289+C296+C298+C302+C305+C308+C313</f>
        <v>1406924</v>
      </c>
      <c r="D263" s="32">
        <f>D264+D265+D289+D296+D298+D302+D305+D308+D313</f>
        <v>393481.5</v>
      </c>
      <c r="E263" s="32">
        <f>E264+E265+E289+E296+E298+E302+E305+E308+E313</f>
        <v>393481.5</v>
      </c>
    </row>
    <row r="264" spans="1:10">
      <c r="A264" s="6">
        <v>1101</v>
      </c>
      <c r="B264" s="4" t="s">
        <v>34</v>
      </c>
      <c r="C264" s="5">
        <v>393481.5</v>
      </c>
      <c r="D264" s="5">
        <f>C264</f>
        <v>393481.5</v>
      </c>
      <c r="E264" s="5">
        <f>D264</f>
        <v>393481.5</v>
      </c>
    </row>
    <row r="265" spans="1:10">
      <c r="A265" s="6">
        <v>1101</v>
      </c>
      <c r="B265" s="4" t="s">
        <v>35</v>
      </c>
      <c r="C265" s="5">
        <v>746728.5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16248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1200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35978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9000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201288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2" t="s">
        <v>601</v>
      </c>
      <c r="B314" s="153"/>
      <c r="C314" s="32">
        <f>C315+C325+C331+C336+C337+C338+C328</f>
        <v>17941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16000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v>241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1700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8" t="s">
        <v>270</v>
      </c>
      <c r="B339" s="149"/>
      <c r="C339" s="33">
        <f>C340+C444+C482</f>
        <v>1575920</v>
      </c>
      <c r="D339" s="33">
        <f>D340+D444+D482</f>
        <v>1548920</v>
      </c>
      <c r="E339" s="33">
        <f>E340+E444+E482</f>
        <v>1548920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2" t="s">
        <v>271</v>
      </c>
      <c r="B340" s="153"/>
      <c r="C340" s="32">
        <f>C341+C342+C343+C344+C347+C348+C353+C356+C357+C362+C367+BG290668+C371+C372+C373+C376+C377+C378+C382+C388+C391+C392+C395+C398+C399+C404+C407+C408+C409+C412+C415+C416+C419+C420+C421+C422+C429+C443</f>
        <v>818920</v>
      </c>
      <c r="D340" s="32">
        <f>D341+D342+D343+D344+D347+D348+D353+D356+D357+D362+D367+BH290668+D371+D372+D373+D376+D377+D378+D382+D388+D391+D392+D395+D398+D399+D404+D407+D408+D409+D412+D415+D416+D419+D420+D421+D422+D429+D443</f>
        <v>816920</v>
      </c>
      <c r="E340" s="32">
        <f>E341+E342+E343+E344+E347+E348+E353+E356+E357+E362+E367+BI290668+E371+E372+E373+E376+E377+E378+E382+E388+E391+E392+E395+E398+E399+E404+E407+E408+E409+E412+E415+E416+E419+E420+E421+E422+E429+E443</f>
        <v>816920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7000</v>
      </c>
      <c r="D342" s="5">
        <f t="shared" ref="D342:E343" si="26">C342</f>
        <v>7000</v>
      </c>
      <c r="E342" s="5">
        <f t="shared" si="26"/>
        <v>7000</v>
      </c>
    </row>
    <row r="343" spans="1:10">
      <c r="A343" s="6">
        <v>2201</v>
      </c>
      <c r="B343" s="4" t="s">
        <v>41</v>
      </c>
      <c r="C343" s="5">
        <v>400000</v>
      </c>
      <c r="D343" s="5">
        <f t="shared" si="26"/>
        <v>400000</v>
      </c>
      <c r="E343" s="5">
        <f t="shared" si="26"/>
        <v>400000</v>
      </c>
    </row>
    <row r="344" spans="1:10">
      <c r="A344" s="6">
        <v>2201</v>
      </c>
      <c r="B344" s="4" t="s">
        <v>273</v>
      </c>
      <c r="C344" s="5">
        <f>SUM(C345:C346)</f>
        <v>12000</v>
      </c>
      <c r="D344" s="5">
        <f>SUM(D345:D346)</f>
        <v>12000</v>
      </c>
      <c r="E344" s="5">
        <f>SUM(E345:E346)</f>
        <v>12000</v>
      </c>
    </row>
    <row r="345" spans="1:10">
      <c r="A345" s="29"/>
      <c r="B345" s="28" t="s">
        <v>274</v>
      </c>
      <c r="C345" s="30">
        <v>8000</v>
      </c>
      <c r="D345" s="30">
        <f t="shared" ref="D345:E347" si="27">C345</f>
        <v>8000</v>
      </c>
      <c r="E345" s="30">
        <f t="shared" si="27"/>
        <v>8000</v>
      </c>
    </row>
    <row r="346" spans="1:10">
      <c r="A346" s="29"/>
      <c r="B346" s="28" t="s">
        <v>275</v>
      </c>
      <c r="C346" s="30">
        <v>4000</v>
      </c>
      <c r="D346" s="30">
        <f t="shared" si="27"/>
        <v>4000</v>
      </c>
      <c r="E346" s="30">
        <f t="shared" si="27"/>
        <v>4000</v>
      </c>
    </row>
    <row r="347" spans="1:10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>
      <c r="A348" s="6">
        <v>2201</v>
      </c>
      <c r="B348" s="4" t="s">
        <v>277</v>
      </c>
      <c r="C348" s="5">
        <f>SUM(C349:C352)</f>
        <v>103000</v>
      </c>
      <c r="D348" s="5">
        <f>SUM(D349:D352)</f>
        <v>103000</v>
      </c>
      <c r="E348" s="5">
        <f>SUM(E349:E352)</f>
        <v>103000</v>
      </c>
    </row>
    <row r="349" spans="1:10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10000</v>
      </c>
      <c r="D351" s="30">
        <f t="shared" si="28"/>
        <v>10000</v>
      </c>
      <c r="E351" s="30">
        <f t="shared" si="28"/>
        <v>10000</v>
      </c>
    </row>
    <row r="352" spans="1:10">
      <c r="A352" s="29"/>
      <c r="B352" s="28" t="s">
        <v>281</v>
      </c>
      <c r="C352" s="30">
        <v>75000</v>
      </c>
      <c r="D352" s="30">
        <f t="shared" si="28"/>
        <v>75000</v>
      </c>
      <c r="E352" s="30">
        <f t="shared" si="28"/>
        <v>75000</v>
      </c>
    </row>
    <row r="353" spans="1:5">
      <c r="A353" s="6">
        <v>2201</v>
      </c>
      <c r="B353" s="4" t="s">
        <v>282</v>
      </c>
      <c r="C353" s="5">
        <f>SUM(C354:C355)</f>
        <v>1200</v>
      </c>
      <c r="D353" s="5">
        <f>SUM(D354:D355)</f>
        <v>1200</v>
      </c>
      <c r="E353" s="5">
        <f>SUM(E354:E355)</f>
        <v>1200</v>
      </c>
    </row>
    <row r="354" spans="1:5">
      <c r="A354" s="29"/>
      <c r="B354" s="28" t="s">
        <v>42</v>
      </c>
      <c r="C354" s="30">
        <v>800</v>
      </c>
      <c r="D354" s="30">
        <f t="shared" ref="D354:E356" si="29">C354</f>
        <v>800</v>
      </c>
      <c r="E354" s="30">
        <f t="shared" si="29"/>
        <v>800</v>
      </c>
    </row>
    <row r="355" spans="1:5">
      <c r="A355" s="29"/>
      <c r="B355" s="28" t="s">
        <v>283</v>
      </c>
      <c r="C355" s="30">
        <v>400</v>
      </c>
      <c r="D355" s="30">
        <f t="shared" si="29"/>
        <v>400</v>
      </c>
      <c r="E355" s="30">
        <f t="shared" si="29"/>
        <v>400</v>
      </c>
    </row>
    <row r="356" spans="1:5">
      <c r="A356" s="6">
        <v>2201</v>
      </c>
      <c r="B356" s="4" t="s">
        <v>284</v>
      </c>
      <c r="C356" s="5">
        <v>3000</v>
      </c>
      <c r="D356" s="5">
        <f t="shared" si="29"/>
        <v>3000</v>
      </c>
      <c r="E356" s="5">
        <f t="shared" si="29"/>
        <v>3000</v>
      </c>
    </row>
    <row r="357" spans="1:5">
      <c r="A357" s="6">
        <v>2201</v>
      </c>
      <c r="B357" s="4" t="s">
        <v>285</v>
      </c>
      <c r="C357" s="5">
        <f>SUM(C358:C361)</f>
        <v>24000</v>
      </c>
      <c r="D357" s="5">
        <f>SUM(D358:D361)</f>
        <v>24000</v>
      </c>
      <c r="E357" s="5">
        <f>SUM(E358:E361)</f>
        <v>24000</v>
      </c>
    </row>
    <row r="358" spans="1:5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4000</v>
      </c>
      <c r="D360" s="30">
        <f t="shared" si="30"/>
        <v>4000</v>
      </c>
      <c r="E360" s="30">
        <f t="shared" si="30"/>
        <v>4000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76000</v>
      </c>
      <c r="D362" s="5">
        <f>SUM(D363:D366)</f>
        <v>76000</v>
      </c>
      <c r="E362" s="5">
        <f>SUM(E363:E366)</f>
        <v>76000</v>
      </c>
    </row>
    <row r="363" spans="1:5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>
      <c r="A364" s="29"/>
      <c r="B364" s="28" t="s">
        <v>292</v>
      </c>
      <c r="C364" s="30">
        <v>35000</v>
      </c>
      <c r="D364" s="30">
        <f t="shared" ref="D364:E366" si="31">C364</f>
        <v>35000</v>
      </c>
      <c r="E364" s="30">
        <f t="shared" si="31"/>
        <v>35000</v>
      </c>
    </row>
    <row r="365" spans="1:5">
      <c r="A365" s="29"/>
      <c r="B365" s="28" t="s">
        <v>293</v>
      </c>
      <c r="C365" s="30">
        <v>6000</v>
      </c>
      <c r="D365" s="30">
        <f t="shared" si="31"/>
        <v>6000</v>
      </c>
      <c r="E365" s="30">
        <f t="shared" si="31"/>
        <v>6000</v>
      </c>
    </row>
    <row r="366" spans="1:5">
      <c r="A366" s="29"/>
      <c r="B366" s="28" t="s">
        <v>294</v>
      </c>
      <c r="C366" s="30">
        <v>30000</v>
      </c>
      <c r="D366" s="30">
        <f t="shared" si="31"/>
        <v>30000</v>
      </c>
      <c r="E366" s="30">
        <f t="shared" si="31"/>
        <v>30000</v>
      </c>
    </row>
    <row r="367" spans="1:5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8000</v>
      </c>
      <c r="D371" s="5">
        <f t="shared" si="32"/>
        <v>8000</v>
      </c>
      <c r="E371" s="5">
        <f t="shared" si="32"/>
        <v>8000</v>
      </c>
    </row>
    <row r="372" spans="1:5">
      <c r="A372" s="6">
        <v>2201</v>
      </c>
      <c r="B372" s="4" t="s">
        <v>45</v>
      </c>
      <c r="C372" s="5">
        <v>15000</v>
      </c>
      <c r="D372" s="5">
        <f t="shared" si="32"/>
        <v>15000</v>
      </c>
      <c r="E372" s="5">
        <f t="shared" si="32"/>
        <v>15000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2500</v>
      </c>
      <c r="D376" s="5">
        <f t="shared" si="33"/>
        <v>2500</v>
      </c>
      <c r="E376" s="5">
        <f t="shared" si="33"/>
        <v>2500</v>
      </c>
    </row>
    <row r="377" spans="1:5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</row>
    <row r="379" spans="1:5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5000</v>
      </c>
      <c r="D381" s="30">
        <f t="shared" si="34"/>
        <v>5000</v>
      </c>
      <c r="E381" s="30">
        <f t="shared" si="34"/>
        <v>5000</v>
      </c>
    </row>
    <row r="382" spans="1:5">
      <c r="A382" s="6">
        <v>2201</v>
      </c>
      <c r="B382" s="4" t="s">
        <v>114</v>
      </c>
      <c r="C382" s="5">
        <f>SUM(C383:C387)</f>
        <v>10020</v>
      </c>
      <c r="D382" s="5">
        <f>SUM(D383:D387)</f>
        <v>10020</v>
      </c>
      <c r="E382" s="5">
        <f>SUM(E383:E387)</f>
        <v>10020</v>
      </c>
    </row>
    <row r="383" spans="1:5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1700</v>
      </c>
      <c r="D386" s="30">
        <f t="shared" si="35"/>
        <v>1700</v>
      </c>
      <c r="E386" s="30">
        <f t="shared" si="35"/>
        <v>1700</v>
      </c>
    </row>
    <row r="387" spans="1:5">
      <c r="A387" s="29"/>
      <c r="B387" s="28" t="s">
        <v>308</v>
      </c>
      <c r="C387" s="30">
        <v>4320</v>
      </c>
      <c r="D387" s="30">
        <f t="shared" si="35"/>
        <v>4320</v>
      </c>
      <c r="E387" s="30">
        <f t="shared" si="35"/>
        <v>4320</v>
      </c>
    </row>
    <row r="388" spans="1:5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</row>
    <row r="389" spans="1:5">
      <c r="A389" s="29"/>
      <c r="B389" s="28" t="s">
        <v>48</v>
      </c>
      <c r="C389" s="30">
        <v>3000</v>
      </c>
      <c r="D389" s="30">
        <f t="shared" ref="D389:E391" si="36">C389</f>
        <v>3000</v>
      </c>
      <c r="E389" s="30">
        <f t="shared" si="36"/>
        <v>3000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16000</v>
      </c>
      <c r="D392" s="5">
        <f>SUM(D393:D394)</f>
        <v>16000</v>
      </c>
      <c r="E392" s="5">
        <f>SUM(E393:E394)</f>
        <v>16000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16000</v>
      </c>
      <c r="D394" s="30">
        <f>C394</f>
        <v>16000</v>
      </c>
      <c r="E394" s="30">
        <f>D394</f>
        <v>16000</v>
      </c>
    </row>
    <row r="395" spans="1:5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400</v>
      </c>
      <c r="D398" s="5">
        <f t="shared" si="37"/>
        <v>400</v>
      </c>
      <c r="E398" s="5">
        <f t="shared" si="37"/>
        <v>400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1800</v>
      </c>
      <c r="D404" s="5">
        <f>SUM(D405:D406)</f>
        <v>1800</v>
      </c>
      <c r="E404" s="5">
        <f>SUM(E405:E406)</f>
        <v>1800</v>
      </c>
    </row>
    <row r="405" spans="1:5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>
      <c r="A406" s="29"/>
      <c r="B406" s="28" t="s">
        <v>324</v>
      </c>
      <c r="C406" s="30">
        <v>800</v>
      </c>
      <c r="D406" s="30">
        <f t="shared" si="39"/>
        <v>800</v>
      </c>
      <c r="E406" s="30">
        <f t="shared" si="39"/>
        <v>800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1000</v>
      </c>
      <c r="D408" s="5">
        <f t="shared" si="39"/>
        <v>1000</v>
      </c>
      <c r="E408" s="5">
        <f t="shared" si="39"/>
        <v>1000</v>
      </c>
    </row>
    <row r="409" spans="1:5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>
      <c r="A411" s="29"/>
      <c r="B411" s="28" t="s">
        <v>50</v>
      </c>
      <c r="C411" s="30">
        <v>5000</v>
      </c>
      <c r="D411" s="30">
        <f>C411</f>
        <v>5000</v>
      </c>
      <c r="E411" s="30">
        <f>D411</f>
        <v>5000</v>
      </c>
    </row>
    <row r="412" spans="1:5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</row>
    <row r="413" spans="1:5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>
      <c r="A416" s="6">
        <v>2201</v>
      </c>
      <c r="B416" s="4" t="s">
        <v>332</v>
      </c>
      <c r="C416" s="5">
        <v>2000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1000</v>
      </c>
      <c r="D419" s="5">
        <f t="shared" si="41"/>
        <v>1000</v>
      </c>
      <c r="E419" s="5">
        <f t="shared" si="41"/>
        <v>1000</v>
      </c>
    </row>
    <row r="420" spans="1:5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13500</v>
      </c>
      <c r="D422" s="5">
        <f>SUM(D423:D428)</f>
        <v>13500</v>
      </c>
      <c r="E422" s="5">
        <f>SUM(E423:E428)</f>
        <v>13500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>
        <v>13000</v>
      </c>
      <c r="D425" s="30">
        <f t="shared" si="42"/>
        <v>13000</v>
      </c>
      <c r="E425" s="30">
        <f t="shared" si="42"/>
        <v>13000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500</v>
      </c>
      <c r="D427" s="30">
        <f t="shared" si="42"/>
        <v>500</v>
      </c>
      <c r="E427" s="30">
        <f t="shared" si="42"/>
        <v>500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83000</v>
      </c>
      <c r="D429" s="5">
        <f>SUM(D430:D442)</f>
        <v>83000</v>
      </c>
      <c r="E429" s="5">
        <f>SUM(E430:E442)</f>
        <v>83000</v>
      </c>
    </row>
    <row r="430" spans="1:5">
      <c r="A430" s="29"/>
      <c r="B430" s="28" t="s">
        <v>343</v>
      </c>
      <c r="C430" s="30">
        <v>3000</v>
      </c>
      <c r="D430" s="30">
        <f>C430</f>
        <v>3000</v>
      </c>
      <c r="E430" s="30">
        <f>D430</f>
        <v>3000</v>
      </c>
    </row>
    <row r="431" spans="1:5">
      <c r="A431" s="29"/>
      <c r="B431" s="28" t="s">
        <v>344</v>
      </c>
      <c r="C431" s="30">
        <v>30000</v>
      </c>
      <c r="D431" s="30">
        <f t="shared" ref="D431:E442" si="43">C431</f>
        <v>30000</v>
      </c>
      <c r="E431" s="30">
        <f t="shared" si="43"/>
        <v>30000</v>
      </c>
    </row>
    <row r="432" spans="1:5">
      <c r="A432" s="29"/>
      <c r="B432" s="28" t="s">
        <v>345</v>
      </c>
      <c r="C432" s="30">
        <v>2000</v>
      </c>
      <c r="D432" s="30">
        <f t="shared" si="43"/>
        <v>2000</v>
      </c>
      <c r="E432" s="30">
        <f t="shared" si="43"/>
        <v>2000</v>
      </c>
    </row>
    <row r="433" spans="1:5">
      <c r="A433" s="29"/>
      <c r="B433" s="28" t="s">
        <v>346</v>
      </c>
      <c r="C433" s="30">
        <v>1500</v>
      </c>
      <c r="D433" s="30">
        <f t="shared" si="43"/>
        <v>1500</v>
      </c>
      <c r="E433" s="30">
        <f t="shared" si="43"/>
        <v>1500</v>
      </c>
    </row>
    <row r="434" spans="1:5">
      <c r="A434" s="29"/>
      <c r="B434" s="28" t="s">
        <v>347</v>
      </c>
      <c r="C434" s="30">
        <v>1500</v>
      </c>
      <c r="D434" s="30">
        <f t="shared" si="43"/>
        <v>1500</v>
      </c>
      <c r="E434" s="30">
        <f t="shared" si="43"/>
        <v>1500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40000</v>
      </c>
      <c r="D439" s="30">
        <f t="shared" si="43"/>
        <v>40000</v>
      </c>
      <c r="E439" s="30">
        <f t="shared" si="43"/>
        <v>40000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5000</v>
      </c>
      <c r="D441" s="30">
        <f t="shared" si="43"/>
        <v>5000</v>
      </c>
      <c r="E441" s="30">
        <f t="shared" si="43"/>
        <v>5000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2" t="s">
        <v>357</v>
      </c>
      <c r="B444" s="153"/>
      <c r="C444" s="32">
        <f>C445+C454+C455+C459+C462+C463+C468+C474+C477+C480+C481+C450</f>
        <v>757000</v>
      </c>
      <c r="D444" s="32">
        <f>D445+D454+D455+D459+D462+D463+D468+D474+D477+D480+D481+D450</f>
        <v>732000</v>
      </c>
      <c r="E444" s="32">
        <f>E445+E454+E455+E459+E462+E463+E468+E474+E477+E480+E481+E450</f>
        <v>732000</v>
      </c>
    </row>
    <row r="445" spans="1:5">
      <c r="A445" s="6">
        <v>2202</v>
      </c>
      <c r="B445" s="4" t="s">
        <v>358</v>
      </c>
      <c r="C445" s="5">
        <f>SUM(C446:C449)</f>
        <v>129000</v>
      </c>
      <c r="D445" s="5">
        <f>SUM(D446:D449)</f>
        <v>129000</v>
      </c>
      <c r="E445" s="5">
        <f>SUM(E446:E449)</f>
        <v>129000</v>
      </c>
    </row>
    <row r="446" spans="1:5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</row>
    <row r="447" spans="1:5">
      <c r="A447" s="28"/>
      <c r="B447" s="28" t="s">
        <v>360</v>
      </c>
      <c r="C447" s="30">
        <v>6000</v>
      </c>
      <c r="D447" s="30">
        <f t="shared" ref="D447:E449" si="44">C447</f>
        <v>6000</v>
      </c>
      <c r="E447" s="30">
        <f t="shared" si="44"/>
        <v>6000</v>
      </c>
    </row>
    <row r="448" spans="1:5">
      <c r="A448" s="28"/>
      <c r="B448" s="28" t="s">
        <v>361</v>
      </c>
      <c r="C448" s="30">
        <v>50000</v>
      </c>
      <c r="D448" s="30">
        <f t="shared" si="44"/>
        <v>50000</v>
      </c>
      <c r="E448" s="30">
        <f t="shared" si="44"/>
        <v>50000</v>
      </c>
    </row>
    <row r="449" spans="1:5">
      <c r="A449" s="28"/>
      <c r="B449" s="28" t="s">
        <v>362</v>
      </c>
      <c r="C449" s="30">
        <v>70000</v>
      </c>
      <c r="D449" s="30">
        <f t="shared" si="44"/>
        <v>70000</v>
      </c>
      <c r="E449" s="30">
        <f t="shared" si="44"/>
        <v>70000</v>
      </c>
    </row>
    <row r="450" spans="1:5">
      <c r="A450" s="6">
        <v>2202</v>
      </c>
      <c r="B450" s="4" t="s">
        <v>363</v>
      </c>
      <c r="C450" s="5">
        <f>SUM(C451:C453)</f>
        <v>480000</v>
      </c>
      <c r="D450" s="5">
        <f>SUM(D451:D453)</f>
        <v>480000</v>
      </c>
      <c r="E450" s="5">
        <f>SUM(E451:E453)</f>
        <v>480000</v>
      </c>
    </row>
    <row r="451" spans="1:5">
      <c r="A451" s="28"/>
      <c r="B451" s="28" t="s">
        <v>364</v>
      </c>
      <c r="C451" s="30">
        <v>480000</v>
      </c>
      <c r="D451" s="30">
        <f>C451</f>
        <v>480000</v>
      </c>
      <c r="E451" s="30">
        <f>D451</f>
        <v>480000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</row>
    <row r="455" spans="1:5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</row>
    <row r="456" spans="1:5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v>25000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20000</v>
      </c>
      <c r="D462" s="5">
        <f t="shared" si="47"/>
        <v>20000</v>
      </c>
      <c r="E462" s="5">
        <f t="shared" si="47"/>
        <v>20000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1000</v>
      </c>
      <c r="D468" s="5">
        <f>SUM(D469:D473)</f>
        <v>1000</v>
      </c>
      <c r="E468" s="5">
        <f>SUM(E469:E473)</f>
        <v>1000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1000</v>
      </c>
      <c r="D470" s="30">
        <f t="shared" ref="D470:E473" si="49">C470</f>
        <v>1000</v>
      </c>
      <c r="E470" s="30">
        <f t="shared" si="49"/>
        <v>1000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30000</v>
      </c>
      <c r="D474" s="5">
        <f>SUM(D475:D476)</f>
        <v>30000</v>
      </c>
      <c r="E474" s="5">
        <f>SUM(E475:E476)</f>
        <v>30000</v>
      </c>
    </row>
    <row r="475" spans="1:5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30000</v>
      </c>
      <c r="D480" s="5">
        <f t="shared" si="50"/>
        <v>30000</v>
      </c>
      <c r="E480" s="5">
        <f t="shared" si="50"/>
        <v>30000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2" t="s">
        <v>388</v>
      </c>
      <c r="B482" s="153"/>
      <c r="C482" s="32">
        <v>0</v>
      </c>
      <c r="D482" s="32">
        <v>0</v>
      </c>
      <c r="E482" s="32">
        <v>0</v>
      </c>
    </row>
    <row r="483" spans="1:10">
      <c r="A483" s="158" t="s">
        <v>389</v>
      </c>
      <c r="B483" s="159"/>
      <c r="C483" s="35">
        <f>C484+C504+C509+C522+C528+C538</f>
        <v>177229.77499999999</v>
      </c>
      <c r="D483" s="35">
        <f>D484+D504+D509+D522+D528+D538</f>
        <v>177229.77499999999</v>
      </c>
      <c r="E483" s="35">
        <f>E484+E504+E509+E522+E528+E538</f>
        <v>177229.77499999999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2" t="s">
        <v>390</v>
      </c>
      <c r="B484" s="153"/>
      <c r="C484" s="32">
        <f>C485+C486+C490+C491+C494+C497+C500+C501+C502+C503</f>
        <v>74000</v>
      </c>
      <c r="D484" s="32">
        <f>D485+D486+D490+D491+D494+D497+D500+D501+D502+D503</f>
        <v>74000</v>
      </c>
      <c r="E484" s="32">
        <f>E485+E486+E490+E491+E494+E497+E500+E501+E502+E503</f>
        <v>74000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40000</v>
      </c>
      <c r="D486" s="5">
        <f>SUM(D487:D489)</f>
        <v>40000</v>
      </c>
      <c r="E486" s="5">
        <f>SUM(E487:E489)</f>
        <v>40000</v>
      </c>
    </row>
    <row r="487" spans="1:10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</row>
    <row r="488" spans="1:10">
      <c r="A488" s="28"/>
      <c r="B488" s="28" t="s">
        <v>394</v>
      </c>
      <c r="C488" s="30">
        <v>20000</v>
      </c>
      <c r="D488" s="30">
        <f t="shared" ref="D488:E489" si="51">C488</f>
        <v>20000</v>
      </c>
      <c r="E488" s="30">
        <f t="shared" si="51"/>
        <v>20000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3000</v>
      </c>
      <c r="D491" s="5">
        <f>SUM(D492:D493)</f>
        <v>3000</v>
      </c>
      <c r="E491" s="5">
        <f>SUM(E492:E493)</f>
        <v>3000</v>
      </c>
    </row>
    <row r="492" spans="1:10">
      <c r="A492" s="28"/>
      <c r="B492" s="28" t="s">
        <v>398</v>
      </c>
      <c r="C492" s="30">
        <v>3000</v>
      </c>
      <c r="D492" s="30">
        <f>C492</f>
        <v>3000</v>
      </c>
      <c r="E492" s="30">
        <f>D492</f>
        <v>3000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</row>
    <row r="495" spans="1:10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</row>
    <row r="496" spans="1:10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23000</v>
      </c>
      <c r="D500" s="5">
        <f t="shared" si="52"/>
        <v>23000</v>
      </c>
      <c r="E500" s="5">
        <f t="shared" si="52"/>
        <v>23000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2" t="s">
        <v>410</v>
      </c>
      <c r="B504" s="153"/>
      <c r="C504" s="32">
        <f>SUM(C505:C508)</f>
        <v>47129.775000000001</v>
      </c>
      <c r="D504" s="32">
        <f>SUM(D505:D508)</f>
        <v>47129.775000000001</v>
      </c>
      <c r="E504" s="32">
        <f>SUM(E505:E508)</f>
        <v>47129.775000000001</v>
      </c>
    </row>
    <row r="505" spans="1:6">
      <c r="A505" s="6">
        <v>3303</v>
      </c>
      <c r="B505" s="4" t="s">
        <v>411</v>
      </c>
      <c r="C505" s="5">
        <v>7129.7749999999996</v>
      </c>
      <c r="D505" s="5">
        <f>C505</f>
        <v>7129.7749999999996</v>
      </c>
      <c r="E505" s="5">
        <f>D505</f>
        <v>7129.7749999999996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2000</v>
      </c>
      <c r="D507" s="5">
        <f t="shared" si="53"/>
        <v>2000</v>
      </c>
      <c r="E507" s="5">
        <f t="shared" si="53"/>
        <v>2000</v>
      </c>
    </row>
    <row r="508" spans="1:6">
      <c r="A508" s="6">
        <v>3303</v>
      </c>
      <c r="B508" s="4" t="s">
        <v>409</v>
      </c>
      <c r="C508" s="5">
        <v>38000</v>
      </c>
      <c r="D508" s="5">
        <f t="shared" si="53"/>
        <v>38000</v>
      </c>
      <c r="E508" s="5">
        <f t="shared" si="53"/>
        <v>38000</v>
      </c>
    </row>
    <row r="509" spans="1:6">
      <c r="A509" s="152" t="s">
        <v>414</v>
      </c>
      <c r="B509" s="153"/>
      <c r="C509" s="32">
        <f>C510+C511+C512+C513+C517+C518+C519+C520+C521</f>
        <v>52000</v>
      </c>
      <c r="D509" s="32">
        <f>D510+D511+D512+D513+D517+D518+D519+D520+D521</f>
        <v>52000</v>
      </c>
      <c r="E509" s="32">
        <f>E510+E511+E512+E513+E517+E518+E519+E520+E521</f>
        <v>52000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4000</v>
      </c>
      <c r="D513" s="5">
        <f>SUM(D514:D516)</f>
        <v>4000</v>
      </c>
      <c r="E513" s="5">
        <f>SUM(E514:E516)</f>
        <v>4000</v>
      </c>
    </row>
    <row r="514" spans="1:5">
      <c r="A514" s="29"/>
      <c r="B514" s="28" t="s">
        <v>419</v>
      </c>
      <c r="C514" s="30">
        <v>4000</v>
      </c>
      <c r="D514" s="30">
        <f t="shared" ref="D514:E521" si="55">C514</f>
        <v>4000</v>
      </c>
      <c r="E514" s="30">
        <f t="shared" si="55"/>
        <v>4000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>
      <c r="A520" s="6">
        <v>3305</v>
      </c>
      <c r="B520" s="4" t="s">
        <v>425</v>
      </c>
      <c r="C520" s="5">
        <v>47000</v>
      </c>
      <c r="D520" s="5">
        <f t="shared" si="55"/>
        <v>47000</v>
      </c>
      <c r="E520" s="5">
        <f t="shared" si="55"/>
        <v>47000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2" t="s">
        <v>441</v>
      </c>
      <c r="B538" s="153"/>
      <c r="C538" s="32">
        <f>SUM(C539:C544)</f>
        <v>4100</v>
      </c>
      <c r="D538" s="32">
        <f>SUM(D539:D544)</f>
        <v>4100</v>
      </c>
      <c r="E538" s="32">
        <f>SUM(E539:E544)</f>
        <v>4100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4100</v>
      </c>
      <c r="D540" s="5">
        <f t="shared" ref="D540:E543" si="58">C540</f>
        <v>4100</v>
      </c>
      <c r="E540" s="5">
        <f t="shared" si="58"/>
        <v>4100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6" t="s">
        <v>449</v>
      </c>
      <c r="B547" s="157"/>
      <c r="C547" s="35">
        <f>C548+C549</f>
        <v>9895.2250000000004</v>
      </c>
      <c r="D547" s="35">
        <f>D548+D549</f>
        <v>9895.2250000000004</v>
      </c>
      <c r="E547" s="35">
        <f>E548+E549</f>
        <v>9895.2250000000004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2" t="s">
        <v>450</v>
      </c>
      <c r="B548" s="153"/>
      <c r="C548" s="32">
        <v>9895.2250000000004</v>
      </c>
      <c r="D548" s="32">
        <f>C548</f>
        <v>9895.2250000000004</v>
      </c>
      <c r="E548" s="32">
        <f>D548</f>
        <v>9895.2250000000004</v>
      </c>
    </row>
    <row r="549" spans="1:10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</row>
    <row r="550" spans="1:10">
      <c r="A550" s="150" t="s">
        <v>455</v>
      </c>
      <c r="B550" s="151"/>
      <c r="C550" s="36">
        <f>C551</f>
        <v>165309</v>
      </c>
      <c r="D550" s="36">
        <f>D551</f>
        <v>165309</v>
      </c>
      <c r="E550" s="36">
        <f>E551</f>
        <v>165309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8" t="s">
        <v>456</v>
      </c>
      <c r="B551" s="149"/>
      <c r="C551" s="33">
        <f>C552+C556</f>
        <v>165309</v>
      </c>
      <c r="D551" s="33">
        <f>D552+D556</f>
        <v>165309</v>
      </c>
      <c r="E551" s="33">
        <f>E552+E556</f>
        <v>165309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2" t="s">
        <v>457</v>
      </c>
      <c r="B552" s="153"/>
      <c r="C552" s="32">
        <f>SUM(C553:C555)</f>
        <v>165309</v>
      </c>
      <c r="D552" s="32">
        <f>SUM(D553:D555)</f>
        <v>165309</v>
      </c>
      <c r="E552" s="32">
        <f>SUM(E553:E555)</f>
        <v>165309</v>
      </c>
    </row>
    <row r="553" spans="1:10">
      <c r="A553" s="6">
        <v>5500</v>
      </c>
      <c r="B553" s="4" t="s">
        <v>458</v>
      </c>
      <c r="C553" s="5">
        <v>165309</v>
      </c>
      <c r="D553" s="5">
        <f t="shared" ref="D553:E555" si="59">C553</f>
        <v>165309</v>
      </c>
      <c r="E553" s="5">
        <f t="shared" si="59"/>
        <v>165309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4" t="s">
        <v>62</v>
      </c>
      <c r="B559" s="155"/>
      <c r="C559" s="37">
        <f>C560+C716+C725</f>
        <v>2245691</v>
      </c>
      <c r="D559" s="37">
        <f>D560+D716+D725</f>
        <v>2245691</v>
      </c>
      <c r="E559" s="37">
        <f>E560+E716+E725</f>
        <v>2245691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0" t="s">
        <v>464</v>
      </c>
      <c r="B560" s="151"/>
      <c r="C560" s="36">
        <f>C561+C638+C642+C645</f>
        <v>2064191</v>
      </c>
      <c r="D560" s="36">
        <f>D561+D638+D642+D645</f>
        <v>2064191</v>
      </c>
      <c r="E560" s="36">
        <f>E561+E638+E642+E645</f>
        <v>2064191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2064191</v>
      </c>
      <c r="D561" s="38">
        <f>D562+D567+D568+D569+D576+D577+D581+D584+D585+D586+D587+D592+D595+D599+D603+D610+D616+D628</f>
        <v>2064191</v>
      </c>
      <c r="E561" s="38">
        <f>E562+E567+E568+E569+E576+E577+E581+E584+E585+E586+E587+E592+E595+E599+E603+E610+E616+E628</f>
        <v>2064191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2" t="s">
        <v>466</v>
      </c>
      <c r="B562" s="153"/>
      <c r="C562" s="32">
        <f>SUM(C563:C566)</f>
        <v>30000</v>
      </c>
      <c r="D562" s="32">
        <f>SUM(D563:D566)</f>
        <v>30000</v>
      </c>
      <c r="E562" s="32">
        <f>SUM(E563:E566)</f>
        <v>30000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30000</v>
      </c>
      <c r="D566" s="5">
        <f t="shared" si="60"/>
        <v>30000</v>
      </c>
      <c r="E566" s="5">
        <f t="shared" si="60"/>
        <v>30000</v>
      </c>
    </row>
    <row r="567" spans="1:10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</row>
    <row r="568" spans="1:10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</row>
    <row r="569" spans="1:10">
      <c r="A569" s="152" t="s">
        <v>473</v>
      </c>
      <c r="B569" s="153"/>
      <c r="C569" s="32">
        <f>SUM(C570:C575)</f>
        <v>100000</v>
      </c>
      <c r="D569" s="32">
        <f>SUM(D570:D575)</f>
        <v>100000</v>
      </c>
      <c r="E569" s="32">
        <f>SUM(E570:E575)</f>
        <v>100000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100000</v>
      </c>
      <c r="D574" s="5">
        <f t="shared" si="61"/>
        <v>100000</v>
      </c>
      <c r="E574" s="5">
        <f t="shared" si="61"/>
        <v>100000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52" t="s">
        <v>480</v>
      </c>
      <c r="B576" s="153"/>
      <c r="C576" s="32">
        <v>0</v>
      </c>
      <c r="D576" s="32">
        <f>C576</f>
        <v>0</v>
      </c>
      <c r="E576" s="32">
        <f>D576</f>
        <v>0</v>
      </c>
    </row>
    <row r="577" spans="1:5">
      <c r="A577" s="152" t="s">
        <v>481</v>
      </c>
      <c r="B577" s="15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52" t="s">
        <v>485</v>
      </c>
      <c r="B581" s="153"/>
      <c r="C581" s="32">
        <f>SUM(C582:C583)</f>
        <v>70000</v>
      </c>
      <c r="D581" s="32">
        <f>SUM(D582:D583)</f>
        <v>70000</v>
      </c>
      <c r="E581" s="32">
        <f>SUM(E582:E583)</f>
        <v>70000</v>
      </c>
    </row>
    <row r="582" spans="1:5">
      <c r="A582" s="7">
        <v>6606</v>
      </c>
      <c r="B582" s="4" t="s">
        <v>486</v>
      </c>
      <c r="C582" s="5">
        <v>70000</v>
      </c>
      <c r="D582" s="5">
        <f t="shared" ref="D582:E586" si="63">C582</f>
        <v>70000</v>
      </c>
      <c r="E582" s="5">
        <f t="shared" si="63"/>
        <v>70000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52" t="s">
        <v>488</v>
      </c>
      <c r="B584" s="153"/>
      <c r="C584" s="32">
        <v>2000</v>
      </c>
      <c r="D584" s="32">
        <f t="shared" si="63"/>
        <v>2000</v>
      </c>
      <c r="E584" s="32">
        <f t="shared" si="63"/>
        <v>2000</v>
      </c>
    </row>
    <row r="585" spans="1:5">
      <c r="A585" s="152" t="s">
        <v>489</v>
      </c>
      <c r="B585" s="153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52" t="s">
        <v>490</v>
      </c>
      <c r="B586" s="153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52" t="s">
        <v>491</v>
      </c>
      <c r="B587" s="153"/>
      <c r="C587" s="32">
        <f>SUM(C588:C591)</f>
        <v>217191</v>
      </c>
      <c r="D587" s="32">
        <f>SUM(D588:D591)</f>
        <v>217191</v>
      </c>
      <c r="E587" s="32">
        <f>SUM(E588:E591)</f>
        <v>217191</v>
      </c>
    </row>
    <row r="588" spans="1:5">
      <c r="A588" s="7">
        <v>6610</v>
      </c>
      <c r="B588" s="4" t="s">
        <v>492</v>
      </c>
      <c r="C588" s="5">
        <v>190000</v>
      </c>
      <c r="D588" s="5">
        <f>C588</f>
        <v>190000</v>
      </c>
      <c r="E588" s="5">
        <f>D588</f>
        <v>190000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27191</v>
      </c>
      <c r="D591" s="5">
        <f t="shared" si="64"/>
        <v>27191</v>
      </c>
      <c r="E591" s="5">
        <f t="shared" si="64"/>
        <v>27191</v>
      </c>
    </row>
    <row r="592" spans="1:5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2" t="s">
        <v>502</v>
      </c>
      <c r="B595" s="15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2" t="s">
        <v>503</v>
      </c>
      <c r="B599" s="153"/>
      <c r="C599" s="32">
        <f>SUM(C600:C602)</f>
        <v>1530000</v>
      </c>
      <c r="D599" s="32">
        <f>SUM(D600:D602)</f>
        <v>1530000</v>
      </c>
      <c r="E599" s="32">
        <f>SUM(E600:E602)</f>
        <v>1530000</v>
      </c>
    </row>
    <row r="600" spans="1:5">
      <c r="A600" s="7">
        <v>6613</v>
      </c>
      <c r="B600" s="4" t="s">
        <v>504</v>
      </c>
      <c r="C600" s="5">
        <v>50000</v>
      </c>
      <c r="D600" s="5">
        <f t="shared" ref="D600:E602" si="66">C600</f>
        <v>50000</v>
      </c>
      <c r="E600" s="5">
        <f t="shared" si="66"/>
        <v>50000</v>
      </c>
    </row>
    <row r="601" spans="1:5">
      <c r="A601" s="7">
        <v>6613</v>
      </c>
      <c r="B601" s="4" t="s">
        <v>505</v>
      </c>
      <c r="C601" s="5">
        <v>1400000</v>
      </c>
      <c r="D601" s="5">
        <f t="shared" si="66"/>
        <v>1400000</v>
      </c>
      <c r="E601" s="5">
        <f t="shared" si="66"/>
        <v>1400000</v>
      </c>
    </row>
    <row r="602" spans="1:5">
      <c r="A602" s="7">
        <v>6613</v>
      </c>
      <c r="B602" s="4" t="s">
        <v>501</v>
      </c>
      <c r="C602" s="5">
        <v>80000</v>
      </c>
      <c r="D602" s="5">
        <f t="shared" si="66"/>
        <v>80000</v>
      </c>
      <c r="E602" s="5">
        <f t="shared" si="66"/>
        <v>80000</v>
      </c>
    </row>
    <row r="603" spans="1:5">
      <c r="A603" s="152" t="s">
        <v>506</v>
      </c>
      <c r="B603" s="153"/>
      <c r="C603" s="32">
        <f>SUM(C604:C609)</f>
        <v>65000</v>
      </c>
      <c r="D603" s="32">
        <f>SUM(D604:D609)</f>
        <v>65000</v>
      </c>
      <c r="E603" s="32">
        <f>SUM(E604:E609)</f>
        <v>65000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15000</v>
      </c>
      <c r="D608" s="5">
        <f t="shared" si="67"/>
        <v>15000</v>
      </c>
      <c r="E608" s="5">
        <f t="shared" si="67"/>
        <v>15000</v>
      </c>
    </row>
    <row r="609" spans="1:5">
      <c r="A609" s="7">
        <v>6614</v>
      </c>
      <c r="B609" s="4" t="s">
        <v>512</v>
      </c>
      <c r="C609" s="5">
        <v>50000</v>
      </c>
      <c r="D609" s="5">
        <f t="shared" si="67"/>
        <v>50000</v>
      </c>
      <c r="E609" s="5">
        <f t="shared" si="67"/>
        <v>50000</v>
      </c>
    </row>
    <row r="610" spans="1:5">
      <c r="A610" s="152" t="s">
        <v>513</v>
      </c>
      <c r="B610" s="15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2" t="s">
        <v>519</v>
      </c>
      <c r="B616" s="153"/>
      <c r="C616" s="32">
        <f>SUM(C617:C627)</f>
        <v>50000</v>
      </c>
      <c r="D616" s="32">
        <f>SUM(D617:D627)</f>
        <v>50000</v>
      </c>
      <c r="E616" s="32">
        <f>SUM(E617:E627)</f>
        <v>50000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50000</v>
      </c>
      <c r="D620" s="5">
        <f t="shared" si="69"/>
        <v>50000</v>
      </c>
      <c r="E620" s="5">
        <f t="shared" si="69"/>
        <v>50000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52" t="s">
        <v>531</v>
      </c>
      <c r="B628" s="15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2" t="s">
        <v>542</v>
      </c>
      <c r="B639" s="15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52" t="s">
        <v>543</v>
      </c>
      <c r="B640" s="153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52" t="s">
        <v>544</v>
      </c>
      <c r="B641" s="15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</row>
    <row r="644" spans="1:10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</row>
    <row r="652" spans="1:10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</row>
    <row r="653" spans="1:10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</row>
    <row r="661" spans="1:5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2" t="s">
        <v>556</v>
      </c>
      <c r="B668" s="153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52" t="s">
        <v>557</v>
      </c>
      <c r="B669" s="153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52" t="s">
        <v>558</v>
      </c>
      <c r="B670" s="153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</row>
    <row r="713" spans="1:10">
      <c r="A713" s="152" t="s">
        <v>567</v>
      </c>
      <c r="B713" s="153"/>
      <c r="C713" s="32">
        <v>0</v>
      </c>
      <c r="D713" s="31">
        <f t="shared" ref="D713:E715" si="82">C713</f>
        <v>0</v>
      </c>
      <c r="E713" s="31">
        <f t="shared" si="82"/>
        <v>0</v>
      </c>
      <c r="H713" s="260"/>
    </row>
    <row r="714" spans="1:10">
      <c r="A714" s="152" t="s">
        <v>568</v>
      </c>
      <c r="B714" s="153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52" t="s">
        <v>569</v>
      </c>
      <c r="B715" s="15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0" t="s">
        <v>570</v>
      </c>
      <c r="B716" s="151"/>
      <c r="C716" s="36">
        <f>C717</f>
        <v>181500</v>
      </c>
      <c r="D716" s="36">
        <f>D717</f>
        <v>181500</v>
      </c>
      <c r="E716" s="36">
        <f>E717</f>
        <v>181500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8" t="s">
        <v>571</v>
      </c>
      <c r="B717" s="149"/>
      <c r="C717" s="33">
        <f>C718+C722</f>
        <v>181500</v>
      </c>
      <c r="D717" s="33">
        <f>D718+D722</f>
        <v>181500</v>
      </c>
      <c r="E717" s="33">
        <f>E718+E722</f>
        <v>181500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6" t="s">
        <v>851</v>
      </c>
      <c r="B718" s="147"/>
      <c r="C718" s="31">
        <f>SUM(C719:C721)</f>
        <v>181500</v>
      </c>
      <c r="D718" s="31">
        <f>SUM(D719:D721)</f>
        <v>181500</v>
      </c>
      <c r="E718" s="31">
        <f>SUM(E719:E721)</f>
        <v>181500</v>
      </c>
    </row>
    <row r="719" spans="1:10">
      <c r="A719" s="6">
        <v>10950</v>
      </c>
      <c r="B719" s="4" t="s">
        <v>572</v>
      </c>
      <c r="C719" s="5">
        <v>181500</v>
      </c>
      <c r="D719" s="5">
        <f>C719</f>
        <v>181500</v>
      </c>
      <c r="E719" s="5">
        <f>D719</f>
        <v>181500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6" t="s">
        <v>848</v>
      </c>
      <c r="B730" s="14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rightToLeft="1" topLeftCell="A61" zoomScale="80" zoomScaleNormal="80" workbookViewId="0">
      <selection activeCell="B5" sqref="B5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38" t="s">
        <v>1031</v>
      </c>
      <c r="B1" s="238" t="s">
        <v>1032</v>
      </c>
      <c r="C1" s="238" t="s">
        <v>1033</v>
      </c>
      <c r="D1" s="239" t="s">
        <v>613</v>
      </c>
      <c r="E1" s="240"/>
      <c r="F1" s="240"/>
      <c r="G1" s="240"/>
      <c r="H1" s="240"/>
      <c r="I1" s="241"/>
    </row>
    <row r="2" spans="1:9">
      <c r="A2" s="242"/>
      <c r="B2" s="242"/>
      <c r="C2" s="242"/>
      <c r="D2" s="238" t="s">
        <v>625</v>
      </c>
      <c r="E2" s="238" t="s">
        <v>626</v>
      </c>
      <c r="F2" s="243" t="s">
        <v>1034</v>
      </c>
      <c r="G2" s="243" t="s">
        <v>1035</v>
      </c>
      <c r="H2" s="244" t="s">
        <v>1036</v>
      </c>
      <c r="I2" s="245"/>
    </row>
    <row r="3" spans="1:9">
      <c r="A3" s="246"/>
      <c r="B3" s="246"/>
      <c r="C3" s="246"/>
      <c r="D3" s="246"/>
      <c r="E3" s="246"/>
      <c r="F3" s="247"/>
      <c r="G3" s="247"/>
      <c r="H3" s="248" t="s">
        <v>1037</v>
      </c>
      <c r="I3" s="249" t="s">
        <v>1038</v>
      </c>
    </row>
    <row r="4" spans="1:9">
      <c r="A4" s="250" t="s">
        <v>1039</v>
      </c>
      <c r="B4" s="250"/>
      <c r="C4" s="250">
        <f>C5+C21+C24+C27+C30+C33+C36</f>
        <v>2490000</v>
      </c>
      <c r="D4" s="250">
        <f>D5+D21+D24+D27+D30+D33+D36</f>
        <v>2305000</v>
      </c>
      <c r="E4" s="250">
        <f>E5+E21+E24+E27+E30+E33+E36</f>
        <v>0</v>
      </c>
      <c r="F4" s="250">
        <f>F5+F21+F24+F27+F30+F33+F36</f>
        <v>0</v>
      </c>
      <c r="G4" s="250">
        <f>G5+G21+G24+G27+G30+G33+G36</f>
        <v>185000</v>
      </c>
      <c r="H4" s="250">
        <f>H5+H21+H24+H27+H30+H33+H36</f>
        <v>0</v>
      </c>
      <c r="I4" s="250">
        <f>I5+I21+I24+I27+I30+I33+I36</f>
        <v>0</v>
      </c>
    </row>
    <row r="5" spans="1:9">
      <c r="A5" s="251" t="s">
        <v>1040</v>
      </c>
      <c r="B5" s="252"/>
      <c r="C5" s="252">
        <f>SUM(C6:C20)</f>
        <v>2490000</v>
      </c>
      <c r="D5" s="252">
        <f>SUM(D6:D20)</f>
        <v>2305000</v>
      </c>
      <c r="E5" s="252">
        <f t="shared" ref="C5:I5" si="0">SUM(E6:E9)</f>
        <v>0</v>
      </c>
      <c r="F5" s="252">
        <f t="shared" si="0"/>
        <v>0</v>
      </c>
      <c r="G5" s="252">
        <f>SUM(G6:G20)</f>
        <v>185000</v>
      </c>
      <c r="H5" s="252">
        <f t="shared" si="0"/>
        <v>0</v>
      </c>
      <c r="I5" s="252">
        <f t="shared" si="0"/>
        <v>0</v>
      </c>
    </row>
    <row r="6" spans="1:9">
      <c r="A6" s="10" t="s">
        <v>1061</v>
      </c>
      <c r="B6" s="10">
        <v>2016</v>
      </c>
      <c r="C6" s="10">
        <v>100000</v>
      </c>
      <c r="D6" s="10">
        <v>100000</v>
      </c>
      <c r="E6" s="10"/>
      <c r="F6" s="10"/>
      <c r="G6" s="10"/>
      <c r="H6" s="10"/>
      <c r="I6" s="10"/>
    </row>
    <row r="7" spans="1:9">
      <c r="A7" s="10" t="s">
        <v>1062</v>
      </c>
      <c r="B7" s="10">
        <v>2016</v>
      </c>
      <c r="C7" s="10">
        <v>100000</v>
      </c>
      <c r="D7" s="10">
        <v>100000</v>
      </c>
      <c r="E7" s="10"/>
      <c r="F7" s="10"/>
      <c r="G7" s="10"/>
      <c r="H7" s="10"/>
      <c r="I7" s="10"/>
    </row>
    <row r="8" spans="1:9">
      <c r="A8" s="10" t="s">
        <v>1063</v>
      </c>
      <c r="B8" s="10">
        <v>2016</v>
      </c>
      <c r="C8" s="10">
        <v>20000</v>
      </c>
      <c r="D8" s="10">
        <v>20000</v>
      </c>
      <c r="E8" s="10"/>
      <c r="F8" s="10"/>
      <c r="G8" s="10"/>
      <c r="H8" s="10"/>
      <c r="I8" s="10"/>
    </row>
    <row r="9" spans="1:9">
      <c r="A9" s="10" t="s">
        <v>1064</v>
      </c>
      <c r="B9" s="10">
        <v>2016</v>
      </c>
      <c r="C9" s="10">
        <v>100000</v>
      </c>
      <c r="D9" s="10">
        <v>60000</v>
      </c>
      <c r="E9" s="10"/>
      <c r="F9" s="10"/>
      <c r="G9" s="10">
        <v>40000</v>
      </c>
      <c r="H9" s="10"/>
      <c r="I9" s="10"/>
    </row>
    <row r="10" spans="1:9">
      <c r="A10" s="10" t="s">
        <v>1065</v>
      </c>
      <c r="B10" s="10">
        <v>2016</v>
      </c>
      <c r="C10" s="10">
        <v>10000</v>
      </c>
      <c r="D10" s="10">
        <v>10000</v>
      </c>
      <c r="E10" s="10"/>
      <c r="F10" s="10"/>
      <c r="G10" s="10"/>
      <c r="H10" s="10"/>
      <c r="I10" s="10"/>
    </row>
    <row r="11" spans="1:9">
      <c r="A11" s="10" t="s">
        <v>1066</v>
      </c>
      <c r="B11" s="10">
        <v>2016</v>
      </c>
      <c r="C11" s="10">
        <v>30000</v>
      </c>
      <c r="D11" s="10">
        <v>30000</v>
      </c>
      <c r="E11" s="10"/>
      <c r="F11" s="10"/>
      <c r="G11" s="10"/>
      <c r="H11" s="10"/>
      <c r="I11" s="10"/>
    </row>
    <row r="12" spans="1:9">
      <c r="A12" s="10" t="s">
        <v>1067</v>
      </c>
      <c r="B12" s="10">
        <v>2016</v>
      </c>
      <c r="C12" s="10">
        <v>200000</v>
      </c>
      <c r="D12" s="10">
        <v>125000</v>
      </c>
      <c r="E12" s="10"/>
      <c r="F12" s="10"/>
      <c r="G12" s="10">
        <v>75000</v>
      </c>
      <c r="H12" s="10"/>
      <c r="I12" s="10"/>
    </row>
    <row r="13" spans="1:9">
      <c r="A13" s="10" t="s">
        <v>1068</v>
      </c>
      <c r="B13" s="10">
        <v>2016</v>
      </c>
      <c r="C13" s="10">
        <v>75000</v>
      </c>
      <c r="D13" s="10">
        <v>75000</v>
      </c>
      <c r="E13" s="10"/>
      <c r="F13" s="10"/>
      <c r="G13" s="10"/>
      <c r="H13" s="10"/>
      <c r="I13" s="10"/>
    </row>
    <row r="14" spans="1:9">
      <c r="A14" s="10" t="s">
        <v>1069</v>
      </c>
      <c r="B14" s="10">
        <v>2016</v>
      </c>
      <c r="C14" s="10">
        <v>170000</v>
      </c>
      <c r="D14" s="10">
        <v>100000</v>
      </c>
      <c r="E14" s="10"/>
      <c r="F14" s="10"/>
      <c r="G14" s="10">
        <v>70000</v>
      </c>
      <c r="H14" s="10"/>
      <c r="I14" s="10"/>
    </row>
    <row r="15" spans="1:9">
      <c r="A15" s="10" t="s">
        <v>1041</v>
      </c>
      <c r="B15" s="10">
        <v>2016</v>
      </c>
      <c r="C15" s="10">
        <v>1000000</v>
      </c>
      <c r="D15" s="10">
        <v>1000000</v>
      </c>
      <c r="E15" s="10"/>
      <c r="F15" s="10"/>
      <c r="G15" s="10"/>
      <c r="H15" s="10"/>
      <c r="I15" s="10"/>
    </row>
    <row r="16" spans="1:9">
      <c r="A16" s="10" t="s">
        <v>1070</v>
      </c>
      <c r="B16" s="10">
        <v>2016</v>
      </c>
      <c r="C16" s="10">
        <v>150000</v>
      </c>
      <c r="D16" s="10">
        <v>150000</v>
      </c>
      <c r="E16" s="10"/>
      <c r="F16" s="10"/>
      <c r="G16" s="10"/>
      <c r="H16" s="10"/>
      <c r="I16" s="10"/>
    </row>
    <row r="17" spans="1:9">
      <c r="A17" s="10" t="s">
        <v>1071</v>
      </c>
      <c r="B17" s="10">
        <v>2016</v>
      </c>
      <c r="C17" s="10">
        <v>215000</v>
      </c>
      <c r="D17" s="10">
        <v>215000</v>
      </c>
      <c r="E17" s="10"/>
      <c r="F17" s="10"/>
      <c r="G17" s="10"/>
      <c r="H17" s="10"/>
      <c r="I17" s="10"/>
    </row>
    <row r="18" spans="1:9">
      <c r="A18" s="10" t="s">
        <v>1072</v>
      </c>
      <c r="B18" s="10">
        <v>2016</v>
      </c>
      <c r="C18" s="10">
        <v>55000</v>
      </c>
      <c r="D18" s="10">
        <v>55000</v>
      </c>
      <c r="E18" s="10"/>
      <c r="F18" s="10"/>
      <c r="G18" s="10"/>
      <c r="H18" s="10"/>
      <c r="I18" s="10"/>
    </row>
    <row r="19" spans="1:9">
      <c r="A19" s="10" t="s">
        <v>1073</v>
      </c>
      <c r="B19" s="10">
        <v>2016</v>
      </c>
      <c r="C19" s="10">
        <v>250000</v>
      </c>
      <c r="D19" s="10">
        <v>250000</v>
      </c>
      <c r="E19" s="10"/>
      <c r="F19" s="10"/>
      <c r="G19" s="10"/>
      <c r="H19" s="10"/>
      <c r="I19" s="10"/>
    </row>
    <row r="20" spans="1:9">
      <c r="A20" s="10" t="s">
        <v>1074</v>
      </c>
      <c r="B20" s="10">
        <v>2016</v>
      </c>
      <c r="C20" s="10">
        <v>15000</v>
      </c>
      <c r="D20" s="10">
        <v>15000</v>
      </c>
      <c r="E20" s="10"/>
      <c r="F20" s="10"/>
      <c r="G20" s="10"/>
      <c r="H20" s="10"/>
      <c r="I20" s="10"/>
    </row>
    <row r="21" spans="1:9">
      <c r="A21" s="251" t="s">
        <v>1042</v>
      </c>
      <c r="B21" s="251"/>
      <c r="C21" s="251">
        <f t="shared" ref="C21:I21" si="1">SUM(C22:C23)</f>
        <v>0</v>
      </c>
      <c r="D21" s="251">
        <f t="shared" si="1"/>
        <v>0</v>
      </c>
      <c r="E21" s="251">
        <f t="shared" si="1"/>
        <v>0</v>
      </c>
      <c r="F21" s="251">
        <f t="shared" si="1"/>
        <v>0</v>
      </c>
      <c r="G21" s="251">
        <f t="shared" si="1"/>
        <v>0</v>
      </c>
      <c r="H21" s="251">
        <f t="shared" si="1"/>
        <v>0</v>
      </c>
      <c r="I21" s="251">
        <f t="shared" si="1"/>
        <v>0</v>
      </c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251" t="s">
        <v>1043</v>
      </c>
      <c r="B24" s="251"/>
      <c r="C24" s="251">
        <f t="shared" ref="C24:I24" si="2">SUM(C25:C26)</f>
        <v>0</v>
      </c>
      <c r="D24" s="251">
        <f t="shared" si="2"/>
        <v>0</v>
      </c>
      <c r="E24" s="251">
        <f t="shared" si="2"/>
        <v>0</v>
      </c>
      <c r="F24" s="251">
        <f t="shared" si="2"/>
        <v>0</v>
      </c>
      <c r="G24" s="251">
        <f t="shared" si="2"/>
        <v>0</v>
      </c>
      <c r="H24" s="251">
        <f t="shared" si="2"/>
        <v>0</v>
      </c>
      <c r="I24" s="251">
        <f t="shared" si="2"/>
        <v>0</v>
      </c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251" t="s">
        <v>1044</v>
      </c>
      <c r="B27" s="251"/>
      <c r="C27" s="251">
        <f t="shared" ref="C27:I27" si="3">SUM(C28:C29)</f>
        <v>0</v>
      </c>
      <c r="D27" s="251">
        <f t="shared" si="3"/>
        <v>0</v>
      </c>
      <c r="E27" s="251">
        <f t="shared" si="3"/>
        <v>0</v>
      </c>
      <c r="F27" s="251">
        <f t="shared" si="3"/>
        <v>0</v>
      </c>
      <c r="G27" s="251">
        <f t="shared" si="3"/>
        <v>0</v>
      </c>
      <c r="H27" s="251">
        <f t="shared" si="3"/>
        <v>0</v>
      </c>
      <c r="I27" s="251">
        <f t="shared" si="3"/>
        <v>0</v>
      </c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251" t="s">
        <v>1045</v>
      </c>
      <c r="B30" s="251"/>
      <c r="C30" s="251">
        <f t="shared" ref="C30:I30" si="4">SUM(C31:C32)</f>
        <v>0</v>
      </c>
      <c r="D30" s="251">
        <f t="shared" si="4"/>
        <v>0</v>
      </c>
      <c r="E30" s="251">
        <f t="shared" si="4"/>
        <v>0</v>
      </c>
      <c r="F30" s="251">
        <f t="shared" si="4"/>
        <v>0</v>
      </c>
      <c r="G30" s="251">
        <f t="shared" si="4"/>
        <v>0</v>
      </c>
      <c r="H30" s="251">
        <f t="shared" si="4"/>
        <v>0</v>
      </c>
      <c r="I30" s="251">
        <f t="shared" si="4"/>
        <v>0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251" t="s">
        <v>1046</v>
      </c>
      <c r="B33" s="251"/>
      <c r="C33" s="251">
        <f t="shared" ref="C33:I33" si="5">SUM(C34:C35)</f>
        <v>0</v>
      </c>
      <c r="D33" s="251">
        <f t="shared" si="5"/>
        <v>0</v>
      </c>
      <c r="E33" s="251">
        <f t="shared" si="5"/>
        <v>0</v>
      </c>
      <c r="F33" s="251">
        <f t="shared" si="5"/>
        <v>0</v>
      </c>
      <c r="G33" s="251">
        <f t="shared" si="5"/>
        <v>0</v>
      </c>
      <c r="H33" s="251">
        <f t="shared" si="5"/>
        <v>0</v>
      </c>
      <c r="I33" s="251">
        <f t="shared" si="5"/>
        <v>0</v>
      </c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0"/>
      <c r="B35" s="10"/>
      <c r="C35" s="10"/>
      <c r="D35" s="10"/>
      <c r="E35" s="10"/>
      <c r="F35" s="10"/>
      <c r="G35" s="10"/>
      <c r="H35" s="10"/>
      <c r="I35" s="10"/>
    </row>
    <row r="36" spans="1:9">
      <c r="A36" s="251" t="s">
        <v>1047</v>
      </c>
      <c r="B36" s="251"/>
      <c r="C36" s="251">
        <f t="shared" ref="C36:I36" si="6">C37+C40</f>
        <v>0</v>
      </c>
      <c r="D36" s="251">
        <f t="shared" si="6"/>
        <v>0</v>
      </c>
      <c r="E36" s="251">
        <f t="shared" si="6"/>
        <v>0</v>
      </c>
      <c r="F36" s="251">
        <f t="shared" si="6"/>
        <v>0</v>
      </c>
      <c r="G36" s="251">
        <f t="shared" si="6"/>
        <v>0</v>
      </c>
      <c r="H36" s="251">
        <f t="shared" si="6"/>
        <v>0</v>
      </c>
      <c r="I36" s="251">
        <f t="shared" si="6"/>
        <v>0</v>
      </c>
    </row>
    <row r="37" spans="1:9">
      <c r="A37" s="253" t="s">
        <v>1048</v>
      </c>
      <c r="B37" s="253"/>
      <c r="C37" s="253">
        <f t="shared" ref="C37:I37" si="7">SUM(C38:C39)</f>
        <v>0</v>
      </c>
      <c r="D37" s="253">
        <f t="shared" si="7"/>
        <v>0</v>
      </c>
      <c r="E37" s="253">
        <f t="shared" si="7"/>
        <v>0</v>
      </c>
      <c r="F37" s="253">
        <f t="shared" si="7"/>
        <v>0</v>
      </c>
      <c r="G37" s="253">
        <f t="shared" si="7"/>
        <v>0</v>
      </c>
      <c r="H37" s="253">
        <f t="shared" si="7"/>
        <v>0</v>
      </c>
      <c r="I37" s="253">
        <f t="shared" si="7"/>
        <v>0</v>
      </c>
    </row>
    <row r="38" spans="1:9">
      <c r="A38" s="10"/>
      <c r="B38" s="10"/>
      <c r="C38" s="10"/>
      <c r="D38" s="10"/>
      <c r="E38" s="10"/>
      <c r="F38" s="10"/>
      <c r="G38" s="10"/>
      <c r="H38" s="10"/>
      <c r="I38" s="10"/>
    </row>
    <row r="39" spans="1:9">
      <c r="A39" s="10"/>
      <c r="B39" s="10"/>
      <c r="C39" s="10"/>
      <c r="D39" s="10"/>
      <c r="E39" s="10"/>
      <c r="F39" s="10"/>
      <c r="G39" s="10"/>
      <c r="H39" s="10"/>
      <c r="I39" s="10"/>
    </row>
    <row r="40" spans="1:9">
      <c r="A40" s="253" t="s">
        <v>1049</v>
      </c>
      <c r="B40" s="253"/>
      <c r="C40" s="253">
        <f t="shared" ref="C40:I40" si="8">SUM(C41:C42)</f>
        <v>0</v>
      </c>
      <c r="D40" s="253">
        <f t="shared" si="8"/>
        <v>0</v>
      </c>
      <c r="E40" s="253">
        <f t="shared" si="8"/>
        <v>0</v>
      </c>
      <c r="F40" s="253">
        <f t="shared" si="8"/>
        <v>0</v>
      </c>
      <c r="G40" s="253">
        <f t="shared" si="8"/>
        <v>0</v>
      </c>
      <c r="H40" s="253">
        <f t="shared" si="8"/>
        <v>0</v>
      </c>
      <c r="I40" s="253">
        <f t="shared" si="8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254" t="s">
        <v>1050</v>
      </c>
      <c r="B43" s="254"/>
      <c r="C43" s="254">
        <f t="shared" ref="C43:I43" si="9">C44+C59+C62+C65+C68+C71+C74+C81+C84</f>
        <v>3160094</v>
      </c>
      <c r="D43" s="254">
        <f t="shared" si="9"/>
        <v>1042463</v>
      </c>
      <c r="E43" s="254">
        <f t="shared" si="9"/>
        <v>1318897</v>
      </c>
      <c r="F43" s="254">
        <f t="shared" si="9"/>
        <v>798734</v>
      </c>
      <c r="G43" s="254">
        <f t="shared" si="9"/>
        <v>0</v>
      </c>
      <c r="H43" s="254">
        <f t="shared" si="9"/>
        <v>0</v>
      </c>
      <c r="I43" s="254">
        <f t="shared" si="9"/>
        <v>0</v>
      </c>
    </row>
    <row r="44" spans="1:9">
      <c r="A44" s="251" t="s">
        <v>1040</v>
      </c>
      <c r="B44" s="251"/>
      <c r="C44" s="251">
        <f t="shared" ref="C44:I44" si="10">SUM(C45:C58)</f>
        <v>3160094</v>
      </c>
      <c r="D44" s="251">
        <f t="shared" si="10"/>
        <v>1042463</v>
      </c>
      <c r="E44" s="251">
        <f t="shared" si="10"/>
        <v>1318897</v>
      </c>
      <c r="F44" s="251">
        <f t="shared" si="10"/>
        <v>798734</v>
      </c>
      <c r="G44" s="251">
        <f t="shared" si="10"/>
        <v>0</v>
      </c>
      <c r="H44" s="251">
        <f t="shared" si="10"/>
        <v>0</v>
      </c>
      <c r="I44" s="251">
        <f t="shared" si="10"/>
        <v>0</v>
      </c>
    </row>
    <row r="45" spans="1:9">
      <c r="A45" s="10" t="s">
        <v>1041</v>
      </c>
      <c r="B45" s="10">
        <v>2010</v>
      </c>
      <c r="C45" s="10">
        <v>344806</v>
      </c>
      <c r="D45" s="10">
        <v>103442</v>
      </c>
      <c r="E45" s="10">
        <v>127578</v>
      </c>
      <c r="F45" s="10">
        <v>113786</v>
      </c>
      <c r="G45" s="10"/>
      <c r="H45" s="10"/>
      <c r="I45" s="10"/>
    </row>
    <row r="46" spans="1:9">
      <c r="A46" s="10" t="s">
        <v>1041</v>
      </c>
      <c r="B46" s="10">
        <v>2013</v>
      </c>
      <c r="C46" s="10">
        <v>580000</v>
      </c>
      <c r="D46" s="10"/>
      <c r="E46" s="10">
        <v>214600</v>
      </c>
      <c r="F46" s="10">
        <v>365400</v>
      </c>
      <c r="G46" s="10"/>
      <c r="H46" s="10"/>
      <c r="I46" s="10"/>
    </row>
    <row r="47" spans="1:9">
      <c r="A47" s="10" t="s">
        <v>1041</v>
      </c>
      <c r="B47" s="10">
        <v>2015</v>
      </c>
      <c r="C47" s="10">
        <v>1348283</v>
      </c>
      <c r="D47" s="10">
        <v>614367</v>
      </c>
      <c r="E47" s="10">
        <v>549938</v>
      </c>
      <c r="F47" s="10">
        <v>183978</v>
      </c>
      <c r="G47" s="10"/>
      <c r="H47" s="10"/>
      <c r="I47" s="10"/>
    </row>
    <row r="48" spans="1:9">
      <c r="A48" s="10" t="s">
        <v>1062</v>
      </c>
      <c r="B48" s="10">
        <v>2015</v>
      </c>
      <c r="C48" s="10">
        <v>148900</v>
      </c>
      <c r="D48" s="10">
        <v>123900</v>
      </c>
      <c r="E48" s="10">
        <v>25000</v>
      </c>
      <c r="F48" s="10"/>
      <c r="G48" s="10"/>
      <c r="H48" s="10"/>
      <c r="I48" s="10"/>
    </row>
    <row r="49" spans="1:9">
      <c r="A49" s="10" t="s">
        <v>1067</v>
      </c>
      <c r="B49" s="10">
        <v>2014</v>
      </c>
      <c r="C49" s="10">
        <v>119000</v>
      </c>
      <c r="D49" s="10">
        <v>35700</v>
      </c>
      <c r="E49" s="10">
        <v>44030</v>
      </c>
      <c r="F49" s="10">
        <v>39270</v>
      </c>
      <c r="G49" s="10"/>
      <c r="H49" s="10"/>
      <c r="I49" s="10"/>
    </row>
    <row r="50" spans="1:9">
      <c r="A50" s="10" t="s">
        <v>1064</v>
      </c>
      <c r="B50" s="10">
        <v>2015</v>
      </c>
      <c r="C50" s="10">
        <v>229376</v>
      </c>
      <c r="D50" s="10">
        <v>64225</v>
      </c>
      <c r="E50" s="10">
        <v>165151</v>
      </c>
      <c r="F50" s="10"/>
      <c r="G50" s="10"/>
      <c r="H50" s="10"/>
      <c r="I50" s="10"/>
    </row>
    <row r="51" spans="1:9">
      <c r="A51" s="10" t="s">
        <v>1075</v>
      </c>
      <c r="B51" s="10">
        <v>2015</v>
      </c>
      <c r="C51" s="10">
        <v>68729</v>
      </c>
      <c r="D51" s="10">
        <v>68729</v>
      </c>
      <c r="E51" s="10"/>
      <c r="F51" s="10"/>
      <c r="G51" s="10"/>
      <c r="H51" s="10"/>
      <c r="I51" s="10"/>
    </row>
    <row r="52" spans="1:9">
      <c r="A52" s="10" t="s">
        <v>1076</v>
      </c>
      <c r="B52" s="10">
        <v>2015</v>
      </c>
      <c r="C52" s="10">
        <v>321000</v>
      </c>
      <c r="D52" s="10">
        <v>32100</v>
      </c>
      <c r="E52" s="10">
        <v>192600</v>
      </c>
      <c r="F52" s="10">
        <v>96300</v>
      </c>
      <c r="G52" s="10"/>
      <c r="H52" s="10"/>
      <c r="I52" s="10"/>
    </row>
    <row r="53" spans="1:9">
      <c r="A53" s="10" t="s">
        <v>1052</v>
      </c>
      <c r="B53" s="10"/>
      <c r="C53" s="10"/>
      <c r="D53" s="10"/>
      <c r="E53" s="10"/>
      <c r="F53" s="10"/>
      <c r="G53" s="10"/>
      <c r="H53" s="10"/>
      <c r="I53" s="10"/>
    </row>
    <row r="54" spans="1:9">
      <c r="A54" s="10" t="s">
        <v>1053</v>
      </c>
      <c r="B54" s="10"/>
      <c r="C54" s="10"/>
      <c r="D54" s="10"/>
      <c r="E54" s="10"/>
      <c r="F54" s="10"/>
      <c r="G54" s="10"/>
      <c r="H54" s="10"/>
      <c r="I54" s="10"/>
    </row>
    <row r="55" spans="1:9">
      <c r="A55" s="10" t="s">
        <v>1054</v>
      </c>
      <c r="B55" s="10"/>
      <c r="C55" s="10"/>
      <c r="D55" s="10"/>
      <c r="E55" s="10"/>
      <c r="F55" s="10"/>
      <c r="G55" s="10"/>
      <c r="H55" s="10"/>
      <c r="I55" s="10"/>
    </row>
    <row r="56" spans="1:9">
      <c r="A56" s="10" t="s">
        <v>1055</v>
      </c>
      <c r="B56" s="10"/>
      <c r="C56" s="10"/>
      <c r="D56" s="10"/>
      <c r="E56" s="10"/>
      <c r="F56" s="10"/>
      <c r="G56" s="10"/>
      <c r="H56" s="10"/>
      <c r="I56" s="10"/>
    </row>
    <row r="57" spans="1:9">
      <c r="A57" s="255" t="s">
        <v>1056</v>
      </c>
      <c r="B57" s="255"/>
      <c r="C57" s="255"/>
      <c r="D57" s="255"/>
      <c r="E57" s="255"/>
      <c r="F57" s="255"/>
      <c r="G57" s="255"/>
      <c r="H57" s="255"/>
      <c r="I57" s="255"/>
    </row>
    <row r="58" spans="1:9">
      <c r="A58" s="10" t="s">
        <v>1057</v>
      </c>
      <c r="B58" s="10"/>
      <c r="C58" s="10"/>
      <c r="D58" s="10"/>
      <c r="E58" s="10"/>
      <c r="F58" s="10"/>
      <c r="G58" s="10"/>
      <c r="H58" s="10"/>
      <c r="I58" s="10"/>
    </row>
    <row r="59" spans="1:9">
      <c r="A59" s="251" t="s">
        <v>1042</v>
      </c>
      <c r="B59" s="251"/>
      <c r="C59" s="251">
        <f t="shared" ref="C59:I59" si="11">SUM(C60:C61)</f>
        <v>0</v>
      </c>
      <c r="D59" s="251">
        <f t="shared" si="11"/>
        <v>0</v>
      </c>
      <c r="E59" s="251">
        <f t="shared" si="11"/>
        <v>0</v>
      </c>
      <c r="F59" s="251">
        <f t="shared" si="11"/>
        <v>0</v>
      </c>
      <c r="G59" s="251">
        <f t="shared" si="11"/>
        <v>0</v>
      </c>
      <c r="H59" s="251">
        <f t="shared" si="11"/>
        <v>0</v>
      </c>
      <c r="I59" s="251">
        <f t="shared" si="11"/>
        <v>0</v>
      </c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251" t="s">
        <v>1043</v>
      </c>
      <c r="B62" s="251"/>
      <c r="C62" s="251">
        <f t="shared" ref="C62:I62" si="12">SUM(C63:C64)</f>
        <v>0</v>
      </c>
      <c r="D62" s="251">
        <f t="shared" si="12"/>
        <v>0</v>
      </c>
      <c r="E62" s="251">
        <f t="shared" si="12"/>
        <v>0</v>
      </c>
      <c r="F62" s="251">
        <f t="shared" si="12"/>
        <v>0</v>
      </c>
      <c r="G62" s="251">
        <f t="shared" si="12"/>
        <v>0</v>
      </c>
      <c r="H62" s="251">
        <f t="shared" si="12"/>
        <v>0</v>
      </c>
      <c r="I62" s="251">
        <f t="shared" si="12"/>
        <v>0</v>
      </c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251" t="s">
        <v>1044</v>
      </c>
      <c r="B65" s="251"/>
      <c r="C65" s="251">
        <f t="shared" ref="C65:I65" si="13">SUM(C66:C67)</f>
        <v>0</v>
      </c>
      <c r="D65" s="251">
        <f t="shared" si="13"/>
        <v>0</v>
      </c>
      <c r="E65" s="251">
        <f t="shared" si="13"/>
        <v>0</v>
      </c>
      <c r="F65" s="251">
        <f t="shared" si="13"/>
        <v>0</v>
      </c>
      <c r="G65" s="251">
        <f t="shared" si="13"/>
        <v>0</v>
      </c>
      <c r="H65" s="251">
        <f t="shared" si="13"/>
        <v>0</v>
      </c>
      <c r="I65" s="251">
        <f t="shared" si="13"/>
        <v>0</v>
      </c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251" t="s">
        <v>1045</v>
      </c>
      <c r="B68" s="251"/>
      <c r="C68" s="251">
        <f t="shared" ref="C68:I68" si="14">SUM(C69:C70)</f>
        <v>0</v>
      </c>
      <c r="D68" s="251">
        <f t="shared" si="14"/>
        <v>0</v>
      </c>
      <c r="E68" s="251">
        <f t="shared" si="14"/>
        <v>0</v>
      </c>
      <c r="F68" s="251">
        <f t="shared" si="14"/>
        <v>0</v>
      </c>
      <c r="G68" s="251">
        <f t="shared" si="14"/>
        <v>0</v>
      </c>
      <c r="H68" s="251">
        <f t="shared" si="14"/>
        <v>0</v>
      </c>
      <c r="I68" s="251">
        <f t="shared" si="14"/>
        <v>0</v>
      </c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251" t="s">
        <v>1046</v>
      </c>
      <c r="B71" s="251"/>
      <c r="C71" s="251">
        <f t="shared" ref="C71:H71" si="15">SUM(C72:C73)</f>
        <v>0</v>
      </c>
      <c r="D71" s="251">
        <f t="shared" si="15"/>
        <v>0</v>
      </c>
      <c r="E71" s="251">
        <f t="shared" si="15"/>
        <v>0</v>
      </c>
      <c r="F71" s="251">
        <f t="shared" si="15"/>
        <v>0</v>
      </c>
      <c r="G71" s="251">
        <f t="shared" si="15"/>
        <v>0</v>
      </c>
      <c r="H71" s="251">
        <f t="shared" si="15"/>
        <v>0</v>
      </c>
      <c r="I71" s="251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251" t="s">
        <v>1047</v>
      </c>
      <c r="B74" s="251"/>
      <c r="C74" s="251">
        <f t="shared" ref="C74:I74" si="16">C75+C78</f>
        <v>0</v>
      </c>
      <c r="D74" s="251">
        <f t="shared" si="16"/>
        <v>0</v>
      </c>
      <c r="E74" s="251">
        <f t="shared" si="16"/>
        <v>0</v>
      </c>
      <c r="F74" s="251">
        <f t="shared" si="16"/>
        <v>0</v>
      </c>
      <c r="G74" s="251">
        <f t="shared" si="16"/>
        <v>0</v>
      </c>
      <c r="H74" s="251">
        <f t="shared" si="16"/>
        <v>0</v>
      </c>
      <c r="I74" s="251">
        <f t="shared" si="16"/>
        <v>0</v>
      </c>
    </row>
    <row r="75" spans="1:9">
      <c r="A75" s="253" t="s">
        <v>1048</v>
      </c>
      <c r="B75" s="253"/>
      <c r="C75" s="253">
        <f t="shared" ref="C75:I75" si="17">SUM(C76:C77)</f>
        <v>0</v>
      </c>
      <c r="D75" s="253">
        <f t="shared" si="17"/>
        <v>0</v>
      </c>
      <c r="E75" s="253">
        <f t="shared" si="17"/>
        <v>0</v>
      </c>
      <c r="F75" s="253">
        <f t="shared" si="17"/>
        <v>0</v>
      </c>
      <c r="G75" s="253">
        <f t="shared" si="17"/>
        <v>0</v>
      </c>
      <c r="H75" s="253">
        <f t="shared" si="17"/>
        <v>0</v>
      </c>
      <c r="I75" s="253">
        <f t="shared" si="17"/>
        <v>0</v>
      </c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0"/>
      <c r="B77" s="10"/>
      <c r="C77" s="10"/>
      <c r="D77" s="10"/>
      <c r="E77" s="10"/>
      <c r="F77" s="10"/>
      <c r="G77" s="10"/>
      <c r="H77" s="10"/>
      <c r="I77" s="10"/>
    </row>
    <row r="78" spans="1:9">
      <c r="A78" s="253" t="s">
        <v>1049</v>
      </c>
      <c r="B78" s="253"/>
      <c r="C78" s="253">
        <f t="shared" ref="C78:I78" si="18">SUM(C79:C80)</f>
        <v>0</v>
      </c>
      <c r="D78" s="253">
        <f t="shared" si="18"/>
        <v>0</v>
      </c>
      <c r="E78" s="253">
        <f t="shared" si="18"/>
        <v>0</v>
      </c>
      <c r="F78" s="253">
        <f t="shared" si="18"/>
        <v>0</v>
      </c>
      <c r="G78" s="253">
        <f t="shared" si="18"/>
        <v>0</v>
      </c>
      <c r="H78" s="253">
        <f t="shared" si="18"/>
        <v>0</v>
      </c>
      <c r="I78" s="253">
        <f t="shared" si="18"/>
        <v>0</v>
      </c>
    </row>
    <row r="79" spans="1:9">
      <c r="A79" s="10"/>
      <c r="B79" s="10"/>
      <c r="C79" s="10"/>
      <c r="D79" s="10"/>
      <c r="E79" s="10"/>
      <c r="F79" s="10"/>
      <c r="G79" s="10"/>
      <c r="H79" s="10"/>
      <c r="I79" s="10"/>
    </row>
    <row r="80" spans="1:9">
      <c r="A80" s="10"/>
      <c r="B80" s="10"/>
      <c r="C80" s="10"/>
      <c r="D80" s="10"/>
      <c r="E80" s="10"/>
      <c r="F80" s="10"/>
      <c r="G80" s="10"/>
      <c r="H80" s="10"/>
      <c r="I80" s="10"/>
    </row>
    <row r="81" spans="1:9">
      <c r="A81" s="251" t="s">
        <v>1058</v>
      </c>
      <c r="B81" s="251"/>
      <c r="C81" s="251">
        <f t="shared" ref="C81:I81" si="19">SUM(C82:C83)</f>
        <v>0</v>
      </c>
      <c r="D81" s="251">
        <f t="shared" si="19"/>
        <v>0</v>
      </c>
      <c r="E81" s="251">
        <f t="shared" si="19"/>
        <v>0</v>
      </c>
      <c r="F81" s="251">
        <f t="shared" si="19"/>
        <v>0</v>
      </c>
      <c r="G81" s="251">
        <f t="shared" si="19"/>
        <v>0</v>
      </c>
      <c r="H81" s="251">
        <f t="shared" si="19"/>
        <v>0</v>
      </c>
      <c r="I81" s="251">
        <f t="shared" si="19"/>
        <v>0</v>
      </c>
    </row>
    <row r="82" spans="1:9">
      <c r="A82" s="10"/>
      <c r="B82" s="10"/>
      <c r="C82" s="10"/>
      <c r="D82" s="10"/>
      <c r="E82" s="10"/>
      <c r="F82" s="10"/>
      <c r="G82" s="10"/>
      <c r="H82" s="10"/>
      <c r="I82" s="10"/>
    </row>
    <row r="83" spans="1:9">
      <c r="A83" s="10"/>
      <c r="B83" s="10"/>
      <c r="C83" s="10"/>
      <c r="D83" s="10"/>
      <c r="E83" s="10"/>
      <c r="F83" s="10"/>
      <c r="G83" s="10"/>
      <c r="H83" s="10"/>
      <c r="I83" s="10"/>
    </row>
    <row r="84" spans="1:9">
      <c r="A84" s="251" t="s">
        <v>1059</v>
      </c>
      <c r="B84" s="251"/>
      <c r="C84" s="251"/>
      <c r="D84" s="251"/>
      <c r="E84" s="251"/>
      <c r="F84" s="251"/>
      <c r="G84" s="251"/>
      <c r="H84" s="251"/>
      <c r="I84" s="251"/>
    </row>
    <row r="85" spans="1:9">
      <c r="A85" s="251" t="s">
        <v>1060</v>
      </c>
      <c r="B85" s="251"/>
      <c r="C85" s="251">
        <f>C43+C4</f>
        <v>5650094</v>
      </c>
      <c r="D85" s="251">
        <f>D84+D81+D74+D71+D68+D65+D62+D59+D44+D36+D33+D30+D27+D24+D21+D5</f>
        <v>3347463</v>
      </c>
      <c r="E85" s="251">
        <f>E84+E81+E74+E71+E68+E65+E62+E59+E44+E36+E33+E30+E27+E24+E21+E5</f>
        <v>1318897</v>
      </c>
      <c r="F85" s="251">
        <f>F84+F81+F74+F71+F68+F65+F62+F59+F44+F36+F33+F30+F27+F24+F21+F5</f>
        <v>798734</v>
      </c>
      <c r="G85" s="251">
        <f>G84+G81+G74+G71+G68+G65+G62+G59+G44+G36+G33+G30+G27+G24+G21+G5</f>
        <v>185000</v>
      </c>
      <c r="H85" s="251">
        <f>H84+H81+H74+H71+H68+H65+H62+H59+H44+H36+H33+H30+H27+H24+H21+H5</f>
        <v>0</v>
      </c>
      <c r="I85" s="251">
        <f>I84+I81+I74+I71+I68+I65+I62+I59+I44+I36+I33+I30+I27+I24+I21+I5</f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rightToLeft="1" topLeftCell="A61" zoomScale="80" zoomScaleNormal="80" workbookViewId="0">
      <selection activeCell="G6" sqref="G6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38" t="s">
        <v>1031</v>
      </c>
      <c r="B1" s="238" t="s">
        <v>1032</v>
      </c>
      <c r="C1" s="238" t="s">
        <v>1033</v>
      </c>
      <c r="D1" s="239" t="s">
        <v>613</v>
      </c>
      <c r="E1" s="240"/>
      <c r="F1" s="240"/>
      <c r="G1" s="240"/>
      <c r="H1" s="240"/>
      <c r="I1" s="241"/>
    </row>
    <row r="2" spans="1:9">
      <c r="A2" s="242"/>
      <c r="B2" s="242"/>
      <c r="C2" s="242"/>
      <c r="D2" s="238" t="s">
        <v>625</v>
      </c>
      <c r="E2" s="238" t="s">
        <v>626</v>
      </c>
      <c r="F2" s="243" t="s">
        <v>1034</v>
      </c>
      <c r="G2" s="243" t="s">
        <v>1035</v>
      </c>
      <c r="H2" s="244" t="s">
        <v>1036</v>
      </c>
      <c r="I2" s="245"/>
    </row>
    <row r="3" spans="1:9">
      <c r="A3" s="246"/>
      <c r="B3" s="246"/>
      <c r="C3" s="246"/>
      <c r="D3" s="246"/>
      <c r="E3" s="246"/>
      <c r="F3" s="247"/>
      <c r="G3" s="247"/>
      <c r="H3" s="248" t="s">
        <v>1037</v>
      </c>
      <c r="I3" s="249" t="s">
        <v>1038</v>
      </c>
    </row>
    <row r="4" spans="1:9">
      <c r="A4" s="250" t="s">
        <v>1039</v>
      </c>
      <c r="B4" s="250"/>
      <c r="C4" s="250">
        <f t="shared" ref="C4:I4" si="0">C5+C16+C19+C22+C25+C28+C31</f>
        <v>2000000</v>
      </c>
      <c r="D4" s="250">
        <f t="shared" si="0"/>
        <v>1815000</v>
      </c>
      <c r="E4" s="250">
        <f t="shared" si="0"/>
        <v>0</v>
      </c>
      <c r="F4" s="250">
        <f t="shared" si="0"/>
        <v>0</v>
      </c>
      <c r="G4" s="250">
        <f t="shared" si="0"/>
        <v>185000</v>
      </c>
      <c r="H4" s="250">
        <f t="shared" si="0"/>
        <v>0</v>
      </c>
      <c r="I4" s="250">
        <f t="shared" si="0"/>
        <v>0</v>
      </c>
    </row>
    <row r="5" spans="1:9">
      <c r="A5" s="251" t="s">
        <v>1040</v>
      </c>
      <c r="B5" s="252"/>
      <c r="C5" s="252">
        <f>SUM(C6:C15)</f>
        <v>2000000</v>
      </c>
      <c r="D5" s="252">
        <f>SUM(D6:D15)</f>
        <v>1815000</v>
      </c>
      <c r="E5" s="252">
        <f t="shared" ref="C5:I5" si="1">SUM(E6:E9)</f>
        <v>0</v>
      </c>
      <c r="F5" s="252">
        <f t="shared" si="1"/>
        <v>0</v>
      </c>
      <c r="G5" s="252">
        <f>SUM(G6:G15)</f>
        <v>185000</v>
      </c>
      <c r="H5" s="252">
        <f t="shared" si="1"/>
        <v>0</v>
      </c>
      <c r="I5" s="252">
        <f t="shared" si="1"/>
        <v>0</v>
      </c>
    </row>
    <row r="6" spans="1:9">
      <c r="A6" s="10" t="s">
        <v>1041</v>
      </c>
      <c r="B6" s="10">
        <v>2017</v>
      </c>
      <c r="C6" s="10">
        <v>1430000</v>
      </c>
      <c r="D6" s="10">
        <v>1430000</v>
      </c>
      <c r="E6" s="10"/>
      <c r="F6" s="10"/>
      <c r="G6" s="10"/>
      <c r="H6" s="10"/>
      <c r="I6" s="10"/>
    </row>
    <row r="7" spans="1:9">
      <c r="A7" s="10" t="s">
        <v>73</v>
      </c>
      <c r="B7" s="10">
        <v>2017</v>
      </c>
      <c r="C7" s="10">
        <v>180000</v>
      </c>
      <c r="D7" s="10"/>
      <c r="E7" s="10"/>
      <c r="F7" s="10"/>
      <c r="G7" s="10">
        <v>180000</v>
      </c>
      <c r="H7" s="10"/>
      <c r="I7" s="10"/>
    </row>
    <row r="8" spans="1:9">
      <c r="A8" s="10" t="s">
        <v>1070</v>
      </c>
      <c r="B8" s="10">
        <v>2017</v>
      </c>
      <c r="C8" s="10">
        <v>40000</v>
      </c>
      <c r="D8" s="10">
        <v>35000</v>
      </c>
      <c r="E8" s="10"/>
      <c r="F8" s="10"/>
      <c r="G8" s="10">
        <v>5000</v>
      </c>
      <c r="H8" s="10"/>
      <c r="I8" s="10"/>
    </row>
    <row r="9" spans="1:9">
      <c r="A9" s="10" t="s">
        <v>1087</v>
      </c>
      <c r="B9" s="10">
        <v>2017</v>
      </c>
      <c r="C9" s="10">
        <v>30000</v>
      </c>
      <c r="D9" s="10">
        <v>30000</v>
      </c>
      <c r="E9" s="10"/>
      <c r="F9" s="10"/>
      <c r="G9" s="10"/>
      <c r="H9" s="10"/>
      <c r="I9" s="10"/>
    </row>
    <row r="10" spans="1:9">
      <c r="A10" s="10" t="s">
        <v>1083</v>
      </c>
      <c r="B10" s="10">
        <v>2017</v>
      </c>
      <c r="C10" s="10">
        <v>20000</v>
      </c>
      <c r="D10" s="10">
        <v>20000</v>
      </c>
      <c r="E10" s="10"/>
      <c r="F10" s="10"/>
      <c r="G10" s="10"/>
      <c r="H10" s="10"/>
      <c r="I10" s="10"/>
    </row>
    <row r="11" spans="1:9">
      <c r="A11" s="10" t="s">
        <v>1078</v>
      </c>
      <c r="B11" s="10">
        <v>2017</v>
      </c>
      <c r="C11" s="10">
        <v>30000</v>
      </c>
      <c r="D11" s="10">
        <v>30000</v>
      </c>
      <c r="E11" s="10"/>
      <c r="F11" s="10"/>
      <c r="G11" s="10"/>
      <c r="H11" s="10"/>
      <c r="I11" s="10"/>
    </row>
    <row r="12" spans="1:9">
      <c r="A12" s="10" t="s">
        <v>1084</v>
      </c>
      <c r="B12" s="10">
        <v>2017</v>
      </c>
      <c r="C12" s="10">
        <v>100000</v>
      </c>
      <c r="D12" s="10">
        <v>100000</v>
      </c>
      <c r="E12" s="10"/>
      <c r="F12" s="10"/>
      <c r="G12" s="10"/>
      <c r="H12" s="10"/>
      <c r="I12" s="10"/>
    </row>
    <row r="13" spans="1:9">
      <c r="A13" s="10" t="s">
        <v>1088</v>
      </c>
      <c r="B13" s="10">
        <v>2017</v>
      </c>
      <c r="C13" s="10">
        <v>70000</v>
      </c>
      <c r="D13" s="10">
        <v>70000</v>
      </c>
      <c r="E13" s="10"/>
      <c r="F13" s="10"/>
      <c r="G13" s="10"/>
      <c r="H13" s="10"/>
      <c r="I13" s="10"/>
    </row>
    <row r="14" spans="1:9">
      <c r="A14" s="10" t="s">
        <v>1085</v>
      </c>
      <c r="B14" s="10">
        <v>2017</v>
      </c>
      <c r="C14" s="10">
        <v>50000</v>
      </c>
      <c r="D14" s="10">
        <v>50000</v>
      </c>
      <c r="E14" s="10"/>
      <c r="F14" s="10"/>
      <c r="G14" s="10"/>
      <c r="H14" s="10"/>
      <c r="I14" s="10"/>
    </row>
    <row r="15" spans="1:9">
      <c r="A15" s="10" t="s">
        <v>1086</v>
      </c>
      <c r="B15" s="10">
        <v>2017</v>
      </c>
      <c r="C15" s="10">
        <v>50000</v>
      </c>
      <c r="D15" s="10">
        <v>50000</v>
      </c>
      <c r="E15" s="10"/>
      <c r="F15" s="10"/>
      <c r="G15" s="10"/>
      <c r="H15" s="10"/>
      <c r="I15" s="10"/>
    </row>
    <row r="16" spans="1:9">
      <c r="A16" s="251" t="s">
        <v>1042</v>
      </c>
      <c r="B16" s="251"/>
      <c r="C16" s="251">
        <f t="shared" ref="C16:I16" si="2">SUM(C17:C18)</f>
        <v>0</v>
      </c>
      <c r="D16" s="251">
        <f t="shared" si="2"/>
        <v>0</v>
      </c>
      <c r="E16" s="251">
        <f t="shared" si="2"/>
        <v>0</v>
      </c>
      <c r="F16" s="251">
        <f t="shared" si="2"/>
        <v>0</v>
      </c>
      <c r="G16" s="251">
        <f t="shared" si="2"/>
        <v>0</v>
      </c>
      <c r="H16" s="251">
        <f t="shared" si="2"/>
        <v>0</v>
      </c>
      <c r="I16" s="251">
        <f t="shared" si="2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251" t="s">
        <v>1043</v>
      </c>
      <c r="B19" s="251"/>
      <c r="C19" s="251">
        <f t="shared" ref="C19:I19" si="3">SUM(C20:C21)</f>
        <v>0</v>
      </c>
      <c r="D19" s="251">
        <f t="shared" si="3"/>
        <v>0</v>
      </c>
      <c r="E19" s="251">
        <f t="shared" si="3"/>
        <v>0</v>
      </c>
      <c r="F19" s="251">
        <f t="shared" si="3"/>
        <v>0</v>
      </c>
      <c r="G19" s="251">
        <f t="shared" si="3"/>
        <v>0</v>
      </c>
      <c r="H19" s="251">
        <f t="shared" si="3"/>
        <v>0</v>
      </c>
      <c r="I19" s="251">
        <f t="shared" si="3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251" t="s">
        <v>1044</v>
      </c>
      <c r="B22" s="251"/>
      <c r="C22" s="251">
        <f t="shared" ref="C22:I22" si="4">SUM(C23:C24)</f>
        <v>0</v>
      </c>
      <c r="D22" s="251">
        <f t="shared" si="4"/>
        <v>0</v>
      </c>
      <c r="E22" s="251">
        <f t="shared" si="4"/>
        <v>0</v>
      </c>
      <c r="F22" s="251">
        <f t="shared" si="4"/>
        <v>0</v>
      </c>
      <c r="G22" s="251">
        <f t="shared" si="4"/>
        <v>0</v>
      </c>
      <c r="H22" s="251">
        <f t="shared" si="4"/>
        <v>0</v>
      </c>
      <c r="I22" s="251">
        <f t="shared" si="4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251" t="s">
        <v>1045</v>
      </c>
      <c r="B25" s="251"/>
      <c r="C25" s="251">
        <f t="shared" ref="C25:I25" si="5">SUM(C26:C27)</f>
        <v>0</v>
      </c>
      <c r="D25" s="251">
        <f t="shared" si="5"/>
        <v>0</v>
      </c>
      <c r="E25" s="251">
        <f t="shared" si="5"/>
        <v>0</v>
      </c>
      <c r="F25" s="251">
        <f t="shared" si="5"/>
        <v>0</v>
      </c>
      <c r="G25" s="251">
        <f t="shared" si="5"/>
        <v>0</v>
      </c>
      <c r="H25" s="251">
        <f t="shared" si="5"/>
        <v>0</v>
      </c>
      <c r="I25" s="251">
        <f t="shared" si="5"/>
        <v>0</v>
      </c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251" t="s">
        <v>1046</v>
      </c>
      <c r="B28" s="251"/>
      <c r="C28" s="251">
        <f t="shared" ref="C28:I28" si="6">SUM(C29:C30)</f>
        <v>0</v>
      </c>
      <c r="D28" s="251">
        <f t="shared" si="6"/>
        <v>0</v>
      </c>
      <c r="E28" s="251">
        <f t="shared" si="6"/>
        <v>0</v>
      </c>
      <c r="F28" s="251">
        <f t="shared" si="6"/>
        <v>0</v>
      </c>
      <c r="G28" s="251">
        <f t="shared" si="6"/>
        <v>0</v>
      </c>
      <c r="H28" s="251">
        <f t="shared" si="6"/>
        <v>0</v>
      </c>
      <c r="I28" s="251">
        <f t="shared" si="6"/>
        <v>0</v>
      </c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251" t="s">
        <v>1047</v>
      </c>
      <c r="B31" s="251"/>
      <c r="C31" s="251">
        <f t="shared" ref="C31:I31" si="7">C32+C35</f>
        <v>0</v>
      </c>
      <c r="D31" s="251">
        <f t="shared" si="7"/>
        <v>0</v>
      </c>
      <c r="E31" s="251">
        <f t="shared" si="7"/>
        <v>0</v>
      </c>
      <c r="F31" s="251">
        <f t="shared" si="7"/>
        <v>0</v>
      </c>
      <c r="G31" s="251">
        <f t="shared" si="7"/>
        <v>0</v>
      </c>
      <c r="H31" s="251">
        <f t="shared" si="7"/>
        <v>0</v>
      </c>
      <c r="I31" s="251">
        <f t="shared" si="7"/>
        <v>0</v>
      </c>
    </row>
    <row r="32" spans="1:9">
      <c r="A32" s="253" t="s">
        <v>1048</v>
      </c>
      <c r="B32" s="253"/>
      <c r="C32" s="253">
        <f t="shared" ref="C32:I32" si="8">SUM(C33:C34)</f>
        <v>0</v>
      </c>
      <c r="D32" s="253">
        <f t="shared" si="8"/>
        <v>0</v>
      </c>
      <c r="E32" s="253">
        <f t="shared" si="8"/>
        <v>0</v>
      </c>
      <c r="F32" s="253">
        <f t="shared" si="8"/>
        <v>0</v>
      </c>
      <c r="G32" s="253">
        <f t="shared" si="8"/>
        <v>0</v>
      </c>
      <c r="H32" s="253">
        <f t="shared" si="8"/>
        <v>0</v>
      </c>
      <c r="I32" s="253">
        <f t="shared" si="8"/>
        <v>0</v>
      </c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253" t="s">
        <v>1049</v>
      </c>
      <c r="B35" s="253"/>
      <c r="C35" s="253">
        <f t="shared" ref="C35:I35" si="9">SUM(C36:C37)</f>
        <v>0</v>
      </c>
      <c r="D35" s="253">
        <f t="shared" si="9"/>
        <v>0</v>
      </c>
      <c r="E35" s="253">
        <f t="shared" si="9"/>
        <v>0</v>
      </c>
      <c r="F35" s="253">
        <f t="shared" si="9"/>
        <v>0</v>
      </c>
      <c r="G35" s="253">
        <f t="shared" si="9"/>
        <v>0</v>
      </c>
      <c r="H35" s="253">
        <f t="shared" si="9"/>
        <v>0</v>
      </c>
      <c r="I35" s="253">
        <f t="shared" si="9"/>
        <v>0</v>
      </c>
    </row>
    <row r="36" spans="1:9">
      <c r="A36" s="10"/>
      <c r="B36" s="10"/>
      <c r="C36" s="10"/>
      <c r="D36" s="10"/>
      <c r="E36" s="10"/>
      <c r="F36" s="10"/>
      <c r="G36" s="10"/>
      <c r="H36" s="10"/>
      <c r="I36" s="10"/>
    </row>
    <row r="37" spans="1:9">
      <c r="A37" s="10"/>
      <c r="B37" s="10"/>
      <c r="C37" s="10"/>
      <c r="D37" s="10"/>
      <c r="E37" s="10"/>
      <c r="F37" s="10"/>
      <c r="G37" s="10"/>
      <c r="H37" s="10"/>
      <c r="I37" s="10"/>
    </row>
    <row r="38" spans="1:9">
      <c r="A38" s="254" t="s">
        <v>1050</v>
      </c>
      <c r="B38" s="254"/>
      <c r="C38" s="254">
        <f t="shared" ref="C38:I38" si="10">C39+C54+C57+C60+C63+C66+C69+C76+C79</f>
        <v>3842183</v>
      </c>
      <c r="D38" s="254">
        <f t="shared" si="10"/>
        <v>2589349</v>
      </c>
      <c r="E38" s="254">
        <f t="shared" si="10"/>
        <v>574938</v>
      </c>
      <c r="F38" s="254">
        <f t="shared" si="10"/>
        <v>183978</v>
      </c>
      <c r="G38" s="254">
        <f t="shared" si="10"/>
        <v>185000</v>
      </c>
      <c r="H38" s="254">
        <f t="shared" si="10"/>
        <v>0</v>
      </c>
      <c r="I38" s="254">
        <f t="shared" si="10"/>
        <v>0</v>
      </c>
    </row>
    <row r="39" spans="1:9">
      <c r="A39" s="251" t="s">
        <v>1040</v>
      </c>
      <c r="B39" s="251"/>
      <c r="C39" s="251">
        <f t="shared" ref="C39:I39" si="11">SUM(C40:C53)</f>
        <v>3842183</v>
      </c>
      <c r="D39" s="251">
        <f t="shared" si="11"/>
        <v>2589349</v>
      </c>
      <c r="E39" s="251">
        <f t="shared" si="11"/>
        <v>574938</v>
      </c>
      <c r="F39" s="251">
        <f t="shared" si="11"/>
        <v>183978</v>
      </c>
      <c r="G39" s="251">
        <f t="shared" si="11"/>
        <v>185000</v>
      </c>
      <c r="H39" s="251">
        <f t="shared" si="11"/>
        <v>0</v>
      </c>
      <c r="I39" s="251">
        <f t="shared" si="11"/>
        <v>0</v>
      </c>
    </row>
    <row r="40" spans="1:9">
      <c r="A40" s="10" t="s">
        <v>1041</v>
      </c>
      <c r="B40" s="10">
        <v>2015</v>
      </c>
      <c r="C40" s="10">
        <v>1348283</v>
      </c>
      <c r="D40" s="10">
        <v>614367</v>
      </c>
      <c r="E40" s="10">
        <v>549938</v>
      </c>
      <c r="F40" s="10">
        <v>183978</v>
      </c>
      <c r="G40" s="10"/>
      <c r="H40" s="10"/>
      <c r="I40" s="10"/>
    </row>
    <row r="41" spans="1:9">
      <c r="A41" s="10" t="s">
        <v>1062</v>
      </c>
      <c r="B41" s="10">
        <v>2015</v>
      </c>
      <c r="C41" s="10">
        <v>148900</v>
      </c>
      <c r="D41" s="10">
        <v>123900</v>
      </c>
      <c r="E41" s="10">
        <v>25000</v>
      </c>
      <c r="F41" s="10"/>
      <c r="G41" s="10"/>
      <c r="H41" s="10"/>
      <c r="I41" s="10"/>
    </row>
    <row r="42" spans="1:9">
      <c r="A42" s="10" t="s">
        <v>1078</v>
      </c>
      <c r="B42" s="10">
        <v>2016</v>
      </c>
      <c r="C42" s="10">
        <v>100000</v>
      </c>
      <c r="D42" s="10">
        <v>103500</v>
      </c>
      <c r="E42" s="10"/>
      <c r="F42" s="10"/>
      <c r="G42" s="10">
        <v>40000</v>
      </c>
      <c r="H42" s="10"/>
      <c r="I42" s="10"/>
    </row>
    <row r="43" spans="1:9">
      <c r="A43" s="10" t="s">
        <v>1062</v>
      </c>
      <c r="B43" s="10">
        <v>2016</v>
      </c>
      <c r="C43" s="10">
        <v>100000</v>
      </c>
      <c r="D43" s="10">
        <v>100000</v>
      </c>
      <c r="E43" s="10"/>
      <c r="F43" s="10"/>
      <c r="G43" s="10"/>
      <c r="H43" s="10"/>
      <c r="I43" s="10"/>
    </row>
    <row r="44" spans="1:9">
      <c r="A44" s="10" t="s">
        <v>1089</v>
      </c>
      <c r="B44" s="10">
        <v>2016</v>
      </c>
      <c r="C44" s="10">
        <v>20000</v>
      </c>
      <c r="D44" s="10">
        <v>27324</v>
      </c>
      <c r="E44" s="10"/>
      <c r="F44" s="10"/>
      <c r="G44" s="10"/>
      <c r="H44" s="10"/>
      <c r="I44" s="10"/>
    </row>
    <row r="45" spans="1:9">
      <c r="A45" s="10" t="s">
        <v>1065</v>
      </c>
      <c r="B45" s="10">
        <v>2016</v>
      </c>
      <c r="C45" s="10">
        <v>10000</v>
      </c>
      <c r="D45" s="10">
        <v>15000</v>
      </c>
      <c r="E45" s="10"/>
      <c r="F45" s="10"/>
      <c r="G45" s="10"/>
      <c r="H45" s="10"/>
      <c r="I45" s="10"/>
    </row>
    <row r="46" spans="1:9">
      <c r="A46" s="10" t="s">
        <v>1067</v>
      </c>
      <c r="B46" s="10">
        <v>2016</v>
      </c>
      <c r="C46" s="10">
        <v>200000</v>
      </c>
      <c r="D46" s="10">
        <v>61629</v>
      </c>
      <c r="E46" s="10"/>
      <c r="F46" s="10"/>
      <c r="G46" s="10">
        <v>75000</v>
      </c>
      <c r="H46" s="10"/>
      <c r="I46" s="10"/>
    </row>
    <row r="47" spans="1:9">
      <c r="A47" s="10" t="s">
        <v>1068</v>
      </c>
      <c r="B47" s="10">
        <v>2016</v>
      </c>
      <c r="C47" s="10">
        <v>75000</v>
      </c>
      <c r="D47" s="10">
        <v>75000</v>
      </c>
      <c r="E47" s="10"/>
      <c r="F47" s="10"/>
      <c r="G47" s="10"/>
      <c r="H47" s="10"/>
      <c r="I47" s="10"/>
    </row>
    <row r="48" spans="1:9">
      <c r="A48" s="10" t="s">
        <v>749</v>
      </c>
      <c r="B48" s="10">
        <v>2016</v>
      </c>
      <c r="C48" s="10">
        <v>170000</v>
      </c>
      <c r="D48" s="10">
        <v>83326</v>
      </c>
      <c r="E48" s="10"/>
      <c r="F48" s="10"/>
      <c r="G48" s="10">
        <v>70000</v>
      </c>
      <c r="H48" s="10"/>
      <c r="I48" s="10"/>
    </row>
    <row r="49" spans="1:9">
      <c r="A49" s="10" t="s">
        <v>1041</v>
      </c>
      <c r="B49" s="10">
        <v>2016</v>
      </c>
      <c r="C49" s="10">
        <v>1000000</v>
      </c>
      <c r="D49" s="10">
        <v>811939</v>
      </c>
      <c r="E49" s="10"/>
      <c r="F49" s="10"/>
      <c r="G49" s="10"/>
      <c r="H49" s="10"/>
      <c r="I49" s="10"/>
    </row>
    <row r="50" spans="1:9">
      <c r="A50" s="10" t="s">
        <v>1070</v>
      </c>
      <c r="B50" s="10">
        <v>2016</v>
      </c>
      <c r="C50" s="10">
        <v>150000</v>
      </c>
      <c r="D50" s="10">
        <v>150000</v>
      </c>
      <c r="E50" s="10"/>
      <c r="F50" s="10"/>
      <c r="G50" s="10"/>
      <c r="H50" s="10"/>
      <c r="I50" s="10"/>
    </row>
    <row r="51" spans="1:9">
      <c r="A51" s="10" t="s">
        <v>1079</v>
      </c>
      <c r="B51" s="10">
        <v>2016</v>
      </c>
      <c r="C51" s="10">
        <v>215000</v>
      </c>
      <c r="D51" s="10">
        <v>200000</v>
      </c>
      <c r="E51" s="10"/>
      <c r="F51" s="10"/>
      <c r="G51" s="10"/>
      <c r="H51" s="10"/>
      <c r="I51" s="10"/>
    </row>
    <row r="52" spans="1:9">
      <c r="A52" s="255" t="s">
        <v>1072</v>
      </c>
      <c r="B52" s="10">
        <v>2016</v>
      </c>
      <c r="C52" s="255">
        <v>55000</v>
      </c>
      <c r="D52" s="255">
        <v>23364</v>
      </c>
      <c r="E52" s="255"/>
      <c r="F52" s="255"/>
      <c r="G52" s="255"/>
      <c r="H52" s="255"/>
      <c r="I52" s="255"/>
    </row>
    <row r="53" spans="1:9">
      <c r="A53" s="10" t="s">
        <v>1073</v>
      </c>
      <c r="B53" s="10">
        <v>2016</v>
      </c>
      <c r="C53" s="10">
        <v>250000</v>
      </c>
      <c r="D53" s="10">
        <v>200000</v>
      </c>
      <c r="E53" s="10"/>
      <c r="F53" s="10"/>
      <c r="G53" s="10"/>
      <c r="H53" s="10"/>
      <c r="I53" s="10"/>
    </row>
    <row r="54" spans="1:9">
      <c r="A54" s="251" t="s">
        <v>1042</v>
      </c>
      <c r="B54" s="251"/>
      <c r="C54" s="251">
        <f t="shared" ref="C54:I54" si="12">SUM(C55:C56)</f>
        <v>0</v>
      </c>
      <c r="D54" s="251">
        <f t="shared" si="12"/>
        <v>0</v>
      </c>
      <c r="E54" s="251">
        <f t="shared" si="12"/>
        <v>0</v>
      </c>
      <c r="F54" s="251">
        <f t="shared" si="12"/>
        <v>0</v>
      </c>
      <c r="G54" s="251">
        <f t="shared" si="12"/>
        <v>0</v>
      </c>
      <c r="H54" s="251">
        <f t="shared" si="12"/>
        <v>0</v>
      </c>
      <c r="I54" s="251">
        <f t="shared" si="12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251" t="s">
        <v>1043</v>
      </c>
      <c r="B57" s="251"/>
      <c r="C57" s="251">
        <f t="shared" ref="C57:I57" si="13">SUM(C58:C59)</f>
        <v>0</v>
      </c>
      <c r="D57" s="251">
        <f t="shared" si="13"/>
        <v>0</v>
      </c>
      <c r="E57" s="251">
        <f t="shared" si="13"/>
        <v>0</v>
      </c>
      <c r="F57" s="251">
        <f t="shared" si="13"/>
        <v>0</v>
      </c>
      <c r="G57" s="251">
        <f t="shared" si="13"/>
        <v>0</v>
      </c>
      <c r="H57" s="251">
        <f t="shared" si="13"/>
        <v>0</v>
      </c>
      <c r="I57" s="251">
        <f t="shared" si="13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251" t="s">
        <v>1044</v>
      </c>
      <c r="B60" s="251"/>
      <c r="C60" s="251">
        <f t="shared" ref="C60:I60" si="14">SUM(C61:C62)</f>
        <v>0</v>
      </c>
      <c r="D60" s="251">
        <f t="shared" si="14"/>
        <v>0</v>
      </c>
      <c r="E60" s="251">
        <f t="shared" si="14"/>
        <v>0</v>
      </c>
      <c r="F60" s="251">
        <f t="shared" si="14"/>
        <v>0</v>
      </c>
      <c r="G60" s="251">
        <f t="shared" si="14"/>
        <v>0</v>
      </c>
      <c r="H60" s="251">
        <f t="shared" si="14"/>
        <v>0</v>
      </c>
      <c r="I60" s="251">
        <f t="shared" si="14"/>
        <v>0</v>
      </c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251" t="s">
        <v>1045</v>
      </c>
      <c r="B63" s="251"/>
      <c r="C63" s="251">
        <f t="shared" ref="C63:I63" si="15">SUM(C64:C65)</f>
        <v>0</v>
      </c>
      <c r="D63" s="251">
        <f t="shared" si="15"/>
        <v>0</v>
      </c>
      <c r="E63" s="251">
        <f t="shared" si="15"/>
        <v>0</v>
      </c>
      <c r="F63" s="251">
        <f t="shared" si="15"/>
        <v>0</v>
      </c>
      <c r="G63" s="251">
        <f t="shared" si="15"/>
        <v>0</v>
      </c>
      <c r="H63" s="251">
        <f t="shared" si="15"/>
        <v>0</v>
      </c>
      <c r="I63" s="251">
        <f t="shared" si="15"/>
        <v>0</v>
      </c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251" t="s">
        <v>1046</v>
      </c>
      <c r="B66" s="251"/>
      <c r="C66" s="251">
        <f t="shared" ref="C66:H66" si="16">SUM(C67:C68)</f>
        <v>0</v>
      </c>
      <c r="D66" s="251">
        <f t="shared" si="16"/>
        <v>0</v>
      </c>
      <c r="E66" s="251">
        <f t="shared" si="16"/>
        <v>0</v>
      </c>
      <c r="F66" s="251">
        <f t="shared" si="16"/>
        <v>0</v>
      </c>
      <c r="G66" s="251">
        <f t="shared" si="16"/>
        <v>0</v>
      </c>
      <c r="H66" s="251">
        <f t="shared" si="16"/>
        <v>0</v>
      </c>
      <c r="I66" s="251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251" t="s">
        <v>1047</v>
      </c>
      <c r="B69" s="251"/>
      <c r="C69" s="251">
        <f t="shared" ref="C69:I69" si="17">C70+C73</f>
        <v>0</v>
      </c>
      <c r="D69" s="251">
        <f t="shared" si="17"/>
        <v>0</v>
      </c>
      <c r="E69" s="251">
        <f t="shared" si="17"/>
        <v>0</v>
      </c>
      <c r="F69" s="251">
        <f t="shared" si="17"/>
        <v>0</v>
      </c>
      <c r="G69" s="251">
        <f t="shared" si="17"/>
        <v>0</v>
      </c>
      <c r="H69" s="251">
        <f t="shared" si="17"/>
        <v>0</v>
      </c>
      <c r="I69" s="251">
        <f t="shared" si="17"/>
        <v>0</v>
      </c>
    </row>
    <row r="70" spans="1:9">
      <c r="A70" s="253" t="s">
        <v>1048</v>
      </c>
      <c r="B70" s="253"/>
      <c r="C70" s="253">
        <f t="shared" ref="C70:I70" si="18">SUM(C71:C72)</f>
        <v>0</v>
      </c>
      <c r="D70" s="253">
        <f t="shared" si="18"/>
        <v>0</v>
      </c>
      <c r="E70" s="253">
        <f t="shared" si="18"/>
        <v>0</v>
      </c>
      <c r="F70" s="253">
        <f t="shared" si="18"/>
        <v>0</v>
      </c>
      <c r="G70" s="253">
        <f t="shared" si="18"/>
        <v>0</v>
      </c>
      <c r="H70" s="253">
        <f t="shared" si="18"/>
        <v>0</v>
      </c>
      <c r="I70" s="253">
        <f t="shared" si="18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253" t="s">
        <v>1049</v>
      </c>
      <c r="B73" s="253"/>
      <c r="C73" s="253">
        <f t="shared" ref="C73:I73" si="19">SUM(C74:C75)</f>
        <v>0</v>
      </c>
      <c r="D73" s="253">
        <f t="shared" si="19"/>
        <v>0</v>
      </c>
      <c r="E73" s="253">
        <f t="shared" si="19"/>
        <v>0</v>
      </c>
      <c r="F73" s="253">
        <f t="shared" si="19"/>
        <v>0</v>
      </c>
      <c r="G73" s="253">
        <f t="shared" si="19"/>
        <v>0</v>
      </c>
      <c r="H73" s="253">
        <f t="shared" si="19"/>
        <v>0</v>
      </c>
      <c r="I73" s="253">
        <f t="shared" si="19"/>
        <v>0</v>
      </c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251" t="s">
        <v>1058</v>
      </c>
      <c r="B76" s="251"/>
      <c r="C76" s="251">
        <f t="shared" ref="C76:I76" si="20">SUM(C77:C78)</f>
        <v>0</v>
      </c>
      <c r="D76" s="251">
        <f t="shared" si="20"/>
        <v>0</v>
      </c>
      <c r="E76" s="251">
        <f t="shared" si="20"/>
        <v>0</v>
      </c>
      <c r="F76" s="251">
        <f t="shared" si="20"/>
        <v>0</v>
      </c>
      <c r="G76" s="251">
        <f t="shared" si="20"/>
        <v>0</v>
      </c>
      <c r="H76" s="251">
        <f t="shared" si="20"/>
        <v>0</v>
      </c>
      <c r="I76" s="251">
        <f t="shared" si="20"/>
        <v>0</v>
      </c>
    </row>
    <row r="77" spans="1:9">
      <c r="A77" s="10"/>
      <c r="B77" s="10"/>
      <c r="C77" s="10"/>
      <c r="D77" s="10"/>
      <c r="E77" s="10"/>
      <c r="F77" s="10"/>
      <c r="G77" s="10"/>
      <c r="H77" s="10"/>
      <c r="I77" s="10"/>
    </row>
    <row r="78" spans="1:9">
      <c r="A78" s="10"/>
      <c r="B78" s="10"/>
      <c r="C78" s="10"/>
      <c r="D78" s="10"/>
      <c r="E78" s="10"/>
      <c r="F78" s="10"/>
      <c r="G78" s="10"/>
      <c r="H78" s="10"/>
      <c r="I78" s="10"/>
    </row>
    <row r="79" spans="1:9">
      <c r="A79" s="251" t="s">
        <v>1059</v>
      </c>
      <c r="B79" s="251"/>
      <c r="C79" s="251"/>
      <c r="D79" s="251"/>
      <c r="E79" s="251"/>
      <c r="F79" s="251"/>
      <c r="G79" s="251"/>
      <c r="H79" s="251"/>
      <c r="I79" s="251"/>
    </row>
    <row r="80" spans="1:9">
      <c r="A80" s="251" t="s">
        <v>1060</v>
      </c>
      <c r="B80" s="251"/>
      <c r="C80" s="251">
        <f>C38+C4</f>
        <v>5842183</v>
      </c>
      <c r="D80" s="251">
        <f t="shared" ref="D80:I80" si="21">D79+D76+D69+D66+D63+D60+D57+D54+D39+D31+D28+D25+D22+D19+D16+D5</f>
        <v>4404349</v>
      </c>
      <c r="E80" s="251">
        <f t="shared" si="21"/>
        <v>574938</v>
      </c>
      <c r="F80" s="251">
        <f t="shared" si="21"/>
        <v>183978</v>
      </c>
      <c r="G80" s="251">
        <f t="shared" si="21"/>
        <v>370000</v>
      </c>
      <c r="H80" s="251">
        <f t="shared" si="21"/>
        <v>0</v>
      </c>
      <c r="I80" s="251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التنظيم الهيكلي</vt:lpstr>
      <vt:lpstr>الديون البلدية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2018-02-18T20:26:41Z</dcterms:modified>
</cp:coreProperties>
</file>