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1" activeTab="1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PIA 2016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24519"/>
</workbook>
</file>

<file path=xl/calcChain.xml><?xml version="1.0" encoding="utf-8"?>
<calcChain xmlns="http://schemas.openxmlformats.org/spreadsheetml/2006/main">
  <c r="H32" i="38"/>
  <c r="H29"/>
  <c r="H26"/>
  <c r="J70"/>
  <c r="I70"/>
  <c r="G70"/>
  <c r="F70"/>
  <c r="E70"/>
  <c r="D70"/>
  <c r="C70"/>
  <c r="J67"/>
  <c r="I67"/>
  <c r="G67"/>
  <c r="F67"/>
  <c r="E67"/>
  <c r="D67"/>
  <c r="C67"/>
  <c r="J64"/>
  <c r="I64"/>
  <c r="I63" s="1"/>
  <c r="G64"/>
  <c r="F64"/>
  <c r="F63" s="1"/>
  <c r="E64"/>
  <c r="D64"/>
  <c r="D63" s="1"/>
  <c r="C64"/>
  <c r="J63"/>
  <c r="G63"/>
  <c r="E63"/>
  <c r="C63"/>
  <c r="I60"/>
  <c r="G60"/>
  <c r="F60"/>
  <c r="E60"/>
  <c r="D60"/>
  <c r="C60"/>
  <c r="J57"/>
  <c r="I57"/>
  <c r="G57"/>
  <c r="F57"/>
  <c r="E57"/>
  <c r="D57"/>
  <c r="C57"/>
  <c r="J54"/>
  <c r="I54"/>
  <c r="G54"/>
  <c r="F54"/>
  <c r="E54"/>
  <c r="D54"/>
  <c r="C54"/>
  <c r="J51"/>
  <c r="I51"/>
  <c r="G51"/>
  <c r="F51"/>
  <c r="E51"/>
  <c r="D51"/>
  <c r="C51"/>
  <c r="J48"/>
  <c r="I48"/>
  <c r="G48"/>
  <c r="F48"/>
  <c r="E48"/>
  <c r="D48"/>
  <c r="C48"/>
  <c r="J33"/>
  <c r="I33"/>
  <c r="I32" s="1"/>
  <c r="G33"/>
  <c r="F33"/>
  <c r="F32" s="1"/>
  <c r="E33"/>
  <c r="E32" s="1"/>
  <c r="D33"/>
  <c r="D32" s="1"/>
  <c r="C33"/>
  <c r="C32" s="1"/>
  <c r="J32"/>
  <c r="G32"/>
  <c r="J29"/>
  <c r="I29"/>
  <c r="G29"/>
  <c r="F29"/>
  <c r="E29"/>
  <c r="D29"/>
  <c r="C29"/>
  <c r="J26"/>
  <c r="J25" s="1"/>
  <c r="J4" s="1"/>
  <c r="I26"/>
  <c r="G26"/>
  <c r="G25" s="1"/>
  <c r="F26"/>
  <c r="E26"/>
  <c r="E25" s="1"/>
  <c r="D26"/>
  <c r="C26"/>
  <c r="C25" s="1"/>
  <c r="I25"/>
  <c r="F25"/>
  <c r="D25"/>
  <c r="J22"/>
  <c r="I22"/>
  <c r="G22"/>
  <c r="F22"/>
  <c r="E22"/>
  <c r="D22"/>
  <c r="C22"/>
  <c r="J19"/>
  <c r="I19"/>
  <c r="G19"/>
  <c r="F19"/>
  <c r="E19"/>
  <c r="D19"/>
  <c r="C19"/>
  <c r="J16"/>
  <c r="I16"/>
  <c r="G16"/>
  <c r="F16"/>
  <c r="E16"/>
  <c r="D16"/>
  <c r="C16"/>
  <c r="J13"/>
  <c r="I13"/>
  <c r="G13"/>
  <c r="F13"/>
  <c r="E13"/>
  <c r="D13"/>
  <c r="C13"/>
  <c r="J10"/>
  <c r="I10"/>
  <c r="G10"/>
  <c r="F10"/>
  <c r="E10"/>
  <c r="D10"/>
  <c r="C10"/>
  <c r="J5"/>
  <c r="I5"/>
  <c r="I4" s="1"/>
  <c r="G5"/>
  <c r="F5"/>
  <c r="F4" s="1"/>
  <c r="E5"/>
  <c r="D5"/>
  <c r="D4" s="1"/>
  <c r="C5"/>
  <c r="H25" l="1"/>
  <c r="H4" s="1"/>
  <c r="H74" s="1"/>
  <c r="G4"/>
  <c r="G74"/>
  <c r="E4"/>
  <c r="C4"/>
  <c r="C74" s="1"/>
  <c r="E74"/>
  <c r="F74"/>
  <c r="J74"/>
  <c r="D74"/>
  <c r="I74"/>
  <c r="F51" i="16" l="1"/>
  <c r="F28"/>
  <c r="D778" i="37" l="1"/>
  <c r="D777" s="1"/>
  <c r="C777"/>
  <c r="D776"/>
  <c r="E776" s="1"/>
  <c r="D775"/>
  <c r="E775" s="1"/>
  <c r="D774"/>
  <c r="E774" s="1"/>
  <c r="D773"/>
  <c r="C772"/>
  <c r="C771" s="1"/>
  <c r="D770"/>
  <c r="D769"/>
  <c r="E769" s="1"/>
  <c r="C768"/>
  <c r="C767"/>
  <c r="D766"/>
  <c r="E766" s="1"/>
  <c r="E765" s="1"/>
  <c r="D765"/>
  <c r="C765"/>
  <c r="E764"/>
  <c r="D764"/>
  <c r="E763"/>
  <c r="D763"/>
  <c r="E762"/>
  <c r="E761" s="1"/>
  <c r="E760" s="1"/>
  <c r="D762"/>
  <c r="C761"/>
  <c r="C760" s="1"/>
  <c r="E759"/>
  <c r="D759"/>
  <c r="D758"/>
  <c r="E758" s="1"/>
  <c r="E757"/>
  <c r="D757"/>
  <c r="C756"/>
  <c r="C755" s="1"/>
  <c r="E754"/>
  <c r="D754"/>
  <c r="D753"/>
  <c r="E753" s="1"/>
  <c r="E752"/>
  <c r="D752"/>
  <c r="C751"/>
  <c r="C750" s="1"/>
  <c r="E749"/>
  <c r="D749"/>
  <c r="D748"/>
  <c r="E748" s="1"/>
  <c r="E747"/>
  <c r="E746" s="1"/>
  <c r="D747"/>
  <c r="D746" s="1"/>
  <c r="C746"/>
  <c r="C743" s="1"/>
  <c r="D745"/>
  <c r="D744" s="1"/>
  <c r="C744"/>
  <c r="D742"/>
  <c r="E742" s="1"/>
  <c r="E741" s="1"/>
  <c r="C74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E681"/>
  <c r="D68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D547"/>
  <c r="C547"/>
  <c r="H547" s="1"/>
  <c r="J547" s="1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E455" s="1"/>
  <c r="C455"/>
  <c r="H455" s="1"/>
  <c r="H454"/>
  <c r="D454"/>
  <c r="E454" s="1"/>
  <c r="H453"/>
  <c r="D453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D242"/>
  <c r="E242" s="1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D230"/>
  <c r="E230" s="1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D218"/>
  <c r="E218" s="1"/>
  <c r="D217"/>
  <c r="E217" s="1"/>
  <c r="C216"/>
  <c r="D214"/>
  <c r="E214" s="1"/>
  <c r="E213" s="1"/>
  <c r="D213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D196"/>
  <c r="E196" s="1"/>
  <c r="E195" s="1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 s="1"/>
  <c r="D183"/>
  <c r="C182"/>
  <c r="D181"/>
  <c r="D180" s="1"/>
  <c r="C180"/>
  <c r="C179" s="1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H169"/>
  <c r="D169"/>
  <c r="E169" s="1"/>
  <c r="H168"/>
  <c r="D168"/>
  <c r="E168" s="1"/>
  <c r="E167" s="1"/>
  <c r="C167"/>
  <c r="H167" s="1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D728"/>
  <c r="E728" s="1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D475"/>
  <c r="D474" s="1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D344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H331"/>
  <c r="H330"/>
  <c r="D330"/>
  <c r="E330" s="1"/>
  <c r="H329"/>
  <c r="D329"/>
  <c r="H327"/>
  <c r="D327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E307"/>
  <c r="D307"/>
  <c r="H306"/>
  <c r="D306"/>
  <c r="H305"/>
  <c r="H304"/>
  <c r="E304"/>
  <c r="D304"/>
  <c r="H303"/>
  <c r="D303"/>
  <c r="H302"/>
  <c r="H301"/>
  <c r="D301"/>
  <c r="E301" s="1"/>
  <c r="H300"/>
  <c r="D300"/>
  <c r="E300" s="1"/>
  <c r="H299"/>
  <c r="E299"/>
  <c r="D299"/>
  <c r="H298"/>
  <c r="H297"/>
  <c r="D297"/>
  <c r="H296"/>
  <c r="H295"/>
  <c r="D295"/>
  <c r="E295" s="1"/>
  <c r="H294"/>
  <c r="D294"/>
  <c r="E294" s="1"/>
  <c r="H293"/>
  <c r="E293"/>
  <c r="D293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3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D246"/>
  <c r="E246" s="1"/>
  <c r="D245"/>
  <c r="E245" s="1"/>
  <c r="C244"/>
  <c r="C243" s="1"/>
  <c r="D242"/>
  <c r="E242" s="1"/>
  <c r="D241"/>
  <c r="E241" s="1"/>
  <c r="E240"/>
  <c r="D240"/>
  <c r="C239"/>
  <c r="C238" s="1"/>
  <c r="D237"/>
  <c r="E237" s="1"/>
  <c r="E236" s="1"/>
  <c r="E235" s="1"/>
  <c r="C236"/>
  <c r="C235" s="1"/>
  <c r="D234"/>
  <c r="E234" s="1"/>
  <c r="E233" s="1"/>
  <c r="C233"/>
  <c r="C228" s="1"/>
  <c r="D232"/>
  <c r="E232" s="1"/>
  <c r="D231"/>
  <c r="E231" s="1"/>
  <c r="D230"/>
  <c r="E230" s="1"/>
  <c r="D229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E217"/>
  <c r="D217"/>
  <c r="C216"/>
  <c r="D214"/>
  <c r="C213"/>
  <c r="C203" s="1"/>
  <c r="D212"/>
  <c r="E212" s="1"/>
  <c r="E211" s="1"/>
  <c r="D211"/>
  <c r="C211"/>
  <c r="D210"/>
  <c r="E210" s="1"/>
  <c r="D209"/>
  <c r="E209" s="1"/>
  <c r="D208"/>
  <c r="C207"/>
  <c r="D206"/>
  <c r="E206" s="1"/>
  <c r="D205"/>
  <c r="C204"/>
  <c r="D202"/>
  <c r="C201"/>
  <c r="C200" s="1"/>
  <c r="D199"/>
  <c r="C198"/>
  <c r="C197"/>
  <c r="D196"/>
  <c r="C195"/>
  <c r="D194"/>
  <c r="C193"/>
  <c r="D192"/>
  <c r="E192" s="1"/>
  <c r="D191"/>
  <c r="E191" s="1"/>
  <c r="D190"/>
  <c r="C189"/>
  <c r="C188" s="1"/>
  <c r="D187"/>
  <c r="E187" s="1"/>
  <c r="D186"/>
  <c r="C185"/>
  <c r="C184" s="1"/>
  <c r="D183"/>
  <c r="C182"/>
  <c r="E181"/>
  <c r="E180" s="1"/>
  <c r="D181"/>
  <c r="D180" s="1"/>
  <c r="C180"/>
  <c r="C179" s="1"/>
  <c r="H176"/>
  <c r="D176"/>
  <c r="E176" s="1"/>
  <c r="H175"/>
  <c r="D175"/>
  <c r="C174"/>
  <c r="H174" s="1"/>
  <c r="H173"/>
  <c r="D173"/>
  <c r="D171" s="1"/>
  <c r="H172"/>
  <c r="D172"/>
  <c r="E172" s="1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H155"/>
  <c r="D155"/>
  <c r="E155" s="1"/>
  <c r="H154"/>
  <c r="C154"/>
  <c r="H151"/>
  <c r="D15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H144"/>
  <c r="D144"/>
  <c r="E144" s="1"/>
  <c r="C143"/>
  <c r="H143" s="1"/>
  <c r="H142"/>
  <c r="D142"/>
  <c r="E142" s="1"/>
  <c r="H14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D130"/>
  <c r="E130" s="1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D738"/>
  <c r="E738" s="1"/>
  <c r="D737"/>
  <c r="E737" s="1"/>
  <c r="E736"/>
  <c r="D736"/>
  <c r="D735"/>
  <c r="C734"/>
  <c r="C733"/>
  <c r="D732"/>
  <c r="D731" s="1"/>
  <c r="D730" s="1"/>
  <c r="C731"/>
  <c r="C730" s="1"/>
  <c r="D729"/>
  <c r="D728"/>
  <c r="E728" s="1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E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C599"/>
  <c r="H599" s="1"/>
  <c r="H598"/>
  <c r="D598"/>
  <c r="E598" s="1"/>
  <c r="H597"/>
  <c r="D597"/>
  <c r="E597" s="1"/>
  <c r="H596"/>
  <c r="D596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D533"/>
  <c r="E533" s="1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D416" s="1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E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1"/>
  <c r="H330"/>
  <c r="D330"/>
  <c r="E330" s="1"/>
  <c r="H329"/>
  <c r="D329"/>
  <c r="E329" s="1"/>
  <c r="H328"/>
  <c r="H327"/>
  <c r="D327"/>
  <c r="E327" s="1"/>
  <c r="H326"/>
  <c r="D326"/>
  <c r="E326" s="1"/>
  <c r="H325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D315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H302"/>
  <c r="H301"/>
  <c r="E301"/>
  <c r="D301"/>
  <c r="H300"/>
  <c r="D300"/>
  <c r="E300" s="1"/>
  <c r="H299"/>
  <c r="D299"/>
  <c r="E299" s="1"/>
  <c r="H298"/>
  <c r="D298"/>
  <c r="H297"/>
  <c r="D297"/>
  <c r="E297" s="1"/>
  <c r="E296" s="1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C236"/>
  <c r="C235"/>
  <c r="D234"/>
  <c r="E234" s="1"/>
  <c r="E233" s="1"/>
  <c r="C233"/>
  <c r="D232"/>
  <c r="E232" s="1"/>
  <c r="E231"/>
  <c r="D231"/>
  <c r="D230"/>
  <c r="E230" s="1"/>
  <c r="D229"/>
  <c r="C229"/>
  <c r="C228" s="1"/>
  <c r="D227"/>
  <c r="E227" s="1"/>
  <c r="D226"/>
  <c r="E226" s="1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D212"/>
  <c r="E212" s="1"/>
  <c r="E211" s="1"/>
  <c r="D211"/>
  <c r="C211"/>
  <c r="D210"/>
  <c r="E210" s="1"/>
  <c r="D209"/>
  <c r="E209" s="1"/>
  <c r="D208"/>
  <c r="E208" s="1"/>
  <c r="C207"/>
  <c r="D206"/>
  <c r="E206" s="1"/>
  <c r="D205"/>
  <c r="E205" s="1"/>
  <c r="E204" s="1"/>
  <c r="C204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D191"/>
  <c r="E191" s="1"/>
  <c r="D190"/>
  <c r="E190" s="1"/>
  <c r="D189"/>
  <c r="C189"/>
  <c r="D187"/>
  <c r="E187" s="1"/>
  <c r="D186"/>
  <c r="E186" s="1"/>
  <c r="E185" s="1"/>
  <c r="E184" s="1"/>
  <c r="C185"/>
  <c r="C184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H164"/>
  <c r="C164"/>
  <c r="C163" s="1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C153"/>
  <c r="H153" s="1"/>
  <c r="J153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C136"/>
  <c r="H136" s="1"/>
  <c r="H134"/>
  <c r="D134"/>
  <c r="E134" s="1"/>
  <c r="H133"/>
  <c r="D133"/>
  <c r="E133" s="1"/>
  <c r="C132"/>
  <c r="H132" s="1"/>
  <c r="H131"/>
  <c r="D13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 s="1"/>
  <c r="D770"/>
  <c r="E769"/>
  <c r="D769"/>
  <c r="C768"/>
  <c r="C767" s="1"/>
  <c r="D766"/>
  <c r="E766" s="1"/>
  <c r="E765" s="1"/>
  <c r="D765"/>
  <c r="C765"/>
  <c r="D764"/>
  <c r="E764" s="1"/>
  <c r="D763"/>
  <c r="E763" s="1"/>
  <c r="D762"/>
  <c r="C761"/>
  <c r="C760"/>
  <c r="E759"/>
  <c r="D759"/>
  <c r="D758"/>
  <c r="E758" s="1"/>
  <c r="D757"/>
  <c r="D756" s="1"/>
  <c r="D755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D746"/>
  <c r="C746"/>
  <c r="C743" s="1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D693"/>
  <c r="E693" s="1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E581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C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E487" s="1"/>
  <c r="E486" s="1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E466"/>
  <c r="D466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D445" s="1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H429"/>
  <c r="C429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E407"/>
  <c r="D407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D373" s="1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1"/>
  <c r="H330"/>
  <c r="D330"/>
  <c r="E330" s="1"/>
  <c r="H329"/>
  <c r="D329"/>
  <c r="E329" s="1"/>
  <c r="C328"/>
  <c r="H328" s="1"/>
  <c r="H327"/>
  <c r="D327"/>
  <c r="E327" s="1"/>
  <c r="H326"/>
  <c r="D326"/>
  <c r="E326" s="1"/>
  <c r="H325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E304"/>
  <c r="D304"/>
  <c r="H303"/>
  <c r="D303"/>
  <c r="E303" s="1"/>
  <c r="H302"/>
  <c r="H301"/>
  <c r="D301"/>
  <c r="E301" s="1"/>
  <c r="H300"/>
  <c r="D300"/>
  <c r="E300" s="1"/>
  <c r="H299"/>
  <c r="D299"/>
  <c r="H298"/>
  <c r="H297"/>
  <c r="D297"/>
  <c r="E297" s="1"/>
  <c r="E296" s="1"/>
  <c r="H296"/>
  <c r="H295"/>
  <c r="E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D187"/>
  <c r="E187" s="1"/>
  <c r="E186"/>
  <c r="D186"/>
  <c r="D185"/>
  <c r="D184" s="1"/>
  <c r="C185"/>
  <c r="C184" s="1"/>
  <c r="D183"/>
  <c r="D182" s="1"/>
  <c r="C182"/>
  <c r="D181"/>
  <c r="D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C164"/>
  <c r="H164" s="1"/>
  <c r="C163"/>
  <c r="H163" s="1"/>
  <c r="J163" s="1"/>
  <c r="H162"/>
  <c r="D162"/>
  <c r="E162" s="1"/>
  <c r="H161"/>
  <c r="D161"/>
  <c r="E161" s="1"/>
  <c r="C160"/>
  <c r="H160" s="1"/>
  <c r="H159"/>
  <c r="E159"/>
  <c r="D159"/>
  <c r="H158"/>
  <c r="D158"/>
  <c r="E158" s="1"/>
  <c r="C157"/>
  <c r="H157" s="1"/>
  <c r="H156"/>
  <c r="D156"/>
  <c r="E156" s="1"/>
  <c r="H155"/>
  <c r="D155"/>
  <c r="E155" s="1"/>
  <c r="C154"/>
  <c r="H154" s="1"/>
  <c r="H151"/>
  <c r="E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E145"/>
  <c r="D145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185" i="34" l="1"/>
  <c r="E184" s="1"/>
  <c r="E647" i="35"/>
  <c r="D646"/>
  <c r="D409" i="34"/>
  <c r="D671"/>
  <c r="E757"/>
  <c r="C116" i="35"/>
  <c r="H116" s="1"/>
  <c r="J116" s="1"/>
  <c r="E229"/>
  <c r="D244"/>
  <c r="D243" s="1"/>
  <c r="E316"/>
  <c r="E183" i="37"/>
  <c r="E182" s="1"/>
  <c r="D182"/>
  <c r="D179" s="1"/>
  <c r="C528" i="36"/>
  <c r="H528" s="1"/>
  <c r="E770" i="37"/>
  <c r="D768"/>
  <c r="D767" s="1"/>
  <c r="C215" i="34"/>
  <c r="D244"/>
  <c r="D243" s="1"/>
  <c r="D250"/>
  <c r="E331"/>
  <c r="D450"/>
  <c r="E592"/>
  <c r="E665"/>
  <c r="D718"/>
  <c r="D731"/>
  <c r="D730" s="1"/>
  <c r="H117" i="35"/>
  <c r="E183"/>
  <c r="E182" s="1"/>
  <c r="E202"/>
  <c r="E201" s="1"/>
  <c r="E200" s="1"/>
  <c r="D445"/>
  <c r="D491"/>
  <c r="D599"/>
  <c r="D661"/>
  <c r="E662"/>
  <c r="D157" i="36"/>
  <c r="C170"/>
  <c r="H170" s="1"/>
  <c r="J170" s="1"/>
  <c r="H171"/>
  <c r="E354"/>
  <c r="D353"/>
  <c r="D513"/>
  <c r="E332" i="37"/>
  <c r="D331"/>
  <c r="E643"/>
  <c r="D642"/>
  <c r="E751"/>
  <c r="E289" i="34"/>
  <c r="D671" i="35"/>
  <c r="E672"/>
  <c r="E219" i="37"/>
  <c r="D216"/>
  <c r="D164" i="34"/>
  <c r="C179"/>
  <c r="E183"/>
  <c r="E182" s="1"/>
  <c r="E196"/>
  <c r="E195" s="1"/>
  <c r="D265"/>
  <c r="E325"/>
  <c r="E368"/>
  <c r="D388"/>
  <c r="D544"/>
  <c r="E569"/>
  <c r="E595"/>
  <c r="E718"/>
  <c r="D727"/>
  <c r="D761"/>
  <c r="D760" s="1"/>
  <c r="D129" i="35"/>
  <c r="C188"/>
  <c r="E328"/>
  <c r="D344"/>
  <c r="D353"/>
  <c r="D412"/>
  <c r="D595"/>
  <c r="E596"/>
  <c r="E762"/>
  <c r="D761"/>
  <c r="D760" s="1"/>
  <c r="E379" i="36"/>
  <c r="D378"/>
  <c r="E729"/>
  <c r="D727"/>
  <c r="E231" i="37"/>
  <c r="D229"/>
  <c r="D722"/>
  <c r="E723"/>
  <c r="E756"/>
  <c r="E755" s="1"/>
  <c r="D547" i="35"/>
  <c r="D610"/>
  <c r="D687"/>
  <c r="C153" i="36"/>
  <c r="H153" s="1"/>
  <c r="J153" s="1"/>
  <c r="D154"/>
  <c r="D233"/>
  <c r="D228" s="1"/>
  <c r="D236"/>
  <c r="D235" s="1"/>
  <c r="D357"/>
  <c r="D734"/>
  <c r="D741"/>
  <c r="D117" i="37"/>
  <c r="D126"/>
  <c r="D132"/>
  <c r="D146"/>
  <c r="C170"/>
  <c r="H170" s="1"/>
  <c r="J170" s="1"/>
  <c r="D195"/>
  <c r="E679"/>
  <c r="D683"/>
  <c r="E167" i="36"/>
  <c r="C215"/>
  <c r="E117" i="37"/>
  <c r="E132"/>
  <c r="E595" i="35"/>
  <c r="E661"/>
  <c r="E141" i="36"/>
  <c r="E140" s="1"/>
  <c r="D143"/>
  <c r="D149"/>
  <c r="D189"/>
  <c r="E727"/>
  <c r="E740" i="37"/>
  <c r="E739" s="1"/>
  <c r="E628" i="34"/>
  <c r="E587"/>
  <c r="D581"/>
  <c r="E545"/>
  <c r="E474"/>
  <c r="E451"/>
  <c r="E446"/>
  <c r="D412"/>
  <c r="E392"/>
  <c r="E389"/>
  <c r="E388" s="1"/>
  <c r="E382"/>
  <c r="E378"/>
  <c r="E374"/>
  <c r="D136"/>
  <c r="D97"/>
  <c r="C67"/>
  <c r="H67" s="1"/>
  <c r="J67" s="1"/>
  <c r="D11"/>
  <c r="E600" i="35"/>
  <c r="E494"/>
  <c r="E417"/>
  <c r="D399"/>
  <c r="E345"/>
  <c r="E344" s="1"/>
  <c r="D136"/>
  <c r="E475" i="36"/>
  <c r="E474" s="1"/>
  <c r="D445"/>
  <c r="E392"/>
  <c r="D382"/>
  <c r="E360"/>
  <c r="E4"/>
  <c r="D163" i="34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67" s="1"/>
  <c r="E120"/>
  <c r="E126"/>
  <c r="E132"/>
  <c r="E143"/>
  <c r="E149"/>
  <c r="E157"/>
  <c r="E165"/>
  <c r="E164" s="1"/>
  <c r="E168"/>
  <c r="E167" s="1"/>
  <c r="C188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E223" s="1"/>
  <c r="E222" s="1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03" s="1"/>
  <c r="E289"/>
  <c r="E305"/>
  <c r="E392"/>
  <c r="E544"/>
  <c r="E538" s="1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95"/>
  <c r="D289"/>
  <c r="E410"/>
  <c r="E409" s="1"/>
  <c r="D409"/>
  <c r="D486"/>
  <c r="E489"/>
  <c r="E486" s="1"/>
  <c r="D497"/>
  <c r="E498"/>
  <c r="E497" s="1"/>
  <c r="D529"/>
  <c r="E530"/>
  <c r="E529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E305" s="1"/>
  <c r="D305"/>
  <c r="C726" i="36"/>
  <c r="H726" s="1"/>
  <c r="J726" s="1"/>
  <c r="D61" i="37"/>
  <c r="E126"/>
  <c r="C188"/>
  <c r="D265"/>
  <c r="E308"/>
  <c r="E463"/>
  <c r="E38"/>
  <c r="E120"/>
  <c r="D140"/>
  <c r="E154"/>
  <c r="H171"/>
  <c r="E199"/>
  <c r="E198" s="1"/>
  <c r="E197" s="1"/>
  <c r="D207"/>
  <c r="E212"/>
  <c r="E211" s="1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94"/>
  <c r="D484" s="1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4"/>
  <c r="H178"/>
  <c r="J178" s="1"/>
  <c r="C177"/>
  <c r="H177" s="1"/>
  <c r="J177" s="1"/>
  <c r="E229"/>
  <c r="E228" s="1"/>
  <c r="E11"/>
  <c r="E61"/>
  <c r="E68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484" s="1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63" s="1"/>
  <c r="E298"/>
  <c r="E315"/>
  <c r="E158"/>
  <c r="E157" s="1"/>
  <c r="D157"/>
  <c r="D164"/>
  <c r="D167"/>
  <c r="C203"/>
  <c r="D233"/>
  <c r="D228" s="1"/>
  <c r="E239"/>
  <c r="E238" s="1"/>
  <c r="C67"/>
  <c r="E155"/>
  <c r="E154" s="1"/>
  <c r="D154"/>
  <c r="H171"/>
  <c r="C170"/>
  <c r="D120"/>
  <c r="D116" s="1"/>
  <c r="D126"/>
  <c r="D132"/>
  <c r="D140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116"/>
  <c r="E136"/>
  <c r="E135" s="1"/>
  <c r="E153"/>
  <c r="E207"/>
  <c r="E265"/>
  <c r="E298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44"/>
  <c r="E538" s="1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D370"/>
  <c r="E370" s="1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H302"/>
  <c r="D301"/>
  <c r="E301" s="1"/>
  <c r="D300"/>
  <c r="E300" s="1"/>
  <c r="D299"/>
  <c r="E299" s="1"/>
  <c r="H298"/>
  <c r="D297"/>
  <c r="E297" s="1"/>
  <c r="E296" s="1"/>
  <c r="H296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D135" i="34" l="1"/>
  <c r="E67" i="35"/>
  <c r="D645" i="37"/>
  <c r="E67"/>
  <c r="E228"/>
  <c r="E551" i="34"/>
  <c r="E550" s="1"/>
  <c r="E263"/>
  <c r="E259" s="1"/>
  <c r="D726" i="35"/>
  <c r="D725" s="1"/>
  <c r="D314"/>
  <c r="E551" i="36"/>
  <c r="E550" s="1"/>
  <c r="D135" i="35"/>
  <c r="E528" i="37"/>
  <c r="E135" i="36"/>
  <c r="D263" i="37"/>
  <c r="C178"/>
  <c r="D484" i="34"/>
  <c r="E215" i="35"/>
  <c r="E178" s="1"/>
  <c r="E177" s="1"/>
  <c r="C178" i="34"/>
  <c r="C177" s="1"/>
  <c r="H177" s="1"/>
  <c r="J177" s="1"/>
  <c r="C560" i="36"/>
  <c r="D444"/>
  <c r="C339"/>
  <c r="H339" s="1"/>
  <c r="J339" s="1"/>
  <c r="E67"/>
  <c r="H178" i="34"/>
  <c r="J178" s="1"/>
  <c r="D178" i="36"/>
  <c r="D177" s="1"/>
  <c r="E340" i="37"/>
  <c r="E3" i="34"/>
  <c r="E2" s="1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E152" s="1"/>
  <c r="D561"/>
  <c r="D726"/>
  <c r="D725" s="1"/>
  <c r="E340"/>
  <c r="D263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D444"/>
  <c r="D339" s="1"/>
  <c r="D314"/>
  <c r="D259" s="1"/>
  <c r="C483"/>
  <c r="H483" s="1"/>
  <c r="J483" s="1"/>
  <c r="D153"/>
  <c r="D551"/>
  <c r="D550" s="1"/>
  <c r="D135"/>
  <c r="D115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C178" s="1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179"/>
  <c r="D195"/>
  <c r="E196"/>
  <c r="E195" s="1"/>
  <c r="D239"/>
  <c r="D238" s="1"/>
  <c r="D348"/>
  <c r="E349"/>
  <c r="E348" s="1"/>
  <c r="E373"/>
  <c r="D468"/>
  <c r="E469"/>
  <c r="E468" s="1"/>
  <c r="E531"/>
  <c r="E620"/>
  <c r="E616" s="1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D743" s="1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D687"/>
  <c r="E688"/>
  <c r="E687" s="1"/>
  <c r="E694"/>
  <c r="D700"/>
  <c r="E701"/>
  <c r="E700" s="1"/>
  <c r="E722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BA5"/>
  <c r="BA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BA2"/>
  <c r="BA1"/>
  <c r="D258" i="37" l="1"/>
  <c r="D257" s="1"/>
  <c r="D152"/>
  <c r="D114" s="1"/>
  <c r="E178"/>
  <c r="E177" s="1"/>
  <c r="E67" i="33"/>
  <c r="C114" i="35"/>
  <c r="H114" s="1"/>
  <c r="J114" s="1"/>
  <c r="E152"/>
  <c r="D484" i="33"/>
  <c r="D67"/>
  <c r="D3"/>
  <c r="E339" i="34"/>
  <c r="E258" s="1"/>
  <c r="E257" s="1"/>
  <c r="E339" i="35"/>
  <c r="E258" s="1"/>
  <c r="E257" s="1"/>
  <c r="D339" i="36"/>
  <c r="E339"/>
  <c r="E258" s="1"/>
  <c r="E257" s="1"/>
  <c r="D560" i="34"/>
  <c r="D559" s="1"/>
  <c r="E528" i="33"/>
  <c r="D258" i="35"/>
  <c r="D257" s="1"/>
  <c r="E114" i="36"/>
  <c r="E114" i="37"/>
  <c r="E259"/>
  <c r="E258" s="1"/>
  <c r="E257" s="1"/>
  <c r="D444" i="33"/>
  <c r="D259" i="36"/>
  <c r="E560" i="34"/>
  <c r="E559" s="1"/>
  <c r="D152" i="35"/>
  <c r="D114" s="1"/>
  <c r="D114" i="36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l="1"/>
  <c r="D258" i="36"/>
  <c r="D257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9"/>
  <c r="C6" l="1"/>
  <c r="F64" i="16" l="1"/>
  <c r="F63"/>
  <c r="F62"/>
  <c r="F61"/>
  <c r="H60"/>
  <c r="G60"/>
  <c r="F60"/>
  <c r="I60" l="1"/>
  <c r="F22"/>
  <c r="S360" i="12" l="1"/>
  <c r="S359"/>
  <c r="F72" i="16" l="1"/>
  <c r="F71"/>
  <c r="H70"/>
  <c r="G70"/>
  <c r="F70"/>
  <c r="F69"/>
  <c r="H68"/>
  <c r="G68"/>
  <c r="F68"/>
  <c r="F67"/>
  <c r="F66"/>
  <c r="H65"/>
  <c r="G65"/>
  <c r="F65"/>
  <c r="I68" l="1"/>
  <c r="I65"/>
  <c r="I70"/>
  <c r="H73"/>
  <c r="G73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2"/>
  <c r="F53"/>
  <c r="F54"/>
  <c r="F55"/>
  <c r="F56"/>
  <c r="F57"/>
  <c r="F58"/>
  <c r="F5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3"/>
  <c r="F4"/>
  <c r="F5"/>
  <c r="F6"/>
  <c r="F2"/>
  <c r="I48" l="1"/>
  <c r="I36"/>
  <c r="I2"/>
  <c r="I46"/>
  <c r="I73"/>
  <c r="I50"/>
  <c r="I39"/>
  <c r="I33"/>
  <c r="I23"/>
  <c r="I9"/>
  <c r="M359" i="12"/>
  <c r="M360"/>
</calcChain>
</file>

<file path=xl/sharedStrings.xml><?xml version="1.0" encoding="utf-8"?>
<sst xmlns="http://schemas.openxmlformats.org/spreadsheetml/2006/main" count="5253" uniqueCount="1132">
  <si>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</si>
  <si>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</si>
  <si>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</si>
  <si>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</si>
  <si>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</si>
  <si>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</si>
  <si>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</si>
  <si>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</si>
  <si>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</si>
  <si>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</si>
  <si>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</si>
  <si>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</si>
  <si>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</si>
  <si>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</si>
  <si>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</si>
  <si>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</si>
  <si>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</si>
  <si>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</si>
  <si>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</si>
  <si>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</si>
  <si>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</si>
  <si>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</si>
  <si>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</si>
  <si>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</si>
  <si>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</si>
  <si>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</si>
  <si>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</si>
  <si>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</si>
  <si>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</si>
  <si>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</si>
  <si>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</si>
  <si>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</si>
  <si>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</si>
  <si>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</si>
  <si>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</si>
  <si>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</si>
  <si>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</si>
  <si>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</si>
  <si>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</si>
  <si>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</si>
  <si>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</si>
  <si>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</si>
  <si>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</si>
  <si>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</si>
  <si>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</si>
  <si>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</si>
  <si>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</si>
  <si>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</si>
  <si>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</si>
  <si>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</si>
  <si>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</si>
  <si>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</si>
  <si>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</si>
  <si>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</si>
  <si>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</si>
  <si>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</si>
  <si>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</si>
  <si>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</si>
  <si>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</si>
  <si>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</si>
  <si>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</si>
  <si>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</si>
  <si>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</si>
  <si>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</si>
  <si>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</si>
  <si>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</si>
  <si>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</si>
  <si>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</si>
  <si>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</si>
  <si>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</si>
  <si>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</si>
  <si>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</si>
  <si>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</si>
  <si>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</si>
  <si>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</si>
  <si>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</si>
  <si>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</si>
  <si>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</si>
  <si>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</si>
  <si>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</si>
  <si>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</si>
  <si>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</si>
  <si>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</si>
  <si>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</si>
  <si>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</si>
  <si>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</si>
  <si>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</si>
  <si>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</si>
  <si>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</si>
  <si>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</si>
  <si>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</si>
  <si>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</si>
  <si>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</si>
  <si>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</si>
  <si>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</si>
  <si>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</si>
  <si>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</si>
  <si>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</si>
  <si>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</si>
  <si>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</si>
  <si>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</si>
  <si>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</si>
  <si>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</si>
  <si>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</si>
  <si>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</si>
  <si>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</si>
  <si>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</si>
  <si>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</si>
  <si>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</si>
  <si>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</si>
  <si>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</si>
  <si>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</si>
  <si>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</si>
  <si>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</si>
  <si>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</si>
  <si>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</si>
  <si>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</si>
  <si>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</si>
  <si>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</si>
  <si>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</si>
  <si>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</si>
  <si>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</si>
  <si>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</si>
  <si>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</si>
  <si>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</si>
  <si>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</si>
  <si>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</si>
  <si>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</si>
  <si>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</si>
  <si>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</si>
  <si>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</si>
  <si>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</si>
  <si>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</si>
  <si>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</si>
  <si>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</si>
  <si>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</si>
  <si>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</si>
  <si>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</si>
  <si>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</si>
  <si>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</si>
  <si>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</si>
  <si>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</si>
  <si>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</si>
  <si>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</si>
  <si>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</si>
  <si>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</si>
  <si>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</si>
  <si>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</si>
  <si>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</si>
  <si>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</si>
  <si>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</si>
  <si>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</si>
  <si>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</si>
  <si>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</si>
  <si>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</si>
  <si>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</si>
  <si>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</si>
  <si>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</si>
  <si>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</si>
  <si>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</si>
  <si>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</si>
  <si>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</si>
  <si>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</si>
  <si>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</si>
  <si>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</si>
  <si>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</si>
  <si>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</si>
  <si>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</si>
  <si>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</si>
  <si>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</si>
  <si>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</si>
  <si>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</si>
  <si>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</si>
  <si>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</si>
  <si>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</si>
  <si>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</si>
  <si>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</si>
  <si>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</si>
  <si>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</si>
  <si>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</si>
  <si>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</si>
  <si>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</si>
  <si>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</si>
  <si>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</si>
  <si>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</si>
  <si>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</si>
  <si>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</si>
  <si>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</si>
  <si>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</si>
  <si>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</si>
  <si>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</si>
  <si>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</si>
  <si>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</si>
  <si>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</si>
  <si>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</si>
  <si>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</si>
  <si>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</si>
  <si>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</si>
  <si>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</si>
  <si>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</si>
  <si>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</si>
  <si>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</si>
  <si>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</si>
  <si>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</si>
  <si>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</si>
  <si>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</si>
  <si>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</si>
  <si>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</si>
  <si>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</si>
  <si>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</si>
  <si>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</si>
  <si>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</si>
  <si>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</si>
  <si>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</si>
  <si>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</si>
  <si>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</si>
  <si>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</si>
  <si>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</si>
  <si>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</si>
  <si>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</si>
  <si>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</si>
  <si>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</si>
  <si>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</si>
  <si>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</si>
  <si>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</si>
  <si>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</si>
  <si>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</si>
  <si>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</si>
  <si>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</si>
  <si>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</si>
  <si>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</si>
  <si>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</si>
  <si>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</si>
  <si>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</si>
  <si>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</si>
  <si>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</si>
  <si>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</si>
  <si>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</si>
  <si>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</si>
  <si>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</si>
  <si>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</si>
  <si>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</si>
  <si>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</si>
  <si>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</si>
  <si>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</si>
  <si>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</si>
  <si>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</si>
  <si>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</si>
  <si>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</si>
  <si>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</si>
  <si>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</si>
  <si>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</si>
  <si>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</si>
  <si>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</si>
  <si>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</si>
  <si>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</si>
  <si>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</si>
  <si>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</si>
  <si>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</si>
  <si>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</si>
  <si>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</si>
  <si>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</si>
  <si>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</si>
  <si>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</si>
  <si>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</si>
  <si>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</si>
  <si>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</si>
  <si>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</si>
  <si>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</si>
  <si>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</si>
  <si>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</si>
  <si>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</si>
  <si>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</si>
  <si>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</si>
  <si>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</si>
  <si>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</si>
  <si>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</si>
  <si>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</si>
  <si>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</si>
  <si>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</si>
  <si>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</si>
  <si>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</si>
  <si>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</si>
  <si>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</si>
  <si>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</si>
  <si>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</si>
  <si>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</si>
  <si>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</si>
  <si>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</si>
  <si>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</si>
  <si>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</si>
  <si>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</si>
  <si>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</si>
  <si>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</si>
  <si>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</si>
  <si>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</si>
  <si>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</si>
  <si>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</si>
  <si>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</si>
  <si>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</si>
  <si>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</si>
  <si>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</si>
  <si>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</si>
  <si>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</si>
  <si>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</si>
  <si>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</si>
  <si>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</si>
  <si>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</si>
  <si>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</si>
  <si>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</si>
  <si>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</si>
  <si>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</si>
  <si>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</si>
  <si>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</si>
  <si>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</si>
  <si>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</si>
  <si>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</si>
  <si>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</si>
  <si>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</si>
  <si>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</si>
  <si>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</si>
  <si>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</si>
  <si>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</si>
  <si>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</si>
  <si>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</si>
  <si>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</si>
  <si>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</si>
  <si>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</si>
  <si>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</si>
  <si>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</si>
  <si>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</si>
  <si>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</si>
  <si>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</si>
  <si>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</si>
  <si>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</si>
  <si>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</si>
  <si>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</si>
  <si>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</si>
  <si>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</si>
  <si>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</si>
  <si>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</si>
  <si>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</si>
  <si>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</si>
  <si>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</si>
  <si>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</si>
  <si>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</si>
  <si>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</si>
  <si>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</si>
  <si>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</si>
  <si>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</si>
  <si>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</si>
  <si>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</si>
  <si>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</si>
  <si>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</si>
  <si>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</si>
  <si>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</si>
  <si>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</si>
  <si>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</si>
  <si>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</si>
  <si>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</si>
  <si>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</si>
  <si>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</si>
  <si>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</si>
  <si>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</si>
  <si>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</si>
  <si>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</si>
  <si>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</si>
  <si>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</si>
  <si>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</si>
  <si>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</si>
  <si>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</si>
  <si>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</si>
  <si>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</si>
  <si>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</si>
  <si>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</si>
  <si>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</si>
  <si>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</si>
  <si>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</si>
  <si>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</si>
  <si>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</si>
  <si>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</si>
  <si>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</si>
  <si>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</si>
  <si>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</si>
  <si>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</si>
  <si>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</si>
  <si>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</si>
  <si>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</si>
  <si>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</si>
  <si>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</si>
  <si>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</si>
  <si>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</si>
  <si>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</si>
  <si>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</si>
  <si>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</si>
  <si>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</si>
  <si>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</si>
  <si>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</si>
  <si>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</si>
  <si>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</si>
  <si>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</si>
  <si>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</si>
  <si>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</si>
  <si>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</si>
  <si>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</si>
  <si>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</si>
  <si>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</si>
  <si>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</si>
  <si>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</si>
  <si>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</si>
  <si>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</si>
  <si>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</si>
  <si>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</si>
  <si>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</si>
  <si>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</si>
  <si>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</si>
  <si>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</si>
  <si>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</si>
  <si>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</si>
  <si>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</si>
  <si>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</si>
  <si>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</si>
  <si>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</si>
  <si>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</si>
  <si>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</si>
  <si>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</si>
  <si>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</si>
  <si>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</si>
  <si>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</si>
  <si>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</si>
  <si>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</si>
  <si>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</si>
  <si>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</si>
  <si>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</si>
  <si>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</si>
  <si>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</si>
  <si>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</si>
  <si>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</si>
  <si>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</si>
  <si>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</si>
  <si>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</si>
  <si>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</si>
  <si>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</si>
  <si>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</si>
  <si>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</si>
  <si>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</si>
  <si>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</si>
  <si>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</si>
  <si>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</si>
  <si>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</si>
  <si>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</si>
  <si>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</si>
  <si>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</si>
  <si>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</si>
  <si>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</si>
  <si>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</si>
  <si>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</si>
  <si>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</si>
  <si>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</si>
  <si>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</si>
  <si>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</si>
  <si>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</si>
  <si>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</si>
  <si>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</si>
  <si>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</si>
  <si>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</si>
  <si>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</si>
  <si>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</si>
  <si>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</si>
  <si>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</si>
  <si>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</si>
  <si>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</si>
  <si>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</si>
  <si>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</si>
  <si>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</si>
  <si>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</si>
  <si>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</si>
  <si>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</si>
  <si>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</si>
  <si>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</si>
  <si>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</si>
  <si>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</si>
  <si>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</si>
  <si>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</si>
  <si>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</si>
  <si>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</si>
  <si>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</si>
  <si>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</si>
  <si>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</si>
  <si>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</si>
  <si>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</si>
  <si>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</si>
  <si>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</si>
  <si>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</si>
  <si>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</si>
  <si>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</si>
  <si>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</si>
  <si>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</si>
  <si>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</si>
  <si>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</si>
  <si>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</si>
  <si>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</si>
  <si>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</si>
  <si>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</si>
  <si>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</si>
  <si>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</si>
  <si>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</si>
  <si>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</si>
  <si>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</si>
  <si>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</si>
  <si>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</si>
  <si>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</si>
  <si>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</si>
  <si>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</si>
  <si>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</si>
  <si>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</si>
  <si>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</si>
  <si>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</si>
  <si>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</si>
  <si>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</si>
  <si>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</si>
  <si>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</si>
  <si>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</si>
  <si>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</si>
  <si>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</si>
  <si>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</si>
  <si>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</si>
  <si>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</si>
  <si>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</si>
  <si>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</si>
  <si>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</si>
  <si>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</si>
  <si>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</si>
  <si>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</si>
  <si>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</si>
  <si>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</si>
  <si>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</si>
  <si>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</si>
  <si>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</si>
  <si>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</si>
  <si>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</si>
  <si>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</si>
  <si>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</si>
  <si>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</si>
  <si>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</si>
  <si>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</si>
  <si>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</si>
  <si>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</si>
  <si>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</si>
  <si>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</si>
  <si>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</si>
  <si>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</si>
  <si>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</si>
  <si>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</si>
  <si>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</si>
  <si>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</si>
  <si>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</si>
  <si>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</si>
  <si>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</si>
  <si>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</si>
  <si>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</si>
  <si>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</si>
  <si>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</si>
  <si>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</si>
  <si>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</si>
  <si>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</si>
  <si>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</si>
  <si>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</si>
  <si>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</si>
  <si>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</si>
  <si>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</si>
  <si>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</si>
  <si>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</si>
  <si>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</si>
  <si>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</si>
  <si>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</si>
  <si>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</si>
  <si>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</si>
  <si>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</si>
  <si>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</si>
  <si>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</si>
  <si>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</si>
  <si>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</si>
  <si>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</si>
  <si>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</si>
  <si>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</si>
  <si>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</si>
  <si>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</si>
  <si>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</si>
  <si>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</si>
  <si>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</si>
  <si>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</si>
  <si>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</si>
  <si>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</si>
  <si>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</si>
  <si>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</si>
  <si>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</si>
  <si>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</si>
  <si>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</si>
  <si>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</si>
  <si>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</si>
  <si>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</si>
  <si>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</si>
  <si>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</si>
  <si>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</si>
  <si>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</si>
  <si>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</si>
  <si>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</si>
  <si>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</si>
  <si>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</si>
  <si>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</si>
  <si>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</si>
  <si>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</si>
  <si>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</si>
  <si>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</si>
  <si>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</si>
  <si>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</si>
  <si>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</si>
  <si>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</si>
  <si>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</si>
  <si>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</si>
  <si>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</si>
  <si>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</si>
  <si>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</si>
  <si>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</si>
  <si>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</si>
  <si>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</si>
  <si>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</si>
  <si>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</si>
  <si>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</si>
  <si>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</si>
  <si>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</si>
  <si>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</si>
  <si>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</si>
  <si>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</si>
  <si>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</si>
  <si>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</si>
  <si>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</si>
  <si>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</si>
  <si>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</si>
  <si>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</si>
  <si>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</si>
  <si>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</si>
  <si>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</si>
  <si>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</si>
  <si>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</si>
  <si>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</si>
  <si>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</si>
  <si>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</si>
  <si>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</si>
  <si>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</si>
  <si>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</si>
  <si>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</si>
  <si>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</si>
  <si>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</si>
  <si>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</si>
  <si>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</si>
  <si>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</si>
  <si>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</si>
  <si>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</si>
  <si>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</si>
  <si>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</si>
  <si>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</si>
  <si>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</si>
  <si>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</si>
  <si>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</si>
  <si>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</si>
  <si>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</si>
  <si>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</si>
  <si>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</si>
  <si>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</si>
  <si>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</si>
  <si>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</si>
  <si>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</si>
  <si>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</si>
  <si>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</si>
  <si>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</si>
  <si>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</si>
  <si>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</si>
  <si>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</si>
  <si>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</si>
  <si>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</si>
  <si>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</si>
  <si>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</si>
  <si>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</si>
  <si>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</si>
  <si>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</si>
  <si>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</si>
  <si>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</si>
  <si>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</si>
  <si>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</si>
  <si>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</si>
  <si>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</si>
  <si>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</si>
  <si>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</si>
  <si>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</si>
  <si>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</si>
  <si>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</si>
  <si>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</si>
  <si>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</si>
  <si>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</si>
  <si>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</si>
  <si>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</si>
  <si>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</si>
  <si>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</si>
  <si>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</si>
  <si>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</si>
  <si>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</si>
  <si>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</si>
  <si>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</si>
  <si>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</si>
  <si>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</si>
  <si>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</si>
  <si>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</si>
  <si>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</si>
  <si>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</si>
  <si>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</si>
  <si>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</si>
  <si>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</si>
  <si>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</si>
  <si>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</si>
  <si>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</si>
  <si>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</si>
  <si>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</si>
  <si>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</si>
  <si>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</si>
  <si>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</si>
  <si>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</si>
  <si>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</si>
  <si>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</si>
  <si>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</si>
  <si>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</si>
  <si>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</si>
  <si>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</si>
  <si>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</si>
  <si>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</si>
  <si>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</si>
  <si>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</si>
  <si>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</si>
  <si>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</si>
  <si>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</si>
  <si>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</si>
  <si>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</si>
  <si>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</si>
  <si>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</si>
  <si>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</si>
  <si>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</si>
  <si>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</si>
  <si>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</si>
  <si>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</si>
  <si>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</si>
  <si>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</si>
  <si>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</si>
  <si>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</si>
  <si>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</si>
  <si>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</si>
  <si>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</si>
  <si>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</si>
  <si>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</si>
  <si>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</si>
  <si>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</si>
  <si>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</si>
  <si>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</si>
  <si>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</si>
  <si>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</si>
  <si>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</si>
  <si>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</si>
  <si>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</si>
  <si>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</si>
  <si>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</si>
  <si>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</si>
  <si>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</si>
  <si>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</si>
  <si>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</si>
  <si>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</si>
  <si>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</si>
  <si>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</si>
  <si>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</si>
  <si>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</si>
  <si>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</si>
  <si>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</si>
  <si>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</si>
  <si>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</si>
  <si>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</si>
  <si>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</si>
  <si>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</si>
  <si>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</si>
  <si>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</si>
  <si>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</si>
  <si>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</si>
  <si>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</si>
  <si>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</si>
  <si>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</si>
  <si>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</si>
  <si>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</si>
  <si>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</si>
  <si>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</si>
  <si>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</si>
  <si>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</si>
  <si>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</si>
  <si>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</si>
  <si>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</si>
  <si>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</si>
  <si>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</si>
  <si>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</si>
  <si>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</si>
  <si>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</si>
  <si>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</si>
  <si>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</si>
  <si>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</si>
  <si>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</si>
  <si>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</si>
  <si>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</si>
  <si>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</si>
  <si>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</si>
  <si>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</si>
  <si>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</si>
  <si>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</si>
  <si>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</si>
  <si>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</si>
  <si>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</si>
  <si>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</si>
  <si>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</si>
  <si>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</si>
  <si>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</si>
  <si>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</si>
  <si>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</si>
  <si>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</si>
  <si>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</si>
  <si>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</si>
  <si>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</si>
  <si>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</si>
  <si>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</si>
  <si>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</si>
  <si>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</si>
  <si>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</si>
  <si>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</si>
  <si>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</si>
  <si>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</si>
  <si>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</si>
  <si>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</si>
  <si>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</si>
  <si>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</si>
  <si>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</si>
  <si>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</si>
  <si>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</si>
  <si>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</si>
  <si>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</si>
  <si>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</si>
  <si>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</si>
  <si>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</si>
  <si>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</si>
  <si>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</si>
  <si>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</si>
  <si>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</si>
  <si>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</si>
  <si>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</si>
  <si>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</si>
  <si>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</si>
  <si>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</si>
  <si>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</si>
  <si>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</si>
  <si>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</si>
  <si>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</si>
  <si>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الطرقات و الارصفة </t>
  </si>
  <si>
    <t xml:space="preserve">التنوير العمومي </t>
  </si>
  <si>
    <t xml:space="preserve">تعهد و صيان ة البنية الاساسية </t>
  </si>
  <si>
    <t xml:space="preserve">تجميل المدينة </t>
  </si>
  <si>
    <t xml:space="preserve">اقتناء عقارات </t>
  </si>
  <si>
    <t xml:space="preserve">منابت </t>
  </si>
  <si>
    <t xml:space="preserve">اقتناء معدات </t>
  </si>
  <si>
    <t xml:space="preserve">اقتناء معدات اعلامية </t>
  </si>
  <si>
    <t>المستودع البلدي</t>
  </si>
  <si>
    <t xml:space="preserve">دائرة بلدية </t>
  </si>
  <si>
    <t xml:space="preserve">دراسات </t>
  </si>
  <si>
    <t xml:space="preserve">مخططات المرور </t>
  </si>
  <si>
    <t xml:space="preserve">التحكم في الطاقة </t>
  </si>
  <si>
    <t xml:space="preserve">قاعة رياضة </t>
  </si>
  <si>
    <t xml:space="preserve">تهذيب حي شعبي </t>
  </si>
  <si>
    <t xml:space="preserve">سوق بلدي </t>
  </si>
  <si>
    <t xml:space="preserve">مسلخ بلدي </t>
  </si>
  <si>
    <t>2010/2014</t>
  </si>
  <si>
    <t xml:space="preserve">مكتب قباضة مالية </t>
  </si>
  <si>
    <t xml:space="preserve">قصر البلدية </t>
  </si>
  <si>
    <t>مركز بريد</t>
  </si>
  <si>
    <t xml:space="preserve">مكتب مراقبة الاداءات </t>
  </si>
  <si>
    <t xml:space="preserve">مركز شرطة بلدية </t>
  </si>
  <si>
    <t>مركز امن وطني</t>
  </si>
  <si>
    <t xml:space="preserve">دار الشباب و الثقافة </t>
  </si>
  <si>
    <t xml:space="preserve">مكتبة عمومية </t>
  </si>
  <si>
    <t xml:space="preserve">فرع المعهد الجهوي للموسيقى </t>
  </si>
  <si>
    <t xml:space="preserve">مركب الطفولة </t>
  </si>
  <si>
    <t xml:space="preserve">مدرسة ابتدائية </t>
  </si>
  <si>
    <t xml:space="preserve">مدرسة اعدادية </t>
  </si>
  <si>
    <t>معهد ثانوي</t>
  </si>
  <si>
    <t>مسجد</t>
  </si>
  <si>
    <t>مصلات</t>
  </si>
  <si>
    <t xml:space="preserve">سوق الزيتون </t>
  </si>
  <si>
    <t xml:space="preserve">سوق السيارات </t>
  </si>
  <si>
    <t xml:space="preserve">المسلخ البلدي </t>
  </si>
  <si>
    <t xml:space="preserve">سوق الغلال الجافة </t>
  </si>
  <si>
    <t xml:space="preserve">السوق الاسبوعية </t>
  </si>
  <si>
    <t xml:space="preserve">سوق البطانة </t>
  </si>
  <si>
    <t xml:space="preserve">سوق الدواب </t>
  </si>
  <si>
    <t xml:space="preserve">معصرة زيتون </t>
  </si>
  <si>
    <t xml:space="preserve">بنك مالي </t>
  </si>
  <si>
    <t>مؤسسة حرفية صغرى</t>
  </si>
  <si>
    <t xml:space="preserve">محل تجاري </t>
  </si>
  <si>
    <t xml:space="preserve">عيادة طبية </t>
  </si>
  <si>
    <t xml:space="preserve">مركز اتصالات عمومية </t>
  </si>
  <si>
    <t xml:space="preserve">مقهى </t>
  </si>
  <si>
    <t xml:space="preserve">صيدلية </t>
  </si>
  <si>
    <t xml:space="preserve">محطة بنزين </t>
  </si>
  <si>
    <t xml:space="preserve">مخبزة </t>
  </si>
  <si>
    <t>تقني رئيس</t>
  </si>
  <si>
    <t>بيطري صحي رئيس</t>
  </si>
  <si>
    <t xml:space="preserve">بيطري متفقد جهوي </t>
  </si>
  <si>
    <t xml:space="preserve">الكتابة العامة </t>
  </si>
  <si>
    <t xml:space="preserve">مكتب الضب المركزي </t>
  </si>
  <si>
    <t xml:space="preserve">مكتب العلاقات مع المواطن </t>
  </si>
  <si>
    <t xml:space="preserve">مكتب شؤون المجلس و الهياكل البلدية </t>
  </si>
  <si>
    <t xml:space="preserve">مصلحة التنظيم و الاساليب و الاعلامية </t>
  </si>
  <si>
    <t xml:space="preserve">مكتب التصرف في الوثائق و الارشيف </t>
  </si>
  <si>
    <t xml:space="preserve">ادارة الشؤون الادارية و المالية </t>
  </si>
  <si>
    <t xml:space="preserve">الادارة الفرعية للشؤون الادارية </t>
  </si>
  <si>
    <t xml:space="preserve">مصلحة التراتيب و الشؤون الاقتصادية </t>
  </si>
  <si>
    <t xml:space="preserve">مصلحة النزاعات و الملك البلدي و الشؤون القانونية و العقارية </t>
  </si>
  <si>
    <t xml:space="preserve">مصلحة الشؤون الثقافية و الاجتماعية و التربوية </t>
  </si>
  <si>
    <t xml:space="preserve">قسم الحالة المدنية </t>
  </si>
  <si>
    <t xml:space="preserve">الادترة الفرعية للتصرف في الموارد البشرية و المالية </t>
  </si>
  <si>
    <t xml:space="preserve">مصلحة الحسابية و الميزانية و الصفقات </t>
  </si>
  <si>
    <t xml:space="preserve">مصلحة الجباية المحلية و الاستخلاص </t>
  </si>
  <si>
    <t xml:space="preserve">مصلحة التصرف في الموارد البشرية </t>
  </si>
  <si>
    <t xml:space="preserve">الادارة الفنية </t>
  </si>
  <si>
    <t xml:space="preserve">الاارة الفرعية للاشغال </t>
  </si>
  <si>
    <t xml:space="preserve">مصلحة الاشغال </t>
  </si>
  <si>
    <t xml:space="preserve">مصلحة التزويد و التصرف في المخزون و المستودع و المعدات </t>
  </si>
  <si>
    <t xml:space="preserve">الادارة الفرعية للنظافة و المحيط </t>
  </si>
  <si>
    <t xml:space="preserve">مصلحة النظافة العامة و الصحة </t>
  </si>
  <si>
    <t xml:space="preserve">مصلحة المناطق الخضراء و المنتزهات </t>
  </si>
  <si>
    <t xml:space="preserve">الادارة الفرعية للتهيئة و التعمير </t>
  </si>
  <si>
    <t xml:space="preserve">مصلحة التراخيص العمرانية </t>
  </si>
  <si>
    <t xml:space="preserve">مصلحة التهيئة و التعمير و الدراسات </t>
  </si>
  <si>
    <t>حول مشروع ميزانية 2015</t>
  </si>
  <si>
    <t>الامر عدد 1092 لسنة 2011 المؤرخ في 06 اوت 2011</t>
  </si>
  <si>
    <t xml:space="preserve">سامي كريشان </t>
  </si>
  <si>
    <t xml:space="preserve">سمير الجراية </t>
  </si>
  <si>
    <t xml:space="preserve">فيصل القطي </t>
  </si>
  <si>
    <t xml:space="preserve">محمد بن عميرة </t>
  </si>
  <si>
    <t xml:space="preserve">لطفي المعزون </t>
  </si>
  <si>
    <t xml:space="preserve">محمد بلغيث </t>
  </si>
  <si>
    <t xml:space="preserve">ناجي المعلول </t>
  </si>
  <si>
    <t xml:space="preserve">امال العيادي المصمودي </t>
  </si>
  <si>
    <t xml:space="preserve">ماهر اليانقي </t>
  </si>
  <si>
    <t xml:space="preserve">وفاء شقرون </t>
  </si>
  <si>
    <t xml:space="preserve">حافظ الهمامي </t>
  </si>
  <si>
    <t xml:space="preserve">رضا قريعة </t>
  </si>
  <si>
    <t xml:space="preserve">فتحي بن جماعة </t>
  </si>
  <si>
    <t>منية بن حكيم</t>
  </si>
  <si>
    <t xml:space="preserve">محمد الرقيق </t>
  </si>
  <si>
    <t xml:space="preserve">مصدق  بعزاوي </t>
  </si>
  <si>
    <t xml:space="preserve">الحبيب بو شعالة </t>
  </si>
  <si>
    <t xml:space="preserve">فضيلة العش </t>
  </si>
  <si>
    <t xml:space="preserve">حياة الشعري </t>
  </si>
  <si>
    <t>دليلة دريرة</t>
  </si>
  <si>
    <t xml:space="preserve">شافية العيادي </t>
  </si>
  <si>
    <t>عواطف البكوش</t>
  </si>
  <si>
    <t xml:space="preserve">يامنة جميل </t>
  </si>
  <si>
    <t xml:space="preserve">سعاد شقرون </t>
  </si>
  <si>
    <t>سندة الزوش</t>
  </si>
  <si>
    <t xml:space="preserve">فدوى بن صالح </t>
  </si>
  <si>
    <t xml:space="preserve">سلوى القمري </t>
  </si>
  <si>
    <t xml:space="preserve">يوسف الخريريبي </t>
  </si>
  <si>
    <t xml:space="preserve">حسام قطاطة </t>
  </si>
  <si>
    <t xml:space="preserve">بسمة الفراتي </t>
  </si>
  <si>
    <t xml:space="preserve">منية الجمل </t>
  </si>
  <si>
    <t xml:space="preserve">دليلة العوي </t>
  </si>
  <si>
    <t xml:space="preserve">رؤوف الكشو </t>
  </si>
  <si>
    <t xml:space="preserve">تراكس </t>
  </si>
  <si>
    <t>بوب كات</t>
  </si>
  <si>
    <t>بولو7</t>
  </si>
  <si>
    <t xml:space="preserve">اوبال استرا </t>
  </si>
  <si>
    <t xml:space="preserve">بولو </t>
  </si>
  <si>
    <t>رينو كليو</t>
  </si>
  <si>
    <t>اسيزي</t>
  </si>
  <si>
    <t>فورد</t>
  </si>
  <si>
    <t>سيتروان c15</t>
  </si>
  <si>
    <t>كاز</t>
  </si>
  <si>
    <t>لانديني</t>
  </si>
  <si>
    <t>OM40</t>
  </si>
  <si>
    <t xml:space="preserve">رينو </t>
  </si>
  <si>
    <t>ZETTA</t>
  </si>
  <si>
    <t>رينو</t>
  </si>
  <si>
    <t xml:space="preserve">ايفاكو </t>
  </si>
  <si>
    <t xml:space="preserve">هينداي </t>
  </si>
  <si>
    <t>02-216088</t>
  </si>
  <si>
    <t>02-216089</t>
  </si>
  <si>
    <t>02-208707</t>
  </si>
  <si>
    <t>02-208701</t>
  </si>
  <si>
    <t>02-213369</t>
  </si>
  <si>
    <t>02-210389</t>
  </si>
  <si>
    <t>02-212564</t>
  </si>
  <si>
    <t>02-212393</t>
  </si>
  <si>
    <t>02-208809</t>
  </si>
  <si>
    <t>02-207605</t>
  </si>
  <si>
    <t>02-203884</t>
  </si>
  <si>
    <t>02-204274</t>
  </si>
  <si>
    <t>02-204273</t>
  </si>
  <si>
    <t>02-208898</t>
  </si>
  <si>
    <t>02-207751</t>
  </si>
  <si>
    <t>02-209975</t>
  </si>
  <si>
    <t>02-212327</t>
  </si>
  <si>
    <t>02-213144</t>
  </si>
  <si>
    <t>02-214171</t>
  </si>
  <si>
    <t>02-214172</t>
  </si>
  <si>
    <t>28/18/1998</t>
  </si>
  <si>
    <t xml:space="preserve">اسية البحري </t>
  </si>
  <si>
    <t xml:space="preserve">فاخر الوافي </t>
  </si>
  <si>
    <t xml:space="preserve">محمد بوعتور </t>
  </si>
  <si>
    <t xml:space="preserve">منير الزوش </t>
  </si>
  <si>
    <t>يوسف الطرابلسي</t>
  </si>
  <si>
    <t xml:space="preserve">رمضان الخرداني </t>
  </si>
  <si>
    <t>مصطفى الطياري</t>
  </si>
  <si>
    <t xml:space="preserve">محمد الفريخة </t>
  </si>
  <si>
    <t>احمد الجبالي</t>
  </si>
  <si>
    <t>فاطمة بن مبروك</t>
  </si>
  <si>
    <t>الهادي الدباشي</t>
  </si>
  <si>
    <t>علي العش</t>
  </si>
  <si>
    <t>رجب الحمروني</t>
  </si>
  <si>
    <t xml:space="preserve">نبيل السقا </t>
  </si>
  <si>
    <t xml:space="preserve">فتحي الخردالي </t>
  </si>
  <si>
    <t xml:space="preserve">الحبيب اليوسفي </t>
  </si>
  <si>
    <t xml:space="preserve">محمد بن ضيف الله </t>
  </si>
  <si>
    <t xml:space="preserve">الحبيب الحاج عمر </t>
  </si>
  <si>
    <t xml:space="preserve">عبد الستار السليمي </t>
  </si>
  <si>
    <t>سعاد الطرابلسي</t>
  </si>
  <si>
    <t xml:space="preserve">لطفي السماوي </t>
  </si>
  <si>
    <t xml:space="preserve">هشام الهمامي </t>
  </si>
  <si>
    <t xml:space="preserve">عبد المجيد الجوادي </t>
  </si>
  <si>
    <t xml:space="preserve">كمال بن عامر </t>
  </si>
  <si>
    <t xml:space="preserve">محمد الخزامي </t>
  </si>
  <si>
    <t xml:space="preserve">مبروك الساسي </t>
  </si>
  <si>
    <t>عدلان بن محمود</t>
  </si>
  <si>
    <t xml:space="preserve">ماجدة العيادي </t>
  </si>
  <si>
    <t xml:space="preserve">خالد بن هلال </t>
  </si>
  <si>
    <t>لطفي الهيص</t>
  </si>
  <si>
    <t xml:space="preserve">جمال العفاس </t>
  </si>
  <si>
    <t xml:space="preserve">محمد بن طاهر </t>
  </si>
  <si>
    <t xml:space="preserve">عبد الكريم معط الله </t>
  </si>
  <si>
    <t xml:space="preserve">علي بوخذير </t>
  </si>
  <si>
    <t xml:space="preserve">محمد الفوراتي </t>
  </si>
  <si>
    <t>محمد الحاج ساسي</t>
  </si>
  <si>
    <t xml:space="preserve">ليلى خليف </t>
  </si>
  <si>
    <t xml:space="preserve">ماهر الفتوي </t>
  </si>
  <si>
    <t xml:space="preserve">المنذر السقا </t>
  </si>
  <si>
    <t xml:space="preserve">محمد بن عمر بن ابراهيم </t>
  </si>
  <si>
    <t xml:space="preserve">سمير الحاج ساسي </t>
  </si>
  <si>
    <t xml:space="preserve">امين الجربي </t>
  </si>
  <si>
    <t>سامية بلمبروك</t>
  </si>
  <si>
    <t xml:space="preserve">الكافي بن يوسف </t>
  </si>
  <si>
    <t>نزار البقص</t>
  </si>
  <si>
    <t xml:space="preserve">صابر القمري </t>
  </si>
  <si>
    <t>معز الصيد</t>
  </si>
  <si>
    <t>المنجي الفخفاخ</t>
  </si>
  <si>
    <t xml:space="preserve">فتحي بن عمارة </t>
  </si>
  <si>
    <t xml:space="preserve">ابراهيم بن يوسف </t>
  </si>
  <si>
    <t xml:space="preserve">محمد معط الله </t>
  </si>
  <si>
    <t>زهير الجوادي</t>
  </si>
  <si>
    <t xml:space="preserve">مصطفى شرف الدين </t>
  </si>
  <si>
    <t xml:space="preserve">لطفي الخليفي </t>
  </si>
  <si>
    <t xml:space="preserve">منير بن رمضان </t>
  </si>
  <si>
    <t xml:space="preserve">فؤاد حريز </t>
  </si>
  <si>
    <t xml:space="preserve">علي الفراتي </t>
  </si>
  <si>
    <t xml:space="preserve">سفيان قادري </t>
  </si>
  <si>
    <t xml:space="preserve">طارق الحمامي </t>
  </si>
  <si>
    <t>عمر بن صالح</t>
  </si>
  <si>
    <t xml:space="preserve">اشرف بوعتور </t>
  </si>
  <si>
    <t xml:space="preserve">نزار بوترعة </t>
  </si>
  <si>
    <t xml:space="preserve">انيس العقربي </t>
  </si>
  <si>
    <t xml:space="preserve">رجاء ستوتي </t>
  </si>
  <si>
    <t xml:space="preserve">متصرف رئيس </t>
  </si>
  <si>
    <t xml:space="preserve">طبيب بيطري اول </t>
  </si>
  <si>
    <t xml:space="preserve">مهندس اول </t>
  </si>
  <si>
    <t xml:space="preserve">كاتب تصرف </t>
  </si>
  <si>
    <t xml:space="preserve">متصرف </t>
  </si>
  <si>
    <t xml:space="preserve">تقني اول </t>
  </si>
  <si>
    <t xml:space="preserve">ملحق ادارة </t>
  </si>
  <si>
    <t xml:space="preserve">منشط تطبيق رياض اطفال </t>
  </si>
  <si>
    <t xml:space="preserve">واضع برامج </t>
  </si>
  <si>
    <t>تقني</t>
  </si>
  <si>
    <t xml:space="preserve">مهندش اشغال </t>
  </si>
  <si>
    <t>,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</si>
  <si>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</si>
  <si>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</si>
  <si>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</si>
  <si>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</si>
  <si>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</si>
  <si>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</si>
  <si>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</si>
  <si>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</si>
  <si>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</si>
  <si>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</si>
  <si>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</si>
  <si>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</si>
  <si>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</si>
  <si>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</si>
  <si>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</si>
  <si>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</si>
  <si>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</si>
  <si>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</si>
  <si>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</si>
  <si>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</si>
  <si>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</si>
  <si>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</si>
  <si>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</si>
  <si>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</si>
  <si>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</si>
  <si>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</si>
  <si>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</si>
  <si>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</si>
  <si>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</si>
  <si>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</si>
  <si>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</si>
  <si>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</si>
  <si>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</si>
  <si>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</si>
  <si>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</si>
  <si>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</si>
  <si>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</si>
  <si>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</si>
  <si>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تهذيب الحي العموري</t>
  </si>
  <si>
    <t>مساعدة موظفة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</si>
</sst>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  <xf numFmtId="0" fontId="20" fillId="20" borderId="0" applyNumberFormat="0" applyBorder="0" applyAlignment="0" applyProtection="0"/>
  </cellStyleXfs>
  <cellXfs count="22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" xfId="0" applyFont="1" applyBorder="1"/>
    <xf numFmtId="0" fontId="19" fillId="0" borderId="1" xfId="0" applyFont="1" applyBorder="1"/>
    <xf numFmtId="0" fontId="9" fillId="4" borderId="0" xfId="0" applyFont="1" applyFill="1"/>
    <xf numFmtId="166" fontId="0" fillId="0" borderId="1" xfId="0" applyNumberFormat="1" applyFont="1" applyBorder="1"/>
    <xf numFmtId="0" fontId="2" fillId="0" borderId="1" xfId="0" applyFont="1" applyBorder="1"/>
    <xf numFmtId="0" fontId="20" fillId="20" borderId="1" xfId="4" applyBorder="1"/>
    <xf numFmtId="0" fontId="2" fillId="9" borderId="1" xfId="0" applyFont="1" applyFill="1" applyBorder="1" applyAlignment="1">
      <alignment horizontal="right" vertical="center"/>
    </xf>
    <xf numFmtId="14" fontId="0" fillId="0" borderId="1" xfId="0" applyNumberFormat="1" applyBorder="1" applyAlignment="1">
      <alignment horizontal="right"/>
    </xf>
    <xf numFmtId="0" fontId="20" fillId="20" borderId="1" xfId="4" applyBorder="1" applyAlignment="1">
      <alignment vertical="center"/>
    </xf>
    <xf numFmtId="164" fontId="0" fillId="12" borderId="1" xfId="1" applyNumberFormat="1" applyFon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5">
    <cellStyle name="Insatisfaisant" xfId="4" builtinId="27"/>
    <cellStyle name="Milliers" xfId="1" builtinId="3"/>
    <cellStyle name="MS_Arabe" xfId="3"/>
    <cellStyle name="Normal" xfId="0" builtinId="0"/>
    <cellStyle name="Pourcentage" xfId="2" builtinId="5"/>
  </cellStyles>
  <dxfs count="4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1" t="s">
        <v>60</v>
      </c>
      <c r="B2" s="16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2" t="s">
        <v>578</v>
      </c>
      <c r="B3" s="16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2" t="s">
        <v>579</v>
      </c>
      <c r="B67" s="16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7" t="s">
        <v>455</v>
      </c>
      <c r="B550" s="17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3" t="s">
        <v>456</v>
      </c>
      <c r="B551" s="17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7" t="s">
        <v>464</v>
      </c>
      <c r="B560" s="17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1" t="s">
        <v>489</v>
      </c>
      <c r="B585" s="17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7" t="s">
        <v>570</v>
      </c>
      <c r="B716" s="17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3" t="s">
        <v>571</v>
      </c>
      <c r="B717" s="17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C64" sqref="C64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95" t="s">
        <v>68</v>
      </c>
      <c r="B1" s="195" t="s">
        <v>793</v>
      </c>
      <c r="C1" s="195" t="s">
        <v>795</v>
      </c>
      <c r="D1" s="195" t="s">
        <v>799</v>
      </c>
    </row>
    <row r="2" spans="1:10" s="113" customFormat="1" ht="23.25" customHeight="1">
      <c r="A2" s="195"/>
      <c r="B2" s="195"/>
      <c r="C2" s="195"/>
      <c r="D2" s="195"/>
    </row>
    <row r="3" spans="1:10" s="113" customFormat="1">
      <c r="A3" s="137" t="s">
        <v>1016</v>
      </c>
      <c r="B3" s="101">
        <v>5</v>
      </c>
      <c r="C3" s="101"/>
      <c r="D3" s="101"/>
      <c r="J3" s="113" t="s">
        <v>796</v>
      </c>
    </row>
    <row r="4" spans="1:10" s="113" customFormat="1">
      <c r="A4" s="103" t="s">
        <v>1017</v>
      </c>
      <c r="B4" s="103">
        <v>1</v>
      </c>
      <c r="C4" s="103"/>
      <c r="D4" s="103"/>
      <c r="J4" s="113" t="s">
        <v>797</v>
      </c>
    </row>
    <row r="5" spans="1:10" s="113" customFormat="1">
      <c r="A5" s="103" t="s">
        <v>1018</v>
      </c>
      <c r="B5" s="103">
        <v>6</v>
      </c>
      <c r="C5" s="103"/>
      <c r="D5" s="103"/>
      <c r="J5" s="113" t="s">
        <v>798</v>
      </c>
    </row>
    <row r="6" spans="1:10" s="113" customFormat="1">
      <c r="A6" s="104" t="s">
        <v>1019</v>
      </c>
      <c r="B6" s="104">
        <v>5</v>
      </c>
      <c r="C6" s="104"/>
      <c r="D6" s="104"/>
      <c r="J6" s="113" t="s">
        <v>779</v>
      </c>
    </row>
    <row r="7" spans="1:10" s="113" customFormat="1">
      <c r="A7" s="104" t="s">
        <v>1020</v>
      </c>
      <c r="B7" s="104">
        <v>7</v>
      </c>
      <c r="C7" s="104"/>
      <c r="D7" s="104"/>
    </row>
    <row r="8" spans="1:10" s="113" customFormat="1">
      <c r="A8" s="103" t="s">
        <v>1021</v>
      </c>
      <c r="B8" s="103">
        <v>5</v>
      </c>
      <c r="C8" s="103"/>
      <c r="D8" s="103"/>
    </row>
    <row r="9" spans="1:10" s="113" customFormat="1">
      <c r="A9" s="103" t="s">
        <v>1022</v>
      </c>
      <c r="B9" s="103">
        <v>5</v>
      </c>
      <c r="C9" s="103"/>
      <c r="D9" s="103"/>
    </row>
    <row r="10" spans="1:10" s="113" customFormat="1">
      <c r="A10" s="103" t="s">
        <v>1023</v>
      </c>
      <c r="B10" s="103">
        <v>7</v>
      </c>
      <c r="C10" s="103"/>
      <c r="D10" s="103"/>
    </row>
    <row r="11" spans="1:10" s="113" customFormat="1">
      <c r="A11" s="103" t="s">
        <v>1024</v>
      </c>
      <c r="B11" s="103">
        <v>6</v>
      </c>
      <c r="C11" s="103"/>
      <c r="D11" s="103"/>
    </row>
    <row r="12" spans="1:10" s="113" customFormat="1">
      <c r="A12" s="103" t="s">
        <v>1025</v>
      </c>
      <c r="B12" s="103">
        <v>1</v>
      </c>
      <c r="C12" s="103"/>
      <c r="D12" s="103"/>
    </row>
    <row r="13" spans="1:10" s="113" customFormat="1">
      <c r="A13" s="103" t="s">
        <v>1026</v>
      </c>
      <c r="B13" s="103">
        <v>5</v>
      </c>
      <c r="C13" s="103"/>
      <c r="D13" s="103"/>
    </row>
    <row r="14" spans="1:10" s="113" customFormat="1">
      <c r="A14" s="103" t="s">
        <v>1027</v>
      </c>
      <c r="B14" s="103">
        <v>5</v>
      </c>
      <c r="C14" s="103"/>
      <c r="D14" s="103"/>
    </row>
    <row r="15" spans="1:10" s="113" customFormat="1">
      <c r="A15" s="103" t="s">
        <v>1028</v>
      </c>
      <c r="B15" s="103">
        <v>6</v>
      </c>
      <c r="C15" s="103"/>
      <c r="D15" s="103"/>
    </row>
    <row r="16" spans="1:10" s="113" customFormat="1">
      <c r="A16" s="103" t="s">
        <v>1029</v>
      </c>
      <c r="B16" s="103">
        <v>4</v>
      </c>
      <c r="C16" s="103"/>
      <c r="D16" s="103"/>
    </row>
    <row r="17" spans="1:4" s="113" customFormat="1">
      <c r="A17" s="103" t="s">
        <v>1030</v>
      </c>
      <c r="B17" s="103">
        <v>6</v>
      </c>
      <c r="C17" s="103"/>
      <c r="D17" s="103"/>
    </row>
    <row r="18" spans="1:4" s="113" customFormat="1">
      <c r="A18" s="103" t="s">
        <v>1031</v>
      </c>
      <c r="B18" s="103">
        <v>4</v>
      </c>
      <c r="C18" s="103"/>
      <c r="D18" s="103"/>
    </row>
    <row r="19" spans="1:4" s="113" customFormat="1">
      <c r="A19" s="103" t="s">
        <v>1032</v>
      </c>
      <c r="B19" s="103">
        <v>5</v>
      </c>
      <c r="C19" s="103"/>
      <c r="D19" s="103"/>
    </row>
    <row r="20" spans="1:4" s="113" customFormat="1">
      <c r="A20" s="103" t="s">
        <v>1033</v>
      </c>
      <c r="B20" s="103">
        <v>4</v>
      </c>
      <c r="C20" s="103"/>
      <c r="D20" s="103"/>
    </row>
    <row r="21" spans="1:4" s="113" customFormat="1">
      <c r="A21" s="103" t="s">
        <v>1034</v>
      </c>
      <c r="B21" s="103">
        <v>6</v>
      </c>
      <c r="C21" s="103"/>
      <c r="D21" s="103"/>
    </row>
    <row r="22" spans="1:4" s="113" customFormat="1">
      <c r="A22" s="103" t="s">
        <v>1035</v>
      </c>
      <c r="B22" s="103">
        <v>5</v>
      </c>
      <c r="C22" s="103"/>
      <c r="D22" s="103"/>
    </row>
    <row r="23" spans="1:4" s="113" customFormat="1">
      <c r="A23" s="103" t="s">
        <v>1036</v>
      </c>
      <c r="B23" s="103">
        <v>6</v>
      </c>
      <c r="C23" s="103"/>
      <c r="D23" s="103"/>
    </row>
    <row r="24" spans="1:4" s="113" customFormat="1">
      <c r="A24" s="103" t="s">
        <v>1037</v>
      </c>
      <c r="B24" s="103">
        <v>5</v>
      </c>
      <c r="C24" s="103"/>
      <c r="D24" s="103"/>
    </row>
    <row r="25" spans="1:4" s="113" customFormat="1">
      <c r="A25" s="103" t="s">
        <v>1038</v>
      </c>
      <c r="B25" s="103">
        <v>5</v>
      </c>
      <c r="C25" s="103"/>
      <c r="D25" s="103"/>
    </row>
    <row r="26" spans="1:4" s="113" customFormat="1">
      <c r="A26" s="103" t="s">
        <v>1039</v>
      </c>
      <c r="B26" s="103">
        <v>5</v>
      </c>
      <c r="C26" s="103"/>
      <c r="D26" s="103"/>
    </row>
    <row r="27" spans="1:4" s="113" customFormat="1">
      <c r="A27" s="107" t="s">
        <v>1040</v>
      </c>
      <c r="B27" s="107">
        <v>4</v>
      </c>
      <c r="C27" s="107"/>
      <c r="D27" s="107"/>
    </row>
    <row r="28" spans="1:4" s="113" customFormat="1">
      <c r="A28" s="99" t="s">
        <v>1041</v>
      </c>
      <c r="B28" s="100">
        <v>6</v>
      </c>
      <c r="C28" s="100"/>
      <c r="D28" s="100"/>
    </row>
    <row r="29" spans="1:4" s="113" customFormat="1">
      <c r="A29" s="99" t="s">
        <v>1042</v>
      </c>
      <c r="B29" s="100">
        <v>5</v>
      </c>
      <c r="C29" s="100"/>
      <c r="D29" s="100"/>
    </row>
    <row r="30" spans="1:4" s="113" customFormat="1">
      <c r="A30" s="99" t="s">
        <v>1043</v>
      </c>
      <c r="B30" s="100">
        <v>5</v>
      </c>
      <c r="C30" s="100"/>
      <c r="D30" s="100"/>
    </row>
    <row r="31" spans="1:4" s="113" customFormat="1">
      <c r="A31" s="99" t="s">
        <v>1044</v>
      </c>
      <c r="B31" s="100">
        <v>5</v>
      </c>
      <c r="C31" s="100"/>
      <c r="D31" s="100"/>
    </row>
    <row r="32" spans="1:4" s="113" customFormat="1">
      <c r="A32" s="99" t="s">
        <v>1045</v>
      </c>
      <c r="B32" s="100">
        <v>4</v>
      </c>
      <c r="C32" s="100"/>
      <c r="D32" s="100"/>
    </row>
    <row r="33" spans="1:4" s="113" customFormat="1">
      <c r="A33" s="99" t="s">
        <v>1046</v>
      </c>
      <c r="B33" s="100">
        <v>4</v>
      </c>
      <c r="C33" s="100"/>
      <c r="D33" s="100"/>
    </row>
    <row r="34" spans="1:4" s="113" customFormat="1">
      <c r="A34" s="99" t="s">
        <v>1047</v>
      </c>
      <c r="B34" s="100">
        <v>4</v>
      </c>
      <c r="C34" s="100"/>
      <c r="D34" s="100"/>
    </row>
    <row r="35" spans="1:4" s="113" customFormat="1">
      <c r="A35" s="99" t="s">
        <v>1048</v>
      </c>
      <c r="B35" s="100">
        <v>4</v>
      </c>
      <c r="C35" s="100"/>
      <c r="D35" s="100"/>
    </row>
    <row r="36" spans="1:4" s="113" customFormat="1">
      <c r="A36" s="99" t="s">
        <v>1049</v>
      </c>
      <c r="B36" s="100">
        <v>4</v>
      </c>
      <c r="C36" s="100"/>
      <c r="D36" s="100"/>
    </row>
    <row r="37" spans="1:4" s="113" customFormat="1">
      <c r="A37" s="99" t="s">
        <v>1050</v>
      </c>
      <c r="B37" s="100">
        <v>1</v>
      </c>
      <c r="C37" s="100"/>
      <c r="D37" s="100"/>
    </row>
    <row r="38" spans="1:4" s="113" customFormat="1">
      <c r="A38" s="99" t="s">
        <v>1051</v>
      </c>
      <c r="B38" s="100">
        <v>1</v>
      </c>
      <c r="C38" s="100"/>
      <c r="D38" s="100"/>
    </row>
    <row r="39" spans="1:4" s="113" customFormat="1">
      <c r="A39" s="99" t="s">
        <v>1052</v>
      </c>
      <c r="B39" s="100">
        <v>1</v>
      </c>
      <c r="C39" s="100"/>
      <c r="D39" s="100"/>
    </row>
    <row r="40" spans="1:4" s="113" customFormat="1">
      <c r="A40" s="108" t="s">
        <v>1053</v>
      </c>
      <c r="B40" s="108">
        <v>2</v>
      </c>
      <c r="C40" s="108"/>
      <c r="D40" s="108"/>
    </row>
    <row r="41" spans="1:4" s="113" customFormat="1">
      <c r="A41" s="108" t="s">
        <v>1054</v>
      </c>
      <c r="B41" s="108">
        <v>2</v>
      </c>
      <c r="C41" s="108"/>
      <c r="D41" s="108"/>
    </row>
    <row r="42" spans="1:4" s="113" customFormat="1">
      <c r="A42" s="108" t="s">
        <v>1055</v>
      </c>
      <c r="B42" s="108">
        <v>2</v>
      </c>
      <c r="C42" s="108"/>
      <c r="D42" s="108"/>
    </row>
    <row r="43" spans="1:4" s="113" customFormat="1">
      <c r="A43" s="108" t="s">
        <v>1056</v>
      </c>
      <c r="B43" s="108">
        <v>2</v>
      </c>
      <c r="C43" s="108"/>
      <c r="D43" s="108"/>
    </row>
    <row r="44" spans="1:4" s="113" customFormat="1">
      <c r="A44" s="108" t="s">
        <v>1057</v>
      </c>
      <c r="B44" s="108">
        <v>5</v>
      </c>
      <c r="C44" s="108"/>
      <c r="D44" s="108"/>
    </row>
    <row r="45" spans="1:4" s="113" customFormat="1">
      <c r="A45" s="108" t="s">
        <v>1058</v>
      </c>
      <c r="B45" s="108">
        <v>4</v>
      </c>
      <c r="C45" s="108"/>
      <c r="D45" s="108"/>
    </row>
    <row r="46" spans="1:4" s="113" customFormat="1">
      <c r="A46" s="108" t="s">
        <v>1059</v>
      </c>
      <c r="B46" s="108">
        <v>4</v>
      </c>
      <c r="C46" s="108"/>
      <c r="D46" s="108"/>
    </row>
    <row r="47" spans="1:4" s="113" customFormat="1">
      <c r="A47" s="108" t="s">
        <v>1060</v>
      </c>
      <c r="B47" s="108">
        <v>2</v>
      </c>
      <c r="C47" s="108"/>
      <c r="D47" s="108"/>
    </row>
    <row r="48" spans="1:4" s="113" customFormat="1">
      <c r="A48" s="65" t="s">
        <v>1061</v>
      </c>
      <c r="B48" s="97">
        <v>1</v>
      </c>
      <c r="C48" s="97"/>
      <c r="D48" s="97"/>
    </row>
    <row r="49" spans="1:4" s="113" customFormat="1">
      <c r="A49" s="65" t="s">
        <v>1062</v>
      </c>
      <c r="B49" s="97">
        <v>1</v>
      </c>
      <c r="C49" s="97"/>
      <c r="D49" s="97"/>
    </row>
    <row r="50" spans="1:4" s="113" customFormat="1">
      <c r="A50" s="138" t="s">
        <v>1063</v>
      </c>
      <c r="B50" s="96">
        <v>1</v>
      </c>
      <c r="C50" s="96"/>
      <c r="D50" s="96"/>
    </row>
    <row r="51" spans="1:4" s="113" customFormat="1">
      <c r="A51" s="138" t="s">
        <v>1064</v>
      </c>
      <c r="B51" s="96">
        <v>1</v>
      </c>
      <c r="C51" s="96"/>
      <c r="D51" s="96"/>
    </row>
    <row r="52" spans="1:4" s="113" customFormat="1">
      <c r="A52" s="138" t="s">
        <v>1065</v>
      </c>
      <c r="B52" s="96">
        <v>1</v>
      </c>
      <c r="C52" s="96"/>
      <c r="D52" s="96"/>
    </row>
    <row r="53" spans="1:4" s="113" customFormat="1">
      <c r="A53" s="138" t="s">
        <v>1066</v>
      </c>
      <c r="B53" s="96">
        <v>1</v>
      </c>
      <c r="C53" s="96"/>
      <c r="D53" s="96"/>
    </row>
    <row r="54" spans="1:4" s="113" customFormat="1">
      <c r="A54" s="138" t="s">
        <v>1067</v>
      </c>
      <c r="B54" s="96">
        <v>1</v>
      </c>
      <c r="C54" s="96"/>
      <c r="D54" s="96"/>
    </row>
    <row r="55" spans="1:4" s="113" customFormat="1">
      <c r="A55" s="138" t="s">
        <v>1068</v>
      </c>
      <c r="B55" s="96">
        <v>1</v>
      </c>
      <c r="C55" s="96"/>
      <c r="D55" s="96"/>
    </row>
    <row r="56" spans="1:4" s="113" customFormat="1">
      <c r="A56" s="138" t="s">
        <v>1069</v>
      </c>
      <c r="B56" s="96">
        <v>1</v>
      </c>
      <c r="C56" s="96"/>
      <c r="D56" s="96"/>
    </row>
    <row r="57" spans="1:4" s="113" customFormat="1">
      <c r="A57" s="138" t="s">
        <v>1070</v>
      </c>
      <c r="B57" s="96">
        <v>2</v>
      </c>
      <c r="C57" s="96"/>
      <c r="D57" s="96"/>
    </row>
    <row r="58" spans="1:4" s="113" customFormat="1">
      <c r="A58" s="104" t="s">
        <v>1071</v>
      </c>
      <c r="B58" s="104">
        <v>2</v>
      </c>
      <c r="C58" s="104"/>
      <c r="D58" s="104"/>
    </row>
    <row r="59" spans="1:4" s="113" customFormat="1">
      <c r="A59" s="103" t="s">
        <v>1072</v>
      </c>
      <c r="B59" s="103">
        <v>2</v>
      </c>
      <c r="C59" s="103"/>
      <c r="D59" s="103"/>
    </row>
    <row r="60" spans="1:4" s="113" customFormat="1">
      <c r="A60" s="103" t="s">
        <v>1073</v>
      </c>
      <c r="B60" s="103">
        <v>1</v>
      </c>
      <c r="C60" s="103"/>
      <c r="D60" s="103"/>
    </row>
    <row r="61" spans="1:4" s="113" customFormat="1">
      <c r="A61" s="103" t="s">
        <v>1074</v>
      </c>
      <c r="B61" s="103">
        <v>1</v>
      </c>
      <c r="C61" s="103"/>
      <c r="D61" s="103"/>
    </row>
    <row r="62" spans="1:4" s="113" customFormat="1">
      <c r="A62" s="103" t="s">
        <v>1075</v>
      </c>
      <c r="B62" s="103">
        <v>1</v>
      </c>
      <c r="C62" s="103"/>
      <c r="D62" s="103"/>
    </row>
    <row r="63" spans="1:4" s="113" customFormat="1">
      <c r="A63" s="103" t="s">
        <v>1076</v>
      </c>
      <c r="B63" s="103">
        <v>5</v>
      </c>
      <c r="C63" s="103"/>
      <c r="D63" s="103"/>
    </row>
    <row r="64" spans="1:4" s="113" customFormat="1">
      <c r="A64" s="103" t="s">
        <v>1077</v>
      </c>
      <c r="B64" s="103">
        <v>1</v>
      </c>
      <c r="C64" s="103"/>
      <c r="D64" s="103"/>
    </row>
    <row r="65" spans="1:4" s="113" customFormat="1">
      <c r="A65" s="103" t="s">
        <v>1078</v>
      </c>
      <c r="B65" s="103">
        <v>1</v>
      </c>
      <c r="C65" s="103"/>
      <c r="D65" s="103"/>
    </row>
    <row r="66" spans="1:4" s="113" customFormat="1">
      <c r="A66" s="103" t="s">
        <v>1079</v>
      </c>
      <c r="B66" s="103">
        <v>1</v>
      </c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A9" sqref="A9:B9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03" t="s">
        <v>82</v>
      </c>
      <c r="B1" s="20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>
        <v>40858</v>
      </c>
      <c r="C5" s="120"/>
    </row>
    <row r="6" spans="1:6">
      <c r="A6" s="204" t="s">
        <v>780</v>
      </c>
      <c r="B6" s="20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01" t="s">
        <v>749</v>
      </c>
      <c r="B9" s="20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01" t="s">
        <v>73</v>
      </c>
      <c r="B12" s="202"/>
      <c r="C12" s="68">
        <v>1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01" t="s">
        <v>76</v>
      </c>
      <c r="B15" s="202"/>
      <c r="C15" s="68">
        <v>1</v>
      </c>
    </row>
    <row r="16" spans="1:6">
      <c r="A16" s="10" t="s">
        <v>77</v>
      </c>
      <c r="B16" s="11"/>
      <c r="C16" s="120"/>
    </row>
    <row r="17" spans="1:3">
      <c r="A17" s="201" t="s">
        <v>78</v>
      </c>
      <c r="B17" s="202"/>
      <c r="C17" s="68">
        <v>0.64</v>
      </c>
    </row>
    <row r="18" spans="1:3">
      <c r="A18" s="10" t="s">
        <v>79</v>
      </c>
      <c r="B18" s="11"/>
      <c r="C18" s="120"/>
    </row>
    <row r="19" spans="1:3">
      <c r="A19" s="201" t="s">
        <v>747</v>
      </c>
      <c r="B19" s="20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01" t="s">
        <v>784</v>
      </c>
      <c r="B21" s="20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3" workbookViewId="0">
      <selection activeCell="B48" sqref="B48"/>
    </sheetView>
  </sheetViews>
  <sheetFormatPr baseColWidth="10" defaultColWidth="9.140625" defaultRowHeight="15"/>
  <cols>
    <col min="1" max="1" width="27.5703125" customWidth="1"/>
    <col min="2" max="2" width="44.42578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05" t="s">
        <v>83</v>
      </c>
      <c r="B1" s="205"/>
    </row>
    <row r="2" spans="1:7">
      <c r="A2" s="10" t="s">
        <v>84</v>
      </c>
      <c r="B2" s="12">
        <v>40771</v>
      </c>
    </row>
    <row r="3" spans="1:7">
      <c r="A3" s="10" t="s">
        <v>750</v>
      </c>
      <c r="B3" s="12" t="s">
        <v>944</v>
      </c>
    </row>
    <row r="4" spans="1:7">
      <c r="A4" s="10" t="s">
        <v>751</v>
      </c>
      <c r="B4" s="12"/>
    </row>
    <row r="5" spans="1:7">
      <c r="A5" s="203" t="s">
        <v>85</v>
      </c>
      <c r="B5" s="206"/>
      <c r="G5" s="117" t="s">
        <v>800</v>
      </c>
    </row>
    <row r="6" spans="1:7">
      <c r="A6" s="88" t="s">
        <v>95</v>
      </c>
      <c r="B6" s="10" t="s">
        <v>945</v>
      </c>
      <c r="G6" s="117" t="s">
        <v>801</v>
      </c>
    </row>
    <row r="7" spans="1:7">
      <c r="A7" s="88" t="s">
        <v>741</v>
      </c>
      <c r="B7" s="10" t="s">
        <v>946</v>
      </c>
      <c r="G7" s="117" t="s">
        <v>802</v>
      </c>
    </row>
    <row r="8" spans="1:7">
      <c r="A8" s="88" t="s">
        <v>86</v>
      </c>
      <c r="B8" s="10" t="s">
        <v>947</v>
      </c>
      <c r="G8" s="117" t="s">
        <v>803</v>
      </c>
    </row>
    <row r="9" spans="1:7">
      <c r="A9" s="88" t="s">
        <v>86</v>
      </c>
      <c r="B9" s="10" t="s">
        <v>948</v>
      </c>
    </row>
    <row r="10" spans="1:7">
      <c r="A10" s="88" t="s">
        <v>86</v>
      </c>
      <c r="B10" s="10" t="s">
        <v>949</v>
      </c>
    </row>
    <row r="11" spans="1:7">
      <c r="A11" s="88" t="s">
        <v>86</v>
      </c>
      <c r="B11" s="10" t="s">
        <v>950</v>
      </c>
    </row>
    <row r="12" spans="1:7">
      <c r="A12" s="88" t="s">
        <v>86</v>
      </c>
      <c r="B12" s="10" t="s">
        <v>951</v>
      </c>
    </row>
    <row r="13" spans="1:7">
      <c r="A13" s="88" t="s">
        <v>86</v>
      </c>
      <c r="B13" s="10" t="s">
        <v>952</v>
      </c>
    </row>
    <row r="14" spans="1:7">
      <c r="A14" s="88" t="s">
        <v>86</v>
      </c>
      <c r="B14" s="10" t="s">
        <v>953</v>
      </c>
    </row>
    <row r="15" spans="1:7">
      <c r="A15" s="88" t="s">
        <v>86</v>
      </c>
      <c r="B15" s="10" t="s">
        <v>954</v>
      </c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947</v>
      </c>
    </row>
    <row r="50" spans="1:2">
      <c r="A50" s="10" t="s">
        <v>87</v>
      </c>
      <c r="B50" s="10" t="s">
        <v>948</v>
      </c>
    </row>
    <row r="51" spans="1:2">
      <c r="A51" s="10" t="s">
        <v>88</v>
      </c>
      <c r="B51" s="10" t="s">
        <v>952</v>
      </c>
    </row>
    <row r="52" spans="1:2">
      <c r="A52" s="10" t="s">
        <v>89</v>
      </c>
      <c r="B52" s="10" t="s">
        <v>949</v>
      </c>
    </row>
    <row r="53" spans="1:2">
      <c r="A53" s="10" t="s">
        <v>90</v>
      </c>
      <c r="B53" s="10" t="s">
        <v>951</v>
      </c>
    </row>
    <row r="54" spans="1:2">
      <c r="A54" s="10" t="s">
        <v>92</v>
      </c>
      <c r="B54" s="10" t="s">
        <v>950</v>
      </c>
    </row>
    <row r="55" spans="1:2">
      <c r="A55" s="10" t="s">
        <v>93</v>
      </c>
      <c r="B55" s="10" t="s">
        <v>953</v>
      </c>
    </row>
    <row r="56" spans="1:2">
      <c r="A56" s="10" t="s">
        <v>94</v>
      </c>
      <c r="B56" s="10" t="s">
        <v>954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4" sqref="B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41699</v>
      </c>
    </row>
    <row r="3" spans="1:11">
      <c r="A3" s="10" t="s">
        <v>98</v>
      </c>
      <c r="B3" s="12">
        <v>41809</v>
      </c>
    </row>
    <row r="4" spans="1:11">
      <c r="A4" s="10" t="s">
        <v>99</v>
      </c>
      <c r="B4" s="12">
        <v>41851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41672</v>
      </c>
    </row>
    <row r="8" spans="1:11">
      <c r="A8" s="10" t="s">
        <v>102</v>
      </c>
      <c r="B8" s="12">
        <v>41756</v>
      </c>
    </row>
    <row r="9" spans="1:11">
      <c r="A9" s="10" t="s">
        <v>99</v>
      </c>
      <c r="B9" s="12">
        <v>41819</v>
      </c>
    </row>
    <row r="10" spans="1:11">
      <c r="A10" s="10" t="s">
        <v>100</v>
      </c>
      <c r="B10" s="12">
        <v>41945</v>
      </c>
    </row>
    <row r="11" spans="1:11">
      <c r="A11" s="111" t="s">
        <v>103</v>
      </c>
      <c r="B11" s="94" t="s">
        <v>763</v>
      </c>
    </row>
    <row r="12" spans="1:11">
      <c r="A12" s="10" t="s">
        <v>943</v>
      </c>
      <c r="B12" s="12">
        <v>42266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4:B5 B2 B7:B1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5" sqref="B14:B1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42160</v>
      </c>
    </row>
    <row r="4" spans="1:11">
      <c r="A4" s="10" t="s">
        <v>99</v>
      </c>
      <c r="B4" s="12">
        <v>42275</v>
      </c>
    </row>
    <row r="5" spans="1:11">
      <c r="A5" s="10" t="s">
        <v>100</v>
      </c>
      <c r="B5" s="12">
        <v>42335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42029</v>
      </c>
    </row>
    <row r="8" spans="1:11">
      <c r="A8" s="10" t="s">
        <v>102</v>
      </c>
      <c r="B8" s="12">
        <v>42120</v>
      </c>
    </row>
    <row r="9" spans="1:11">
      <c r="A9" s="10" t="s">
        <v>99</v>
      </c>
      <c r="B9" s="12">
        <v>42190</v>
      </c>
    </row>
    <row r="10" spans="1:11">
      <c r="A10" s="10" t="s">
        <v>100</v>
      </c>
      <c r="B10" s="12">
        <v>42307</v>
      </c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363"/>
  <sheetViews>
    <sheetView rightToLeft="1" zoomScale="110" zoomScaleNormal="110" workbookViewId="0">
      <pane ySplit="1" topLeftCell="A361" activePane="bottomLeft" state="frozen"/>
      <selection pane="bottomLeft" activeCell="A364" sqref="A364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882</v>
      </c>
    </row>
    <row r="3" spans="1:36" ht="15.75">
      <c r="A3" s="13" t="s">
        <v>883</v>
      </c>
      <c r="J3" s="117" t="s">
        <v>756</v>
      </c>
      <c r="K3" s="117" t="s">
        <v>758</v>
      </c>
    </row>
    <row r="4" spans="1:36" ht="15.75">
      <c r="A4" s="13" t="s">
        <v>884</v>
      </c>
      <c r="J4" s="117" t="s">
        <v>757</v>
      </c>
      <c r="K4" s="117" t="s">
        <v>759</v>
      </c>
    </row>
    <row r="5" spans="1:36" ht="15.75">
      <c r="A5" s="13" t="s">
        <v>884</v>
      </c>
      <c r="K5" s="117" t="s">
        <v>760</v>
      </c>
    </row>
    <row r="6" spans="1:36" ht="15.75">
      <c r="A6" s="13" t="s">
        <v>884</v>
      </c>
      <c r="K6" s="117" t="s">
        <v>761</v>
      </c>
    </row>
    <row r="7" spans="1:36" ht="15.75">
      <c r="A7" s="13" t="s">
        <v>885</v>
      </c>
    </row>
    <row r="8" spans="1:36" ht="15.75">
      <c r="A8" s="13" t="s">
        <v>886</v>
      </c>
    </row>
    <row r="9" spans="1:36" ht="15.75">
      <c r="A9" s="13" t="s">
        <v>887</v>
      </c>
    </row>
    <row r="10" spans="1:36" ht="15.75">
      <c r="A10" s="13" t="s">
        <v>888</v>
      </c>
    </row>
    <row r="11" spans="1:36" ht="15.75">
      <c r="A11" s="13" t="s">
        <v>889</v>
      </c>
    </row>
    <row r="12" spans="1:36" ht="15.75">
      <c r="A12" s="13" t="s">
        <v>889</v>
      </c>
    </row>
    <row r="13" spans="1:36" ht="15.75">
      <c r="A13" s="13" t="s">
        <v>889</v>
      </c>
    </row>
    <row r="14" spans="1:36" ht="15.75">
      <c r="A14" s="13" t="s">
        <v>890</v>
      </c>
    </row>
    <row r="15" spans="1:36" ht="15.75">
      <c r="A15" s="13" t="s">
        <v>891</v>
      </c>
    </row>
    <row r="16" spans="1:36" ht="15.75">
      <c r="A16" s="13" t="s">
        <v>892</v>
      </c>
    </row>
    <row r="17" spans="1:1" ht="15.75">
      <c r="A17" s="13" t="s">
        <v>892</v>
      </c>
    </row>
    <row r="18" spans="1:1" ht="15.75">
      <c r="A18" s="13" t="s">
        <v>892</v>
      </c>
    </row>
    <row r="19" spans="1:1" ht="15.75">
      <c r="A19" s="13" t="s">
        <v>892</v>
      </c>
    </row>
    <row r="20" spans="1:1" ht="15.75">
      <c r="A20" s="13" t="s">
        <v>892</v>
      </c>
    </row>
    <row r="21" spans="1:1" ht="15.75">
      <c r="A21" s="13" t="s">
        <v>893</v>
      </c>
    </row>
    <row r="22" spans="1:1" ht="15.75">
      <c r="A22" s="13" t="s">
        <v>893</v>
      </c>
    </row>
    <row r="23" spans="1:1" ht="15.75">
      <c r="A23" s="13" t="s">
        <v>894</v>
      </c>
    </row>
    <row r="24" spans="1:1" ht="15.75">
      <c r="A24" s="13" t="s">
        <v>894</v>
      </c>
    </row>
    <row r="25" spans="1:1" ht="15.75">
      <c r="A25" s="13" t="s">
        <v>894</v>
      </c>
    </row>
    <row r="26" spans="1:1" ht="15.75">
      <c r="A26" s="13" t="s">
        <v>895</v>
      </c>
    </row>
    <row r="27" spans="1:1" ht="15.75">
      <c r="A27" s="13" t="s">
        <v>895</v>
      </c>
    </row>
    <row r="28" spans="1:1" ht="15.75">
      <c r="A28" s="13" t="s">
        <v>895</v>
      </c>
    </row>
    <row r="29" spans="1:1" ht="15.75">
      <c r="A29" s="13" t="s">
        <v>895</v>
      </c>
    </row>
    <row r="30" spans="1:1" ht="15.75">
      <c r="A30" s="13" t="s">
        <v>895</v>
      </c>
    </row>
    <row r="31" spans="1:1" ht="15.75">
      <c r="A31" s="13" t="s">
        <v>895</v>
      </c>
    </row>
    <row r="32" spans="1:1" ht="15.75">
      <c r="A32" s="13" t="s">
        <v>895</v>
      </c>
    </row>
    <row r="33" spans="1:1" ht="15.75">
      <c r="A33" s="13" t="s">
        <v>895</v>
      </c>
    </row>
    <row r="34" spans="1:1" ht="15.75">
      <c r="A34" s="13" t="s">
        <v>895</v>
      </c>
    </row>
    <row r="35" spans="1:1" ht="15.75">
      <c r="A35" s="13" t="s">
        <v>895</v>
      </c>
    </row>
    <row r="36" spans="1:1" ht="15.75">
      <c r="A36" s="13" t="s">
        <v>895</v>
      </c>
    </row>
    <row r="37" spans="1:1" ht="15.75">
      <c r="A37" s="13" t="s">
        <v>895</v>
      </c>
    </row>
    <row r="38" spans="1:1" ht="15.75">
      <c r="A38" s="13" t="s">
        <v>895</v>
      </c>
    </row>
    <row r="39" spans="1:1" ht="15.75">
      <c r="A39" s="13" t="s">
        <v>895</v>
      </c>
    </row>
    <row r="40" spans="1:1">
      <c r="A40" s="146" t="s">
        <v>896</v>
      </c>
    </row>
    <row r="41" spans="1:1">
      <c r="A41" s="146" t="s">
        <v>896</v>
      </c>
    </row>
    <row r="42" spans="1:1">
      <c r="A42" s="146" t="s">
        <v>896</v>
      </c>
    </row>
    <row r="43" spans="1:1">
      <c r="A43" s="146" t="s">
        <v>896</v>
      </c>
    </row>
    <row r="44" spans="1:1">
      <c r="A44" s="10" t="s">
        <v>897</v>
      </c>
    </row>
    <row r="45" spans="1:1">
      <c r="A45" s="10" t="s">
        <v>898</v>
      </c>
    </row>
    <row r="46" spans="1:1">
      <c r="A46" s="10" t="s">
        <v>899</v>
      </c>
    </row>
    <row r="47" spans="1:1">
      <c r="A47" s="10" t="s">
        <v>900</v>
      </c>
    </row>
    <row r="48" spans="1:1">
      <c r="A48" s="10" t="s">
        <v>901</v>
      </c>
    </row>
    <row r="49" spans="1:1">
      <c r="A49" s="10" t="s">
        <v>902</v>
      </c>
    </row>
    <row r="50" spans="1:1">
      <c r="A50" s="10" t="s">
        <v>903</v>
      </c>
    </row>
    <row r="51" spans="1:1">
      <c r="A51" s="10" t="s">
        <v>905</v>
      </c>
    </row>
    <row r="52" spans="1:1">
      <c r="A52" s="10" t="s">
        <v>905</v>
      </c>
    </row>
    <row r="53" spans="1:1">
      <c r="A53" s="10" t="s">
        <v>905</v>
      </c>
    </row>
    <row r="54" spans="1:1">
      <c r="A54" s="10" t="s">
        <v>905</v>
      </c>
    </row>
    <row r="55" spans="1:1">
      <c r="A55" s="10" t="s">
        <v>905</v>
      </c>
    </row>
    <row r="56" spans="1:1">
      <c r="A56" s="10" t="s">
        <v>904</v>
      </c>
    </row>
    <row r="57" spans="1:1">
      <c r="A57" s="10" t="s">
        <v>904</v>
      </c>
    </row>
    <row r="58" spans="1:1">
      <c r="A58" s="10" t="s">
        <v>904</v>
      </c>
    </row>
    <row r="59" spans="1:1">
      <c r="A59" s="10" t="s">
        <v>904</v>
      </c>
    </row>
    <row r="60" spans="1:1">
      <c r="A60" s="10" t="s">
        <v>904</v>
      </c>
    </row>
    <row r="61" spans="1:1">
      <c r="A61" s="10" t="s">
        <v>904</v>
      </c>
    </row>
    <row r="62" spans="1:1">
      <c r="A62" s="10" t="s">
        <v>904</v>
      </c>
    </row>
    <row r="63" spans="1:1">
      <c r="A63" s="10" t="s">
        <v>904</v>
      </c>
    </row>
    <row r="64" spans="1:1">
      <c r="A64" s="10" t="s">
        <v>904</v>
      </c>
    </row>
    <row r="65" spans="1:1">
      <c r="A65" s="10" t="s">
        <v>904</v>
      </c>
    </row>
    <row r="66" spans="1:1">
      <c r="A66" s="10" t="s">
        <v>904</v>
      </c>
    </row>
    <row r="67" spans="1:1">
      <c r="A67" s="10" t="s">
        <v>904</v>
      </c>
    </row>
    <row r="68" spans="1:1">
      <c r="A68" s="10" t="s">
        <v>906</v>
      </c>
    </row>
    <row r="69" spans="1:1">
      <c r="A69" s="10" t="s">
        <v>906</v>
      </c>
    </row>
    <row r="70" spans="1:1">
      <c r="A70" s="10" t="s">
        <v>906</v>
      </c>
    </row>
    <row r="71" spans="1:1">
      <c r="A71" s="10" t="s">
        <v>906</v>
      </c>
    </row>
    <row r="72" spans="1:1">
      <c r="A72" s="10" t="s">
        <v>906</v>
      </c>
    </row>
    <row r="73" spans="1:1">
      <c r="A73" s="10" t="s">
        <v>906</v>
      </c>
    </row>
    <row r="74" spans="1:1">
      <c r="A74" s="10" t="s">
        <v>906</v>
      </c>
    </row>
    <row r="75" spans="1:1">
      <c r="A75" s="10" t="s">
        <v>906</v>
      </c>
    </row>
    <row r="76" spans="1:1">
      <c r="A76" s="10" t="s">
        <v>906</v>
      </c>
    </row>
    <row r="77" spans="1:1">
      <c r="A77" s="10" t="s">
        <v>906</v>
      </c>
    </row>
    <row r="78" spans="1:1">
      <c r="A78" s="10" t="s">
        <v>906</v>
      </c>
    </row>
    <row r="79" spans="1:1">
      <c r="A79" s="10" t="s">
        <v>906</v>
      </c>
    </row>
    <row r="80" spans="1:1">
      <c r="A80" s="10" t="s">
        <v>906</v>
      </c>
    </row>
    <row r="81" spans="1:1">
      <c r="A81" s="10" t="s">
        <v>906</v>
      </c>
    </row>
    <row r="82" spans="1:1">
      <c r="A82" s="10" t="s">
        <v>906</v>
      </c>
    </row>
    <row r="83" spans="1:1">
      <c r="A83" s="10" t="s">
        <v>906</v>
      </c>
    </row>
    <row r="84" spans="1:1">
      <c r="A84" s="10" t="s">
        <v>906</v>
      </c>
    </row>
    <row r="85" spans="1:1">
      <c r="A85" s="10" t="s">
        <v>906</v>
      </c>
    </row>
    <row r="86" spans="1:1">
      <c r="A86" s="10" t="s">
        <v>906</v>
      </c>
    </row>
    <row r="87" spans="1:1">
      <c r="A87" s="10" t="s">
        <v>906</v>
      </c>
    </row>
    <row r="88" spans="1:1">
      <c r="A88" s="10" t="s">
        <v>906</v>
      </c>
    </row>
    <row r="89" spans="1:1">
      <c r="A89" s="10" t="s">
        <v>906</v>
      </c>
    </row>
    <row r="90" spans="1:1">
      <c r="A90" s="10" t="s">
        <v>906</v>
      </c>
    </row>
    <row r="91" spans="1:1">
      <c r="A91" s="10" t="s">
        <v>906</v>
      </c>
    </row>
    <row r="92" spans="1:1">
      <c r="A92" s="10" t="s">
        <v>906</v>
      </c>
    </row>
    <row r="93" spans="1:1">
      <c r="A93" s="10" t="s">
        <v>906</v>
      </c>
    </row>
    <row r="94" spans="1:1">
      <c r="A94" s="10" t="s">
        <v>906</v>
      </c>
    </row>
    <row r="95" spans="1:1">
      <c r="A95" s="10" t="s">
        <v>906</v>
      </c>
    </row>
    <row r="96" spans="1:1">
      <c r="A96" s="10" t="s">
        <v>906</v>
      </c>
    </row>
    <row r="97" spans="1:1">
      <c r="A97" s="10" t="s">
        <v>906</v>
      </c>
    </row>
    <row r="98" spans="1:1">
      <c r="A98" s="10" t="s">
        <v>906</v>
      </c>
    </row>
    <row r="99" spans="1:1">
      <c r="A99" s="10" t="s">
        <v>906</v>
      </c>
    </row>
    <row r="100" spans="1:1">
      <c r="A100" s="10" t="s">
        <v>906</v>
      </c>
    </row>
    <row r="101" spans="1:1">
      <c r="A101" s="10" t="s">
        <v>906</v>
      </c>
    </row>
    <row r="102" spans="1:1">
      <c r="A102" s="10" t="s">
        <v>906</v>
      </c>
    </row>
    <row r="103" spans="1:1">
      <c r="A103" s="10" t="s">
        <v>906</v>
      </c>
    </row>
    <row r="104" spans="1:1">
      <c r="A104" s="10" t="s">
        <v>906</v>
      </c>
    </row>
    <row r="105" spans="1:1">
      <c r="A105" s="10" t="s">
        <v>906</v>
      </c>
    </row>
    <row r="106" spans="1:1">
      <c r="A106" s="10" t="s">
        <v>906</v>
      </c>
    </row>
    <row r="107" spans="1:1">
      <c r="A107" s="10" t="s">
        <v>906</v>
      </c>
    </row>
    <row r="108" spans="1:1">
      <c r="A108" s="10" t="s">
        <v>906</v>
      </c>
    </row>
    <row r="109" spans="1:1">
      <c r="A109" s="10" t="s">
        <v>906</v>
      </c>
    </row>
    <row r="110" spans="1:1">
      <c r="A110" s="10" t="s">
        <v>906</v>
      </c>
    </row>
    <row r="111" spans="1:1">
      <c r="A111" s="10" t="s">
        <v>906</v>
      </c>
    </row>
    <row r="112" spans="1:1">
      <c r="A112" s="10" t="s">
        <v>906</v>
      </c>
    </row>
    <row r="113" spans="1:1">
      <c r="A113" s="10" t="s">
        <v>906</v>
      </c>
    </row>
    <row r="114" spans="1:1">
      <c r="A114" s="10" t="s">
        <v>906</v>
      </c>
    </row>
    <row r="115" spans="1:1">
      <c r="A115" s="10" t="s">
        <v>906</v>
      </c>
    </row>
    <row r="116" spans="1:1">
      <c r="A116" s="10" t="s">
        <v>906</v>
      </c>
    </row>
    <row r="117" spans="1:1">
      <c r="A117" s="10" t="s">
        <v>906</v>
      </c>
    </row>
    <row r="118" spans="1:1">
      <c r="A118" s="10" t="s">
        <v>906</v>
      </c>
    </row>
    <row r="119" spans="1:1">
      <c r="A119" s="10" t="s">
        <v>906</v>
      </c>
    </row>
    <row r="120" spans="1:1">
      <c r="A120" s="10" t="s">
        <v>906</v>
      </c>
    </row>
    <row r="121" spans="1:1">
      <c r="A121" s="10" t="s">
        <v>906</v>
      </c>
    </row>
    <row r="122" spans="1:1">
      <c r="A122" s="10" t="s">
        <v>906</v>
      </c>
    </row>
    <row r="123" spans="1:1">
      <c r="A123" s="10" t="s">
        <v>906</v>
      </c>
    </row>
    <row r="124" spans="1:1">
      <c r="A124" s="10" t="s">
        <v>906</v>
      </c>
    </row>
    <row r="125" spans="1:1">
      <c r="A125" s="10" t="s">
        <v>906</v>
      </c>
    </row>
    <row r="126" spans="1:1">
      <c r="A126" s="10" t="s">
        <v>906</v>
      </c>
    </row>
    <row r="127" spans="1:1">
      <c r="A127" s="10" t="s">
        <v>906</v>
      </c>
    </row>
    <row r="128" spans="1:1">
      <c r="A128" s="10" t="s">
        <v>906</v>
      </c>
    </row>
    <row r="129" spans="1:1">
      <c r="A129" s="10" t="s">
        <v>906</v>
      </c>
    </row>
    <row r="130" spans="1:1">
      <c r="A130" s="10" t="s">
        <v>906</v>
      </c>
    </row>
    <row r="131" spans="1:1">
      <c r="A131" s="10" t="s">
        <v>906</v>
      </c>
    </row>
    <row r="132" spans="1:1">
      <c r="A132" s="10" t="s">
        <v>906</v>
      </c>
    </row>
    <row r="133" spans="1:1">
      <c r="A133" s="10" t="s">
        <v>906</v>
      </c>
    </row>
    <row r="134" spans="1:1">
      <c r="A134" s="10" t="s">
        <v>906</v>
      </c>
    </row>
    <row r="135" spans="1:1">
      <c r="A135" s="10" t="s">
        <v>906</v>
      </c>
    </row>
    <row r="136" spans="1:1">
      <c r="A136" s="10" t="s">
        <v>906</v>
      </c>
    </row>
    <row r="137" spans="1:1">
      <c r="A137" s="10" t="s">
        <v>906</v>
      </c>
    </row>
    <row r="138" spans="1:1">
      <c r="A138" s="10" t="s">
        <v>906</v>
      </c>
    </row>
    <row r="139" spans="1:1">
      <c r="A139" s="10" t="s">
        <v>906</v>
      </c>
    </row>
    <row r="140" spans="1:1">
      <c r="A140" s="10" t="s">
        <v>906</v>
      </c>
    </row>
    <row r="141" spans="1:1">
      <c r="A141" s="10" t="s">
        <v>906</v>
      </c>
    </row>
    <row r="142" spans="1:1">
      <c r="A142" s="10" t="s">
        <v>907</v>
      </c>
    </row>
    <row r="143" spans="1:1">
      <c r="A143" s="10" t="s">
        <v>907</v>
      </c>
    </row>
    <row r="144" spans="1:1">
      <c r="A144" s="10" t="s">
        <v>907</v>
      </c>
    </row>
    <row r="145" spans="1:1">
      <c r="A145" s="10" t="s">
        <v>907</v>
      </c>
    </row>
    <row r="146" spans="1:1">
      <c r="A146" s="10" t="s">
        <v>907</v>
      </c>
    </row>
    <row r="147" spans="1:1">
      <c r="A147" s="10" t="s">
        <v>907</v>
      </c>
    </row>
    <row r="148" spans="1:1">
      <c r="A148" s="10" t="s">
        <v>907</v>
      </c>
    </row>
    <row r="149" spans="1:1">
      <c r="A149" s="10" t="s">
        <v>907</v>
      </c>
    </row>
    <row r="150" spans="1:1">
      <c r="A150" s="10" t="s">
        <v>907</v>
      </c>
    </row>
    <row r="151" spans="1:1">
      <c r="A151" s="10" t="s">
        <v>907</v>
      </c>
    </row>
    <row r="152" spans="1:1">
      <c r="A152" s="10" t="s">
        <v>907</v>
      </c>
    </row>
    <row r="153" spans="1:1">
      <c r="A153" s="10" t="s">
        <v>907</v>
      </c>
    </row>
    <row r="154" spans="1:1">
      <c r="A154" s="10" t="s">
        <v>907</v>
      </c>
    </row>
    <row r="155" spans="1:1">
      <c r="A155" s="10" t="s">
        <v>907</v>
      </c>
    </row>
    <row r="156" spans="1:1">
      <c r="A156" s="10" t="s">
        <v>907</v>
      </c>
    </row>
    <row r="157" spans="1:1">
      <c r="A157" s="10" t="s">
        <v>907</v>
      </c>
    </row>
    <row r="158" spans="1:1">
      <c r="A158" s="10" t="s">
        <v>907</v>
      </c>
    </row>
    <row r="159" spans="1:1">
      <c r="A159" s="10" t="s">
        <v>907</v>
      </c>
    </row>
    <row r="160" spans="1:1">
      <c r="A160" s="10" t="s">
        <v>907</v>
      </c>
    </row>
    <row r="161" spans="1:1">
      <c r="A161" s="10" t="s">
        <v>907</v>
      </c>
    </row>
    <row r="162" spans="1:1">
      <c r="A162" s="10" t="s">
        <v>907</v>
      </c>
    </row>
    <row r="163" spans="1:1">
      <c r="A163" s="10" t="s">
        <v>907</v>
      </c>
    </row>
    <row r="164" spans="1:1">
      <c r="A164" s="10" t="s">
        <v>907</v>
      </c>
    </row>
    <row r="165" spans="1:1">
      <c r="A165" s="10" t="s">
        <v>907</v>
      </c>
    </row>
    <row r="166" spans="1:1">
      <c r="A166" s="10" t="s">
        <v>907</v>
      </c>
    </row>
    <row r="167" spans="1:1">
      <c r="A167" s="10" t="s">
        <v>907</v>
      </c>
    </row>
    <row r="168" spans="1:1">
      <c r="A168" s="10" t="s">
        <v>907</v>
      </c>
    </row>
    <row r="169" spans="1:1">
      <c r="A169" s="10" t="s">
        <v>907</v>
      </c>
    </row>
    <row r="170" spans="1:1">
      <c r="A170" s="10" t="s">
        <v>907</v>
      </c>
    </row>
    <row r="171" spans="1:1">
      <c r="A171" s="10" t="s">
        <v>907</v>
      </c>
    </row>
    <row r="172" spans="1:1">
      <c r="A172" s="10" t="s">
        <v>907</v>
      </c>
    </row>
    <row r="173" spans="1:1">
      <c r="A173" s="10" t="s">
        <v>907</v>
      </c>
    </row>
    <row r="174" spans="1:1">
      <c r="A174" s="10" t="s">
        <v>907</v>
      </c>
    </row>
    <row r="175" spans="1:1">
      <c r="A175" s="10" t="s">
        <v>907</v>
      </c>
    </row>
    <row r="176" spans="1:1">
      <c r="A176" s="10" t="s">
        <v>907</v>
      </c>
    </row>
    <row r="177" spans="1:1">
      <c r="A177" s="10" t="s">
        <v>907</v>
      </c>
    </row>
    <row r="178" spans="1:1">
      <c r="A178" s="10" t="s">
        <v>907</v>
      </c>
    </row>
    <row r="179" spans="1:1">
      <c r="A179" s="10" t="s">
        <v>907</v>
      </c>
    </row>
    <row r="180" spans="1:1">
      <c r="A180" s="10" t="s">
        <v>907</v>
      </c>
    </row>
    <row r="181" spans="1:1">
      <c r="A181" s="10" t="s">
        <v>907</v>
      </c>
    </row>
    <row r="182" spans="1:1">
      <c r="A182" s="10" t="s">
        <v>907</v>
      </c>
    </row>
    <row r="183" spans="1:1">
      <c r="A183" s="10" t="s">
        <v>907</v>
      </c>
    </row>
    <row r="184" spans="1:1">
      <c r="A184" s="10" t="s">
        <v>907</v>
      </c>
    </row>
    <row r="185" spans="1:1">
      <c r="A185" s="10" t="s">
        <v>907</v>
      </c>
    </row>
    <row r="186" spans="1:1">
      <c r="A186" s="10" t="s">
        <v>907</v>
      </c>
    </row>
    <row r="187" spans="1:1">
      <c r="A187" s="10" t="s">
        <v>907</v>
      </c>
    </row>
    <row r="188" spans="1:1">
      <c r="A188" s="10" t="s">
        <v>907</v>
      </c>
    </row>
    <row r="189" spans="1:1">
      <c r="A189" s="10" t="s">
        <v>907</v>
      </c>
    </row>
    <row r="190" spans="1:1">
      <c r="A190" s="10" t="s">
        <v>907</v>
      </c>
    </row>
    <row r="191" spans="1:1">
      <c r="A191" s="10" t="s">
        <v>907</v>
      </c>
    </row>
    <row r="192" spans="1:1">
      <c r="A192" s="10" t="s">
        <v>907</v>
      </c>
    </row>
    <row r="193" spans="1:1">
      <c r="A193" s="10" t="s">
        <v>907</v>
      </c>
    </row>
    <row r="194" spans="1:1">
      <c r="A194" s="10" t="s">
        <v>907</v>
      </c>
    </row>
    <row r="195" spans="1:1">
      <c r="A195" s="10" t="s">
        <v>907</v>
      </c>
    </row>
    <row r="196" spans="1:1">
      <c r="A196" s="10" t="s">
        <v>907</v>
      </c>
    </row>
    <row r="197" spans="1:1">
      <c r="A197" s="10" t="s">
        <v>907</v>
      </c>
    </row>
    <row r="198" spans="1:1">
      <c r="A198" s="10" t="s">
        <v>907</v>
      </c>
    </row>
    <row r="199" spans="1:1">
      <c r="A199" s="10" t="s">
        <v>907</v>
      </c>
    </row>
    <row r="200" spans="1:1">
      <c r="A200" s="10" t="s">
        <v>907</v>
      </c>
    </row>
    <row r="201" spans="1:1">
      <c r="A201" s="10" t="s">
        <v>907</v>
      </c>
    </row>
    <row r="202" spans="1:1">
      <c r="A202" s="10" t="s">
        <v>907</v>
      </c>
    </row>
    <row r="203" spans="1:1">
      <c r="A203" s="10" t="s">
        <v>907</v>
      </c>
    </row>
    <row r="204" spans="1:1">
      <c r="A204" s="10" t="s">
        <v>907</v>
      </c>
    </row>
    <row r="205" spans="1:1">
      <c r="A205" s="10" t="s">
        <v>907</v>
      </c>
    </row>
    <row r="206" spans="1:1">
      <c r="A206" s="10" t="s">
        <v>907</v>
      </c>
    </row>
    <row r="207" spans="1:1">
      <c r="A207" s="10" t="s">
        <v>907</v>
      </c>
    </row>
    <row r="208" spans="1:1">
      <c r="A208" s="10" t="s">
        <v>907</v>
      </c>
    </row>
    <row r="209" spans="1:1">
      <c r="A209" s="10" t="s">
        <v>907</v>
      </c>
    </row>
    <row r="210" spans="1:1">
      <c r="A210" s="10" t="s">
        <v>907</v>
      </c>
    </row>
    <row r="211" spans="1:1">
      <c r="A211" s="10" t="s">
        <v>907</v>
      </c>
    </row>
    <row r="212" spans="1:1">
      <c r="A212" s="10" t="s">
        <v>907</v>
      </c>
    </row>
    <row r="213" spans="1:1">
      <c r="A213" s="10" t="s">
        <v>907</v>
      </c>
    </row>
    <row r="214" spans="1:1">
      <c r="A214" s="10" t="s">
        <v>907</v>
      </c>
    </row>
    <row r="215" spans="1:1">
      <c r="A215" s="10" t="s">
        <v>907</v>
      </c>
    </row>
    <row r="216" spans="1:1">
      <c r="A216" s="10" t="s">
        <v>907</v>
      </c>
    </row>
    <row r="217" spans="1:1">
      <c r="A217" s="10" t="s">
        <v>907</v>
      </c>
    </row>
    <row r="218" spans="1:1">
      <c r="A218" s="10" t="s">
        <v>907</v>
      </c>
    </row>
    <row r="219" spans="1:1">
      <c r="A219" s="10" t="s">
        <v>907</v>
      </c>
    </row>
    <row r="220" spans="1:1">
      <c r="A220" s="10" t="s">
        <v>907</v>
      </c>
    </row>
    <row r="221" spans="1:1">
      <c r="A221" s="10" t="s">
        <v>907</v>
      </c>
    </row>
    <row r="222" spans="1:1">
      <c r="A222" s="10" t="s">
        <v>907</v>
      </c>
    </row>
    <row r="223" spans="1:1">
      <c r="A223" s="10" t="s">
        <v>907</v>
      </c>
    </row>
    <row r="224" spans="1:1">
      <c r="A224" s="10" t="s">
        <v>907</v>
      </c>
    </row>
    <row r="225" spans="1:1">
      <c r="A225" s="10" t="s">
        <v>907</v>
      </c>
    </row>
    <row r="226" spans="1:1">
      <c r="A226" s="10" t="s">
        <v>907</v>
      </c>
    </row>
    <row r="227" spans="1:1">
      <c r="A227" s="10" t="s">
        <v>907</v>
      </c>
    </row>
    <row r="228" spans="1:1">
      <c r="A228" s="10" t="s">
        <v>907</v>
      </c>
    </row>
    <row r="229" spans="1:1">
      <c r="A229" s="10" t="s">
        <v>907</v>
      </c>
    </row>
    <row r="230" spans="1:1">
      <c r="A230" s="10" t="s">
        <v>907</v>
      </c>
    </row>
    <row r="231" spans="1:1">
      <c r="A231" s="10" t="s">
        <v>907</v>
      </c>
    </row>
    <row r="232" spans="1:1">
      <c r="A232" s="10" t="s">
        <v>907</v>
      </c>
    </row>
    <row r="233" spans="1:1">
      <c r="A233" s="10" t="s">
        <v>907</v>
      </c>
    </row>
    <row r="234" spans="1:1">
      <c r="A234" s="10" t="s">
        <v>907</v>
      </c>
    </row>
    <row r="235" spans="1:1">
      <c r="A235" s="10" t="s">
        <v>907</v>
      </c>
    </row>
    <row r="236" spans="1:1">
      <c r="A236" s="10" t="s">
        <v>907</v>
      </c>
    </row>
    <row r="237" spans="1:1">
      <c r="A237" s="10" t="s">
        <v>907</v>
      </c>
    </row>
    <row r="238" spans="1:1">
      <c r="A238" s="10" t="s">
        <v>907</v>
      </c>
    </row>
    <row r="239" spans="1:1">
      <c r="A239" s="10" t="s">
        <v>907</v>
      </c>
    </row>
    <row r="240" spans="1:1">
      <c r="A240" s="10" t="s">
        <v>907</v>
      </c>
    </row>
    <row r="241" spans="1:1">
      <c r="A241" s="10" t="s">
        <v>907</v>
      </c>
    </row>
    <row r="242" spans="1:1">
      <c r="A242" s="10" t="s">
        <v>907</v>
      </c>
    </row>
    <row r="243" spans="1:1">
      <c r="A243" s="10" t="s">
        <v>907</v>
      </c>
    </row>
    <row r="244" spans="1:1">
      <c r="A244" s="10" t="s">
        <v>907</v>
      </c>
    </row>
    <row r="245" spans="1:1">
      <c r="A245" s="10" t="s">
        <v>907</v>
      </c>
    </row>
    <row r="246" spans="1:1">
      <c r="A246" s="10" t="s">
        <v>907</v>
      </c>
    </row>
    <row r="247" spans="1:1">
      <c r="A247" s="10" t="s">
        <v>907</v>
      </c>
    </row>
    <row r="248" spans="1:1">
      <c r="A248" s="10" t="s">
        <v>907</v>
      </c>
    </row>
    <row r="249" spans="1:1">
      <c r="A249" s="10" t="s">
        <v>907</v>
      </c>
    </row>
    <row r="250" spans="1:1">
      <c r="A250" s="10" t="s">
        <v>907</v>
      </c>
    </row>
    <row r="251" spans="1:1">
      <c r="A251" s="10" t="s">
        <v>907</v>
      </c>
    </row>
    <row r="252" spans="1:1">
      <c r="A252" s="10" t="s">
        <v>907</v>
      </c>
    </row>
    <row r="253" spans="1:1">
      <c r="A253" s="10" t="s">
        <v>907</v>
      </c>
    </row>
    <row r="254" spans="1:1">
      <c r="A254" s="10" t="s">
        <v>907</v>
      </c>
    </row>
    <row r="255" spans="1:1">
      <c r="A255" s="10" t="s">
        <v>907</v>
      </c>
    </row>
    <row r="256" spans="1:1">
      <c r="A256" s="10" t="s">
        <v>907</v>
      </c>
    </row>
    <row r="257" spans="1:1">
      <c r="A257" s="10" t="s">
        <v>907</v>
      </c>
    </row>
    <row r="258" spans="1:1">
      <c r="A258" s="10" t="s">
        <v>907</v>
      </c>
    </row>
    <row r="259" spans="1:1">
      <c r="A259" s="10" t="s">
        <v>907</v>
      </c>
    </row>
    <row r="260" spans="1:1">
      <c r="A260" s="10" t="s">
        <v>907</v>
      </c>
    </row>
    <row r="261" spans="1:1">
      <c r="A261" s="10" t="s">
        <v>907</v>
      </c>
    </row>
    <row r="262" spans="1:1">
      <c r="A262" s="10" t="s">
        <v>907</v>
      </c>
    </row>
    <row r="263" spans="1:1">
      <c r="A263" s="10" t="s">
        <v>907</v>
      </c>
    </row>
    <row r="264" spans="1:1">
      <c r="A264" s="10" t="s">
        <v>907</v>
      </c>
    </row>
    <row r="265" spans="1:1">
      <c r="A265" s="10" t="s">
        <v>907</v>
      </c>
    </row>
    <row r="266" spans="1:1">
      <c r="A266" s="10" t="s">
        <v>907</v>
      </c>
    </row>
    <row r="267" spans="1:1">
      <c r="A267" s="10" t="s">
        <v>907</v>
      </c>
    </row>
    <row r="268" spans="1:1">
      <c r="A268" s="10" t="s">
        <v>907</v>
      </c>
    </row>
    <row r="269" spans="1:1">
      <c r="A269" s="10" t="s">
        <v>907</v>
      </c>
    </row>
    <row r="270" spans="1:1">
      <c r="A270" s="10" t="s">
        <v>907</v>
      </c>
    </row>
    <row r="271" spans="1:1">
      <c r="A271" s="10" t="s">
        <v>907</v>
      </c>
    </row>
    <row r="272" spans="1:1">
      <c r="A272" s="10" t="s">
        <v>907</v>
      </c>
    </row>
    <row r="273" spans="1:1">
      <c r="A273" s="10" t="s">
        <v>907</v>
      </c>
    </row>
    <row r="274" spans="1:1">
      <c r="A274" s="10" t="s">
        <v>907</v>
      </c>
    </row>
    <row r="275" spans="1:1">
      <c r="A275" s="10" t="s">
        <v>907</v>
      </c>
    </row>
    <row r="276" spans="1:1">
      <c r="A276" s="10" t="s">
        <v>907</v>
      </c>
    </row>
    <row r="277" spans="1:1">
      <c r="A277" s="10" t="s">
        <v>907</v>
      </c>
    </row>
    <row r="278" spans="1:1">
      <c r="A278" s="10" t="s">
        <v>907</v>
      </c>
    </row>
    <row r="279" spans="1:1">
      <c r="A279" s="10" t="s">
        <v>907</v>
      </c>
    </row>
    <row r="280" spans="1:1">
      <c r="A280" s="10" t="s">
        <v>907</v>
      </c>
    </row>
    <row r="281" spans="1:1">
      <c r="A281" s="10" t="s">
        <v>907</v>
      </c>
    </row>
    <row r="282" spans="1:1">
      <c r="A282" s="10" t="s">
        <v>907</v>
      </c>
    </row>
    <row r="283" spans="1:1">
      <c r="A283" s="10" t="s">
        <v>907</v>
      </c>
    </row>
    <row r="284" spans="1:1">
      <c r="A284" s="10" t="s">
        <v>907</v>
      </c>
    </row>
    <row r="285" spans="1:1">
      <c r="A285" s="10" t="s">
        <v>907</v>
      </c>
    </row>
    <row r="286" spans="1:1">
      <c r="A286" s="10" t="s">
        <v>907</v>
      </c>
    </row>
    <row r="287" spans="1:1">
      <c r="A287" s="10" t="s">
        <v>907</v>
      </c>
    </row>
    <row r="288" spans="1:1">
      <c r="A288" s="10" t="s">
        <v>907</v>
      </c>
    </row>
    <row r="289" spans="1:1">
      <c r="A289" s="10" t="s">
        <v>907</v>
      </c>
    </row>
    <row r="290" spans="1:1">
      <c r="A290" s="10" t="s">
        <v>908</v>
      </c>
    </row>
    <row r="291" spans="1:1">
      <c r="A291" s="10" t="s">
        <v>908</v>
      </c>
    </row>
    <row r="292" spans="1:1">
      <c r="A292" s="10" t="s">
        <v>908</v>
      </c>
    </row>
    <row r="293" spans="1:1">
      <c r="A293" s="10" t="s">
        <v>908</v>
      </c>
    </row>
    <row r="294" spans="1:1">
      <c r="A294" s="10" t="s">
        <v>908</v>
      </c>
    </row>
    <row r="295" spans="1:1">
      <c r="A295" s="10" t="s">
        <v>908</v>
      </c>
    </row>
    <row r="296" spans="1:1">
      <c r="A296" s="10" t="s">
        <v>908</v>
      </c>
    </row>
    <row r="297" spans="1:1">
      <c r="A297" s="10" t="s">
        <v>908</v>
      </c>
    </row>
    <row r="298" spans="1:1">
      <c r="A298" s="10" t="s">
        <v>908</v>
      </c>
    </row>
    <row r="299" spans="1:1">
      <c r="A299" s="10" t="s">
        <v>908</v>
      </c>
    </row>
    <row r="300" spans="1:1">
      <c r="A300" s="10" t="s">
        <v>908</v>
      </c>
    </row>
    <row r="301" spans="1:1">
      <c r="A301" s="10" t="s">
        <v>908</v>
      </c>
    </row>
    <row r="302" spans="1:1">
      <c r="A302" s="10" t="s">
        <v>908</v>
      </c>
    </row>
    <row r="303" spans="1:1">
      <c r="A303" s="10" t="s">
        <v>908</v>
      </c>
    </row>
    <row r="304" spans="1:1">
      <c r="A304" s="10" t="s">
        <v>908</v>
      </c>
    </row>
    <row r="305" spans="1:1">
      <c r="A305" s="10" t="s">
        <v>908</v>
      </c>
    </row>
    <row r="306" spans="1:1">
      <c r="A306" s="10" t="s">
        <v>908</v>
      </c>
    </row>
    <row r="307" spans="1:1">
      <c r="A307" s="10" t="s">
        <v>908</v>
      </c>
    </row>
    <row r="308" spans="1:1">
      <c r="A308" s="10" t="s">
        <v>908</v>
      </c>
    </row>
    <row r="309" spans="1:1">
      <c r="A309" s="10" t="s">
        <v>908</v>
      </c>
    </row>
    <row r="310" spans="1:1">
      <c r="A310" s="10" t="s">
        <v>909</v>
      </c>
    </row>
    <row r="311" spans="1:1">
      <c r="A311" s="10" t="s">
        <v>909</v>
      </c>
    </row>
    <row r="312" spans="1:1">
      <c r="A312" s="10" t="s">
        <v>909</v>
      </c>
    </row>
    <row r="313" spans="1:1">
      <c r="A313" s="10" t="s">
        <v>909</v>
      </c>
    </row>
    <row r="314" spans="1:1">
      <c r="A314" s="10" t="s">
        <v>909</v>
      </c>
    </row>
    <row r="315" spans="1:1">
      <c r="A315" s="10" t="s">
        <v>909</v>
      </c>
    </row>
    <row r="316" spans="1:1">
      <c r="A316" s="10" t="s">
        <v>909</v>
      </c>
    </row>
    <row r="317" spans="1:1">
      <c r="A317" s="10" t="s">
        <v>909</v>
      </c>
    </row>
    <row r="318" spans="1:1">
      <c r="A318" s="10" t="s">
        <v>909</v>
      </c>
    </row>
    <row r="319" spans="1:1">
      <c r="A319" s="10" t="s">
        <v>909</v>
      </c>
    </row>
    <row r="320" spans="1:1">
      <c r="A320" s="10" t="s">
        <v>909</v>
      </c>
    </row>
    <row r="321" spans="1:1">
      <c r="A321" s="10" t="s">
        <v>909</v>
      </c>
    </row>
    <row r="322" spans="1:1">
      <c r="A322" s="10" t="s">
        <v>909</v>
      </c>
    </row>
    <row r="323" spans="1:1">
      <c r="A323" s="10" t="s">
        <v>910</v>
      </c>
    </row>
    <row r="324" spans="1:1">
      <c r="A324" s="10" t="s">
        <v>910</v>
      </c>
    </row>
    <row r="325" spans="1:1">
      <c r="A325" s="10" t="s">
        <v>910</v>
      </c>
    </row>
    <row r="326" spans="1:1">
      <c r="A326" s="10" t="s">
        <v>910</v>
      </c>
    </row>
    <row r="327" spans="1:1">
      <c r="A327" s="10" t="s">
        <v>910</v>
      </c>
    </row>
    <row r="328" spans="1:1">
      <c r="A328" s="10" t="s">
        <v>910</v>
      </c>
    </row>
    <row r="329" spans="1:1">
      <c r="A329" s="10" t="s">
        <v>910</v>
      </c>
    </row>
    <row r="330" spans="1:1">
      <c r="A330" s="10" t="s">
        <v>910</v>
      </c>
    </row>
    <row r="331" spans="1:1">
      <c r="A331" s="10" t="s">
        <v>910</v>
      </c>
    </row>
    <row r="332" spans="1:1">
      <c r="A332" s="10" t="s">
        <v>910</v>
      </c>
    </row>
    <row r="333" spans="1:1">
      <c r="A333" s="10" t="s">
        <v>910</v>
      </c>
    </row>
    <row r="334" spans="1:1">
      <c r="A334" s="10" t="s">
        <v>910</v>
      </c>
    </row>
    <row r="335" spans="1:1">
      <c r="A335" s="10" t="s">
        <v>910</v>
      </c>
    </row>
    <row r="336" spans="1:1">
      <c r="A336" s="10" t="s">
        <v>910</v>
      </c>
    </row>
    <row r="337" spans="1:1">
      <c r="A337" s="10" t="s">
        <v>910</v>
      </c>
    </row>
    <row r="338" spans="1:1">
      <c r="A338" s="10" t="s">
        <v>910</v>
      </c>
    </row>
    <row r="339" spans="1:1">
      <c r="A339" s="10" t="s">
        <v>911</v>
      </c>
    </row>
    <row r="340" spans="1:1">
      <c r="A340" s="10" t="s">
        <v>911</v>
      </c>
    </row>
    <row r="341" spans="1:1">
      <c r="A341" s="10" t="s">
        <v>911</v>
      </c>
    </row>
    <row r="342" spans="1:1">
      <c r="A342" s="10" t="s">
        <v>911</v>
      </c>
    </row>
    <row r="343" spans="1:1">
      <c r="A343" s="10" t="s">
        <v>911</v>
      </c>
    </row>
    <row r="344" spans="1:1">
      <c r="A344" s="10" t="s">
        <v>911</v>
      </c>
    </row>
    <row r="345" spans="1:1">
      <c r="A345" s="10" t="s">
        <v>911</v>
      </c>
    </row>
    <row r="346" spans="1:1">
      <c r="A346" s="10" t="s">
        <v>911</v>
      </c>
    </row>
    <row r="347" spans="1:1">
      <c r="A347" s="10" t="s">
        <v>911</v>
      </c>
    </row>
    <row r="348" spans="1:1">
      <c r="A348" s="10" t="s">
        <v>911</v>
      </c>
    </row>
    <row r="349" spans="1:1">
      <c r="A349" s="10" t="s">
        <v>911</v>
      </c>
    </row>
    <row r="350" spans="1:1">
      <c r="A350" s="10" t="s">
        <v>911</v>
      </c>
    </row>
    <row r="351" spans="1:1">
      <c r="A351" s="10" t="s">
        <v>911</v>
      </c>
    </row>
    <row r="352" spans="1:1">
      <c r="A352" s="10" t="s">
        <v>911</v>
      </c>
    </row>
    <row r="353" spans="1:1">
      <c r="A353" s="10" t="s">
        <v>911</v>
      </c>
    </row>
    <row r="354" spans="1:1">
      <c r="A354" s="10" t="s">
        <v>912</v>
      </c>
    </row>
    <row r="355" spans="1:1">
      <c r="A355" s="10" t="s">
        <v>912</v>
      </c>
    </row>
    <row r="356" spans="1:1">
      <c r="A356" s="10" t="s">
        <v>912</v>
      </c>
    </row>
    <row r="357" spans="1:1">
      <c r="A357" s="10" t="s">
        <v>913</v>
      </c>
    </row>
    <row r="358" spans="1:1">
      <c r="A358" s="10" t="s">
        <v>913</v>
      </c>
    </row>
    <row r="359" spans="1:1">
      <c r="A359" s="10" t="s">
        <v>913</v>
      </c>
    </row>
    <row r="360" spans="1:1">
      <c r="A360" s="10" t="s">
        <v>913</v>
      </c>
    </row>
    <row r="361" spans="1:1">
      <c r="A361" s="10" t="s">
        <v>913</v>
      </c>
    </row>
    <row r="362" spans="1:1">
      <c r="A362" s="10" t="s">
        <v>913</v>
      </c>
    </row>
    <row r="363" spans="1:1">
      <c r="A363" s="10" t="s">
        <v>913</v>
      </c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28515625" style="67" bestFit="1" customWidth="1"/>
    <col min="14" max="14" width="18.85546875" style="67" customWidth="1"/>
    <col min="15" max="15" width="19" style="67" customWidth="1"/>
    <col min="16" max="16" width="21" style="67" bestFit="1" customWidth="1"/>
    <col min="17" max="17" width="16.5703125" style="67" bestFit="1" customWidth="1"/>
    <col min="18" max="18" width="14" style="67" bestFit="1" customWidth="1"/>
    <col min="19" max="19" width="15.28515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09" t="s">
        <v>602</v>
      </c>
      <c r="C1" s="211" t="s">
        <v>603</v>
      </c>
      <c r="D1" s="211" t="s">
        <v>604</v>
      </c>
      <c r="E1" s="211" t="s">
        <v>605</v>
      </c>
      <c r="F1" s="211" t="s">
        <v>606</v>
      </c>
      <c r="G1" s="211" t="s">
        <v>607</v>
      </c>
      <c r="H1" s="211" t="s">
        <v>608</v>
      </c>
      <c r="I1" s="211" t="s">
        <v>609</v>
      </c>
      <c r="J1" s="211" t="s">
        <v>610</v>
      </c>
      <c r="K1" s="211" t="s">
        <v>611</v>
      </c>
      <c r="L1" s="211" t="s">
        <v>612</v>
      </c>
      <c r="M1" s="207" t="s">
        <v>737</v>
      </c>
      <c r="N1" s="215" t="s">
        <v>613</v>
      </c>
      <c r="O1" s="215"/>
      <c r="P1" s="215"/>
      <c r="Q1" s="215"/>
      <c r="R1" s="215"/>
      <c r="S1" s="207" t="s">
        <v>738</v>
      </c>
      <c r="T1" s="215" t="s">
        <v>613</v>
      </c>
      <c r="U1" s="215"/>
      <c r="V1" s="215"/>
      <c r="W1" s="215"/>
      <c r="X1" s="215"/>
      <c r="Y1" s="216" t="s">
        <v>614</v>
      </c>
      <c r="Z1" s="216" t="s">
        <v>615</v>
      </c>
      <c r="AA1" s="216" t="s">
        <v>616</v>
      </c>
      <c r="AB1" s="216" t="s">
        <v>617</v>
      </c>
      <c r="AC1" s="216" t="s">
        <v>618</v>
      </c>
      <c r="AD1" s="216" t="s">
        <v>619</v>
      </c>
      <c r="AE1" s="218" t="s">
        <v>620</v>
      </c>
      <c r="AF1" s="220" t="s">
        <v>621</v>
      </c>
      <c r="AG1" s="222" t="s">
        <v>622</v>
      </c>
      <c r="AH1" s="224" t="s">
        <v>623</v>
      </c>
      <c r="AI1" s="21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10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0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17"/>
      <c r="Z2" s="217"/>
      <c r="AA2" s="217"/>
      <c r="AB2" s="217"/>
      <c r="AC2" s="217"/>
      <c r="AD2" s="217"/>
      <c r="AE2" s="219"/>
      <c r="AF2" s="221"/>
      <c r="AG2" s="223"/>
      <c r="AH2" s="225"/>
      <c r="AI2" s="21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864</v>
      </c>
      <c r="C3" s="73"/>
      <c r="D3" s="72" t="s">
        <v>631</v>
      </c>
      <c r="E3" s="72" t="s">
        <v>632</v>
      </c>
      <c r="F3" s="72" t="s">
        <v>633</v>
      </c>
      <c r="G3" s="72" t="s">
        <v>881</v>
      </c>
      <c r="H3" s="72"/>
      <c r="I3" s="72"/>
      <c r="J3" s="72"/>
      <c r="K3" s="72"/>
      <c r="L3" s="72"/>
      <c r="M3" s="66">
        <v>606000</v>
      </c>
      <c r="N3" s="74">
        <v>181800</v>
      </c>
      <c r="O3" s="74">
        <v>224220</v>
      </c>
      <c r="P3" s="74">
        <v>199980</v>
      </c>
      <c r="Q3" s="74"/>
      <c r="R3" s="74"/>
      <c r="S3" s="66">
        <v>30000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2010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864</v>
      </c>
      <c r="C4" s="10"/>
      <c r="D4" s="72" t="s">
        <v>631</v>
      </c>
      <c r="E4" s="72" t="s">
        <v>632</v>
      </c>
      <c r="F4" s="72" t="s">
        <v>633</v>
      </c>
      <c r="G4" s="72" t="s">
        <v>881</v>
      </c>
      <c r="H4" s="65"/>
      <c r="I4" s="65"/>
      <c r="J4" s="65"/>
      <c r="K4" s="65"/>
      <c r="L4" s="65"/>
      <c r="M4" s="66">
        <v>1000000</v>
      </c>
      <c r="N4" s="67">
        <v>400000</v>
      </c>
      <c r="O4" s="67">
        <v>600000</v>
      </c>
      <c r="P4" s="66"/>
      <c r="Q4" s="66"/>
      <c r="R4" s="66"/>
      <c r="S4" s="66">
        <v>1000000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2010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0">A4+1</f>
        <v>3</v>
      </c>
      <c r="B5" s="65" t="s">
        <v>865</v>
      </c>
      <c r="C5" s="10"/>
      <c r="D5" s="72" t="s">
        <v>631</v>
      </c>
      <c r="E5" s="72" t="s">
        <v>632</v>
      </c>
      <c r="F5" s="72" t="s">
        <v>633</v>
      </c>
      <c r="G5" s="72" t="s">
        <v>881</v>
      </c>
      <c r="H5" s="65"/>
      <c r="I5" s="65"/>
      <c r="J5" s="65"/>
      <c r="K5" s="65"/>
      <c r="L5" s="65"/>
      <c r="M5" s="66">
        <v>376000</v>
      </c>
      <c r="N5" s="67">
        <v>112800</v>
      </c>
      <c r="O5" s="67">
        <v>139120</v>
      </c>
      <c r="P5" s="66">
        <v>124080</v>
      </c>
      <c r="Q5" s="66"/>
      <c r="R5" s="66"/>
      <c r="S5" s="66">
        <v>376000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2014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0"/>
        <v>4</v>
      </c>
      <c r="B6" s="65" t="s">
        <v>865</v>
      </c>
      <c r="C6" s="10"/>
      <c r="D6" s="72" t="s">
        <v>631</v>
      </c>
      <c r="E6" s="72" t="s">
        <v>632</v>
      </c>
      <c r="F6" s="72" t="s">
        <v>633</v>
      </c>
      <c r="G6" s="72" t="s">
        <v>881</v>
      </c>
      <c r="H6" s="65"/>
      <c r="I6" s="65"/>
      <c r="J6" s="65"/>
      <c r="K6" s="65"/>
      <c r="L6" s="65"/>
      <c r="M6" s="66">
        <v>300000</v>
      </c>
      <c r="N6" s="67">
        <v>120000</v>
      </c>
      <c r="O6" s="67">
        <v>180000</v>
      </c>
      <c r="P6" s="67"/>
      <c r="Q6" s="67"/>
      <c r="R6" s="67"/>
      <c r="S6" s="66">
        <v>300000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2010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0"/>
        <v>5</v>
      </c>
      <c r="B7" s="80" t="s">
        <v>866</v>
      </c>
      <c r="C7" s="10"/>
      <c r="D7" s="72" t="s">
        <v>631</v>
      </c>
      <c r="E7" s="80" t="s">
        <v>632</v>
      </c>
      <c r="F7" s="72" t="s">
        <v>633</v>
      </c>
      <c r="G7" s="72" t="s">
        <v>881</v>
      </c>
      <c r="H7" s="65"/>
      <c r="I7" s="65"/>
      <c r="J7" s="65"/>
      <c r="K7" s="65"/>
      <c r="L7" s="65"/>
      <c r="M7" s="66">
        <v>130000</v>
      </c>
      <c r="N7" s="67">
        <v>39000</v>
      </c>
      <c r="O7" s="67">
        <v>48100</v>
      </c>
      <c r="P7" s="67">
        <v>42900</v>
      </c>
      <c r="Q7" s="67"/>
      <c r="R7" s="67"/>
      <c r="S7" s="66">
        <v>130000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2013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0"/>
        <v>6</v>
      </c>
      <c r="B8" s="65" t="s">
        <v>867</v>
      </c>
      <c r="C8" s="10"/>
      <c r="D8" s="72" t="s">
        <v>631</v>
      </c>
      <c r="E8" s="65" t="s">
        <v>638</v>
      </c>
      <c r="F8" s="72" t="s">
        <v>633</v>
      </c>
      <c r="G8" s="72" t="s">
        <v>881</v>
      </c>
      <c r="H8" s="65"/>
      <c r="I8" s="65"/>
      <c r="J8" s="65"/>
      <c r="K8" s="65"/>
      <c r="L8" s="65"/>
      <c r="M8" s="66">
        <v>70000</v>
      </c>
      <c r="N8" s="67">
        <v>21000</v>
      </c>
      <c r="O8" s="67">
        <v>25900</v>
      </c>
      <c r="P8" s="67">
        <v>23100</v>
      </c>
      <c r="Q8" s="67"/>
      <c r="R8" s="67"/>
      <c r="S8" s="66">
        <v>70000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2011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0"/>
        <v>7</v>
      </c>
      <c r="B9" s="65" t="s">
        <v>868</v>
      </c>
      <c r="C9" s="10"/>
      <c r="D9" s="72" t="s">
        <v>631</v>
      </c>
      <c r="E9" s="65" t="s">
        <v>638</v>
      </c>
      <c r="F9" s="72" t="s">
        <v>633</v>
      </c>
      <c r="G9" s="72" t="s">
        <v>881</v>
      </c>
      <c r="H9" s="65"/>
      <c r="I9" s="65"/>
      <c r="J9" s="65"/>
      <c r="K9" s="65"/>
      <c r="L9" s="65"/>
      <c r="M9" s="66">
        <v>100000</v>
      </c>
      <c r="N9" s="67">
        <v>50000</v>
      </c>
      <c r="O9" s="67">
        <v>50000</v>
      </c>
      <c r="P9" s="67"/>
      <c r="Q9" s="67"/>
      <c r="R9" s="67"/>
      <c r="S9" s="66">
        <v>100000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2011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0"/>
        <v>8</v>
      </c>
      <c r="B10" s="65" t="s">
        <v>869</v>
      </c>
      <c r="C10" s="10"/>
      <c r="D10" s="72" t="s">
        <v>631</v>
      </c>
      <c r="E10" s="65"/>
      <c r="F10" s="72" t="s">
        <v>633</v>
      </c>
      <c r="G10" s="72" t="s">
        <v>881</v>
      </c>
      <c r="H10" s="65"/>
      <c r="I10" s="65"/>
      <c r="J10" s="65"/>
      <c r="K10" s="65"/>
      <c r="L10" s="65"/>
      <c r="M10" s="66">
        <v>50000</v>
      </c>
      <c r="N10" s="67">
        <v>20000</v>
      </c>
      <c r="O10" s="67">
        <v>30000</v>
      </c>
      <c r="P10" s="67"/>
      <c r="Q10" s="67"/>
      <c r="R10" s="67"/>
      <c r="S10" s="66">
        <v>50000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2011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0"/>
        <v>9</v>
      </c>
      <c r="B11" s="65" t="s">
        <v>870</v>
      </c>
      <c r="C11" s="10"/>
      <c r="D11" s="72" t="s">
        <v>631</v>
      </c>
      <c r="E11" s="65" t="s">
        <v>641</v>
      </c>
      <c r="F11" s="72" t="s">
        <v>633</v>
      </c>
      <c r="G11" s="72" t="s">
        <v>881</v>
      </c>
      <c r="H11" s="65"/>
      <c r="I11" s="65"/>
      <c r="J11" s="65"/>
      <c r="K11" s="65"/>
      <c r="L11" s="65"/>
      <c r="M11" s="66">
        <v>139494</v>
      </c>
      <c r="N11" s="67">
        <v>39058</v>
      </c>
      <c r="O11" s="67">
        <v>100436</v>
      </c>
      <c r="P11" s="67"/>
      <c r="Q11" s="67"/>
      <c r="R11" s="67"/>
      <c r="S11" s="66">
        <v>90494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2010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0"/>
        <v>10</v>
      </c>
      <c r="B12" s="65" t="s">
        <v>871</v>
      </c>
      <c r="C12" s="10"/>
      <c r="D12" s="72" t="s">
        <v>631</v>
      </c>
      <c r="E12" s="65" t="s">
        <v>641</v>
      </c>
      <c r="F12" s="72" t="s">
        <v>633</v>
      </c>
      <c r="G12" s="72" t="s">
        <v>881</v>
      </c>
      <c r="H12" s="65"/>
      <c r="I12" s="65"/>
      <c r="J12" s="65"/>
      <c r="K12" s="65"/>
      <c r="L12" s="65"/>
      <c r="M12" s="66">
        <v>50032</v>
      </c>
      <c r="N12" s="67">
        <v>14009</v>
      </c>
      <c r="O12" s="67">
        <v>36023</v>
      </c>
      <c r="P12" s="67"/>
      <c r="Q12" s="67"/>
      <c r="R12" s="67"/>
      <c r="S12" s="66">
        <v>10243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2010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0"/>
        <v>11</v>
      </c>
      <c r="B13" s="65" t="s">
        <v>872</v>
      </c>
      <c r="C13" s="10"/>
      <c r="D13" s="72" t="s">
        <v>631</v>
      </c>
      <c r="E13" s="65" t="s">
        <v>644</v>
      </c>
      <c r="F13" s="72" t="s">
        <v>633</v>
      </c>
      <c r="G13" s="72" t="s">
        <v>881</v>
      </c>
      <c r="H13" s="65"/>
      <c r="I13" s="65"/>
      <c r="J13" s="65"/>
      <c r="K13" s="65"/>
      <c r="L13" s="65"/>
      <c r="M13" s="66">
        <v>150000</v>
      </c>
      <c r="N13" s="67">
        <v>75000</v>
      </c>
      <c r="O13" s="67">
        <v>75000</v>
      </c>
      <c r="P13" s="67"/>
      <c r="Q13" s="67"/>
      <c r="R13" s="67"/>
      <c r="S13" s="66">
        <v>123600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2014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0"/>
        <v>12</v>
      </c>
      <c r="B14" s="65" t="s">
        <v>873</v>
      </c>
      <c r="C14" s="10"/>
      <c r="D14" s="72" t="s">
        <v>631</v>
      </c>
      <c r="E14" s="65" t="s">
        <v>644</v>
      </c>
      <c r="F14" s="72" t="s">
        <v>633</v>
      </c>
      <c r="G14" s="72" t="s">
        <v>881</v>
      </c>
      <c r="H14" s="65"/>
      <c r="I14" s="65"/>
      <c r="J14" s="65"/>
      <c r="K14" s="65"/>
      <c r="L14" s="65"/>
      <c r="M14" s="66">
        <v>90000</v>
      </c>
      <c r="N14" s="67">
        <v>45000</v>
      </c>
      <c r="O14" s="67">
        <v>45000</v>
      </c>
      <c r="P14" s="67"/>
      <c r="Q14" s="67"/>
      <c r="R14" s="67"/>
      <c r="S14" s="66">
        <v>90000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2011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0"/>
        <v>13</v>
      </c>
      <c r="B15" s="65" t="s">
        <v>874</v>
      </c>
      <c r="C15" s="10"/>
      <c r="D15" s="72" t="s">
        <v>631</v>
      </c>
      <c r="E15" s="65" t="s">
        <v>647</v>
      </c>
      <c r="F15" s="72" t="s">
        <v>633</v>
      </c>
      <c r="G15" s="72" t="s">
        <v>881</v>
      </c>
      <c r="H15" s="65"/>
      <c r="I15" s="65"/>
      <c r="J15" s="65"/>
      <c r="K15" s="65"/>
      <c r="L15" s="65"/>
      <c r="M15" s="66">
        <v>87377</v>
      </c>
      <c r="N15" s="144"/>
      <c r="O15" s="67">
        <v>87377</v>
      </c>
      <c r="P15" s="67"/>
      <c r="Q15" s="67"/>
      <c r="R15" s="67"/>
      <c r="S15" s="66">
        <v>67377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2012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0"/>
        <v>14</v>
      </c>
      <c r="B16" s="10" t="s">
        <v>875</v>
      </c>
      <c r="C16" s="10"/>
      <c r="D16" s="72" t="s">
        <v>631</v>
      </c>
      <c r="E16" s="10"/>
      <c r="F16" s="72" t="s">
        <v>633</v>
      </c>
      <c r="G16" s="72" t="s">
        <v>881</v>
      </c>
      <c r="H16" s="65"/>
      <c r="I16" s="65"/>
      <c r="J16" s="65"/>
      <c r="K16" s="65"/>
      <c r="L16" s="65"/>
      <c r="M16" s="66">
        <v>94000</v>
      </c>
      <c r="N16" s="67">
        <v>9400</v>
      </c>
      <c r="O16" s="67">
        <v>37600</v>
      </c>
      <c r="P16" s="67">
        <v>47000</v>
      </c>
      <c r="Q16" s="67"/>
      <c r="R16" s="67"/>
      <c r="S16" s="66">
        <v>94000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2012</v>
      </c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0"/>
        <v>15</v>
      </c>
      <c r="B17" s="10" t="s">
        <v>876</v>
      </c>
      <c r="C17" s="10"/>
      <c r="D17" s="72" t="s">
        <v>631</v>
      </c>
      <c r="E17" s="10"/>
      <c r="F17" s="72" t="s">
        <v>633</v>
      </c>
      <c r="G17" s="72" t="s">
        <v>881</v>
      </c>
      <c r="H17" s="65"/>
      <c r="I17" s="65"/>
      <c r="J17" s="65"/>
      <c r="K17" s="65"/>
      <c r="L17" s="65"/>
      <c r="M17" s="66">
        <v>124000</v>
      </c>
      <c r="N17" s="67">
        <v>12400</v>
      </c>
      <c r="O17" s="67">
        <v>49600</v>
      </c>
      <c r="P17" s="67">
        <v>62000</v>
      </c>
      <c r="Q17" s="67"/>
      <c r="R17" s="67"/>
      <c r="S17" s="66">
        <v>124000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>
        <v>2013</v>
      </c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0"/>
        <v>16</v>
      </c>
      <c r="B18" s="10" t="s">
        <v>870</v>
      </c>
      <c r="C18" s="10"/>
      <c r="D18" s="72" t="s">
        <v>631</v>
      </c>
      <c r="E18" s="10" t="s">
        <v>641</v>
      </c>
      <c r="F18" s="72" t="s">
        <v>633</v>
      </c>
      <c r="G18" s="72" t="s">
        <v>881</v>
      </c>
      <c r="H18" s="65"/>
      <c r="I18" s="65"/>
      <c r="J18" s="65"/>
      <c r="K18" s="65"/>
      <c r="L18" s="65"/>
      <c r="M18" s="66">
        <v>201000</v>
      </c>
      <c r="N18" s="67">
        <v>20100</v>
      </c>
      <c r="O18" s="67">
        <v>180900</v>
      </c>
      <c r="P18" s="67"/>
      <c r="Q18" s="67"/>
      <c r="R18" s="67"/>
      <c r="S18" s="66">
        <v>201000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>
        <v>2014</v>
      </c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0"/>
        <v>17</v>
      </c>
      <c r="B19" s="10" t="s">
        <v>877</v>
      </c>
      <c r="C19" s="10"/>
      <c r="D19" s="10" t="s">
        <v>637</v>
      </c>
      <c r="E19" s="10"/>
      <c r="F19" s="72" t="s">
        <v>633</v>
      </c>
      <c r="G19" s="72" t="s">
        <v>881</v>
      </c>
      <c r="H19" s="65"/>
      <c r="I19" s="65"/>
      <c r="J19" s="65"/>
      <c r="K19" s="65"/>
      <c r="L19" s="65"/>
      <c r="M19" s="66">
        <v>300000</v>
      </c>
      <c r="N19" s="145">
        <v>54000</v>
      </c>
      <c r="O19" s="67">
        <v>54000</v>
      </c>
      <c r="P19" s="67"/>
      <c r="Q19" s="67">
        <v>192000</v>
      </c>
      <c r="R19" s="67"/>
      <c r="S19" s="66">
        <v>300000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>
        <v>2014</v>
      </c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0"/>
        <v>18</v>
      </c>
      <c r="B20" s="142" t="s">
        <v>878</v>
      </c>
      <c r="C20" s="58"/>
      <c r="D20" s="143" t="s">
        <v>640</v>
      </c>
      <c r="E20" s="142" t="s">
        <v>638</v>
      </c>
      <c r="F20" s="72" t="s">
        <v>633</v>
      </c>
      <c r="G20" s="72" t="s">
        <v>881</v>
      </c>
      <c r="H20" s="56"/>
      <c r="I20" s="56"/>
      <c r="J20" s="56"/>
      <c r="K20" s="56"/>
      <c r="L20" s="56"/>
      <c r="M20" s="66">
        <v>500000</v>
      </c>
      <c r="N20" s="145">
        <v>75000</v>
      </c>
      <c r="O20" s="145">
        <v>75000</v>
      </c>
      <c r="P20" s="145">
        <v>350000</v>
      </c>
      <c r="Q20" s="59"/>
      <c r="R20" s="59"/>
      <c r="S20" s="66">
        <v>500000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142">
        <v>2014</v>
      </c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0"/>
        <v>19</v>
      </c>
      <c r="B21" s="142" t="s">
        <v>879</v>
      </c>
      <c r="C21" s="58"/>
      <c r="D21" s="143" t="s">
        <v>640</v>
      </c>
      <c r="E21" s="58"/>
      <c r="F21" s="72" t="s">
        <v>633</v>
      </c>
      <c r="G21" s="72" t="s">
        <v>881</v>
      </c>
      <c r="H21" s="56"/>
      <c r="I21" s="56"/>
      <c r="J21" s="56"/>
      <c r="K21" s="56"/>
      <c r="L21" s="56"/>
      <c r="M21" s="66">
        <v>300000</v>
      </c>
      <c r="N21" s="145">
        <v>90000</v>
      </c>
      <c r="O21" s="145">
        <v>210000</v>
      </c>
      <c r="P21" s="59"/>
      <c r="Q21" s="59"/>
      <c r="R21" s="59"/>
      <c r="S21" s="66">
        <v>300000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142">
        <v>2011</v>
      </c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0"/>
        <v>20</v>
      </c>
      <c r="B22" s="142" t="s">
        <v>880</v>
      </c>
      <c r="C22" s="58"/>
      <c r="D22" s="143" t="s">
        <v>640</v>
      </c>
      <c r="E22" s="58"/>
      <c r="F22" s="72" t="s">
        <v>633</v>
      </c>
      <c r="G22" s="72" t="s">
        <v>881</v>
      </c>
      <c r="H22" s="56"/>
      <c r="I22" s="56"/>
      <c r="J22" s="56"/>
      <c r="K22" s="56"/>
      <c r="L22" s="56"/>
      <c r="M22" s="66">
        <v>840000</v>
      </c>
      <c r="N22" s="145">
        <v>84000</v>
      </c>
      <c r="O22" s="145">
        <v>756000</v>
      </c>
      <c r="P22" s="59"/>
      <c r="Q22" s="59"/>
      <c r="R22" s="59"/>
      <c r="S22" s="66">
        <v>840000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142">
        <v>2011</v>
      </c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0"/>
        <v>21</v>
      </c>
      <c r="H23" s="65"/>
      <c r="I23" s="65"/>
      <c r="J23" s="65"/>
      <c r="K23" s="65"/>
      <c r="L23" s="65"/>
      <c r="M23" s="66">
        <f t="shared" ref="M23:M66" si="1">N23+O23+P23+Q23+R23</f>
        <v>0</v>
      </c>
      <c r="S23" s="66">
        <f t="shared" ref="S23:S66" si="2">T23+U23+V23+W23+X23</f>
        <v>0</v>
      </c>
      <c r="AE23" s="142"/>
      <c r="AS23" s="54"/>
      <c r="AT23"/>
      <c r="AU23"/>
      <c r="BA23">
        <f>[1]الأحياء!A23</f>
        <v>0</v>
      </c>
    </row>
    <row r="24" spans="1:53">
      <c r="A24" s="71">
        <f t="shared" si="0"/>
        <v>22</v>
      </c>
      <c r="H24" s="65"/>
      <c r="I24" s="65"/>
      <c r="J24" s="65"/>
      <c r="K24" s="65"/>
      <c r="L24" s="65"/>
      <c r="M24" s="66">
        <f t="shared" si="1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0"/>
        <v>23</v>
      </c>
      <c r="H25" s="65"/>
      <c r="I25" s="65"/>
      <c r="J25" s="65"/>
      <c r="K25" s="65"/>
      <c r="L25" s="65"/>
      <c r="M25" s="66">
        <f t="shared" si="1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0"/>
        <v>24</v>
      </c>
      <c r="H26" s="65"/>
      <c r="I26" s="65"/>
      <c r="J26" s="65"/>
      <c r="K26" s="65"/>
      <c r="L26" s="65"/>
      <c r="M26" s="66">
        <f t="shared" si="1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0"/>
        <v>25</v>
      </c>
      <c r="H27" s="65"/>
      <c r="I27" s="65"/>
      <c r="J27" s="65"/>
      <c r="K27" s="65"/>
      <c r="L27" s="65"/>
      <c r="M27" s="66">
        <f t="shared" si="1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0"/>
        <v>26</v>
      </c>
      <c r="H28" s="65"/>
      <c r="I28" s="65"/>
      <c r="J28" s="65"/>
      <c r="K28" s="65"/>
      <c r="L28" s="65"/>
      <c r="M28" s="66">
        <f t="shared" si="1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 B1:XFD2 A3:M358 O3:XFD358 N3:N14 N16:N358">
    <cfRule type="cellIs" dxfId="2" priority="2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P43"/>
  <sheetViews>
    <sheetView rightToLeft="1" zoomScale="130" zoomScaleNormal="13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baseColWidth="10" defaultColWidth="9.140625" defaultRowHeight="15"/>
  <cols>
    <col min="1" max="1" width="14.42578125" style="10" bestFit="1" customWidth="1"/>
    <col min="2" max="2" width="16.7109375" style="11" customWidth="1"/>
    <col min="3" max="3" width="13.42578125" style="11" customWidth="1"/>
    <col min="4" max="4" width="15.85546875" style="11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48" t="s">
        <v>604</v>
      </c>
      <c r="C1" s="148" t="s">
        <v>653</v>
      </c>
      <c r="D1" s="148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B2" s="11" t="s">
        <v>980</v>
      </c>
      <c r="C2" s="11" t="s">
        <v>995</v>
      </c>
      <c r="D2" s="149">
        <v>41439</v>
      </c>
    </row>
    <row r="3" spans="1:13">
      <c r="A3" s="10" t="s">
        <v>769</v>
      </c>
      <c r="B3" s="11" t="s">
        <v>980</v>
      </c>
      <c r="C3" s="11" t="s">
        <v>996</v>
      </c>
      <c r="D3" s="149">
        <v>41439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B4" s="11" t="s">
        <v>981</v>
      </c>
      <c r="C4" s="11" t="s">
        <v>997</v>
      </c>
      <c r="D4" s="149">
        <v>36061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B5" s="11" t="s">
        <v>982</v>
      </c>
      <c r="C5" s="11" t="s">
        <v>998</v>
      </c>
      <c r="D5" s="149">
        <v>36056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B6" s="11" t="s">
        <v>983</v>
      </c>
      <c r="C6" s="11" t="s">
        <v>999</v>
      </c>
      <c r="D6" s="149">
        <v>39552</v>
      </c>
      <c r="K6" s="117" t="s">
        <v>767</v>
      </c>
      <c r="L6" s="117" t="s">
        <v>775</v>
      </c>
    </row>
    <row r="7" spans="1:13">
      <c r="A7" s="10" t="s">
        <v>765</v>
      </c>
      <c r="B7" s="11" t="s">
        <v>984</v>
      </c>
      <c r="C7" s="11" t="s">
        <v>1000</v>
      </c>
      <c r="D7" s="149">
        <v>37019</v>
      </c>
      <c r="K7" s="117" t="s">
        <v>768</v>
      </c>
      <c r="L7" s="117" t="s">
        <v>776</v>
      </c>
    </row>
    <row r="8" spans="1:13">
      <c r="A8" s="10" t="s">
        <v>765</v>
      </c>
      <c r="B8" s="11" t="s">
        <v>985</v>
      </c>
      <c r="C8" s="11" t="s">
        <v>1001</v>
      </c>
      <c r="D8" s="149">
        <v>38548</v>
      </c>
      <c r="K8" s="117" t="s">
        <v>769</v>
      </c>
    </row>
    <row r="9" spans="1:13">
      <c r="A9" s="10" t="s">
        <v>769</v>
      </c>
      <c r="B9" s="11" t="s">
        <v>986</v>
      </c>
      <c r="C9" s="11" t="s">
        <v>1002</v>
      </c>
      <c r="D9" s="149">
        <v>38330</v>
      </c>
      <c r="K9" s="117" t="s">
        <v>770</v>
      </c>
    </row>
    <row r="10" spans="1:13">
      <c r="A10" s="10" t="s">
        <v>978</v>
      </c>
      <c r="B10" s="11" t="s">
        <v>987</v>
      </c>
      <c r="C10" s="11" t="s">
        <v>1003</v>
      </c>
      <c r="D10" s="149">
        <v>36096</v>
      </c>
      <c r="K10" s="117" t="s">
        <v>771</v>
      </c>
    </row>
    <row r="11" spans="1:13">
      <c r="A11" s="10" t="s">
        <v>764</v>
      </c>
      <c r="B11" s="11" t="s">
        <v>988</v>
      </c>
      <c r="C11" s="11" t="s">
        <v>1004</v>
      </c>
      <c r="D11" s="149">
        <v>36270</v>
      </c>
    </row>
    <row r="12" spans="1:13">
      <c r="A12" s="10" t="s">
        <v>765</v>
      </c>
      <c r="B12" s="11" t="s">
        <v>989</v>
      </c>
      <c r="C12" s="11" t="s">
        <v>1005</v>
      </c>
      <c r="D12" s="149">
        <v>33346</v>
      </c>
      <c r="K12" s="117" t="s">
        <v>770</v>
      </c>
    </row>
    <row r="13" spans="1:13">
      <c r="A13" s="10" t="s">
        <v>765</v>
      </c>
      <c r="B13" s="11" t="s">
        <v>990</v>
      </c>
      <c r="C13" s="11" t="s">
        <v>1006</v>
      </c>
      <c r="D13" s="149">
        <v>33835</v>
      </c>
    </row>
    <row r="14" spans="1:13">
      <c r="A14" s="10" t="s">
        <v>765</v>
      </c>
      <c r="B14" s="11" t="s">
        <v>991</v>
      </c>
      <c r="C14" s="11" t="s">
        <v>1007</v>
      </c>
      <c r="D14" s="149">
        <v>33835</v>
      </c>
    </row>
    <row r="15" spans="1:13">
      <c r="A15" s="10" t="s">
        <v>765</v>
      </c>
      <c r="B15" s="11" t="s">
        <v>992</v>
      </c>
      <c r="C15" s="11" t="s">
        <v>1008</v>
      </c>
      <c r="D15" s="149" t="s">
        <v>1015</v>
      </c>
    </row>
    <row r="16" spans="1:13">
      <c r="A16" s="10" t="s">
        <v>765</v>
      </c>
      <c r="B16" s="11" t="s">
        <v>993</v>
      </c>
      <c r="C16" s="11" t="s">
        <v>1009</v>
      </c>
      <c r="D16" s="149">
        <v>39031</v>
      </c>
      <c r="E16" s="12"/>
    </row>
    <row r="17" spans="1:4">
      <c r="A17" s="10" t="s">
        <v>765</v>
      </c>
      <c r="B17" s="11" t="s">
        <v>990</v>
      </c>
      <c r="C17" s="11" t="s">
        <v>1010</v>
      </c>
      <c r="D17" s="149">
        <v>36798</v>
      </c>
    </row>
    <row r="18" spans="1:4">
      <c r="A18" s="10" t="s">
        <v>979</v>
      </c>
      <c r="D18" s="149"/>
    </row>
    <row r="19" spans="1:4">
      <c r="A19" s="10" t="s">
        <v>765</v>
      </c>
      <c r="B19" s="11" t="s">
        <v>990</v>
      </c>
      <c r="C19" s="11" t="s">
        <v>1011</v>
      </c>
      <c r="D19" s="149">
        <v>38296</v>
      </c>
    </row>
    <row r="20" spans="1:4">
      <c r="A20" s="10" t="s">
        <v>978</v>
      </c>
      <c r="B20" s="11" t="s">
        <v>994</v>
      </c>
      <c r="C20" s="11" t="s">
        <v>1011</v>
      </c>
      <c r="D20" s="149">
        <v>39204</v>
      </c>
    </row>
    <row r="21" spans="1:4">
      <c r="A21" s="10" t="s">
        <v>765</v>
      </c>
      <c r="B21" s="11" t="s">
        <v>990</v>
      </c>
      <c r="C21" s="11" t="s">
        <v>1012</v>
      </c>
      <c r="D21" s="149">
        <v>40190</v>
      </c>
    </row>
    <row r="22" spans="1:4">
      <c r="A22" s="10" t="s">
        <v>765</v>
      </c>
      <c r="B22" s="11" t="s">
        <v>992</v>
      </c>
      <c r="C22" s="11" t="s">
        <v>1013</v>
      </c>
      <c r="D22" s="149">
        <v>40190</v>
      </c>
    </row>
    <row r="23" spans="1:4">
      <c r="A23" s="10" t="s">
        <v>768</v>
      </c>
      <c r="C23" s="11" t="s">
        <v>1014</v>
      </c>
      <c r="D23" s="149"/>
    </row>
    <row r="24" spans="1:4">
      <c r="A24" s="10" t="s">
        <v>768</v>
      </c>
      <c r="D24" s="149"/>
    </row>
    <row r="25" spans="1:4">
      <c r="A25" s="10" t="s">
        <v>768</v>
      </c>
      <c r="D25" s="149"/>
    </row>
    <row r="26" spans="1:4">
      <c r="A26" s="10" t="s">
        <v>768</v>
      </c>
      <c r="D26" s="149"/>
    </row>
    <row r="27" spans="1:4">
      <c r="A27" s="10" t="s">
        <v>768</v>
      </c>
      <c r="D27" s="149"/>
    </row>
    <row r="28" spans="1:4">
      <c r="A28" s="10" t="s">
        <v>768</v>
      </c>
      <c r="D28" s="149"/>
    </row>
    <row r="29" spans="1:4">
      <c r="A29" s="10" t="s">
        <v>768</v>
      </c>
      <c r="D29" s="149"/>
    </row>
    <row r="30" spans="1:4">
      <c r="A30" s="10" t="s">
        <v>768</v>
      </c>
      <c r="D30" s="149"/>
    </row>
    <row r="31" spans="1:4">
      <c r="A31" s="10" t="s">
        <v>768</v>
      </c>
      <c r="D31" s="149"/>
    </row>
    <row r="32" spans="1:4">
      <c r="A32" s="10" t="s">
        <v>768</v>
      </c>
      <c r="D32" s="149"/>
    </row>
    <row r="33" spans="1:4">
      <c r="A33" s="10" t="s">
        <v>768</v>
      </c>
      <c r="D33" s="149"/>
    </row>
    <row r="34" spans="1:4">
      <c r="A34" s="10" t="s">
        <v>768</v>
      </c>
      <c r="D34" s="149"/>
    </row>
    <row r="35" spans="1:4">
      <c r="A35" s="10" t="s">
        <v>768</v>
      </c>
      <c r="D35" s="149"/>
    </row>
    <row r="36" spans="1:4">
      <c r="A36" s="10" t="s">
        <v>768</v>
      </c>
    </row>
    <row r="37" spans="1:4">
      <c r="A37" s="10" t="s">
        <v>768</v>
      </c>
      <c r="D37" s="149"/>
    </row>
    <row r="38" spans="1:4">
      <c r="A38" s="10" t="s">
        <v>768</v>
      </c>
    </row>
    <row r="39" spans="1:4">
      <c r="A39" s="10" t="s">
        <v>768</v>
      </c>
    </row>
    <row r="40" spans="1:4">
      <c r="A40" s="10" t="s">
        <v>768</v>
      </c>
      <c r="D40" s="149"/>
    </row>
    <row r="41" spans="1:4">
      <c r="A41" s="10" t="s">
        <v>768</v>
      </c>
    </row>
    <row r="42" spans="1:4">
      <c r="A42" s="10" t="s">
        <v>768</v>
      </c>
    </row>
    <row r="43" spans="1:4">
      <c r="A43" s="10" t="s">
        <v>768</v>
      </c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19 A12:A17">
      <formula1>$K:$K</formula1>
    </dataValidation>
    <dataValidation type="list" allowBlank="1" showInputMessage="1" showErrorMessage="1" sqref="A2:A9 A11 A21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C244" zoomScale="130" zoomScaleNormal="130" workbookViewId="0">
      <selection activeCell="I256" sqref="I256"/>
    </sheetView>
  </sheetViews>
  <sheetFormatPr baseColWidth="10" defaultColWidth="9.140625" defaultRowHeight="15" outlineLevelRow="3"/>
  <cols>
    <col min="1" max="1" width="7" bestFit="1" customWidth="1"/>
    <col min="2" max="2" width="40.140625" customWidth="1"/>
    <col min="3" max="3" width="22.28515625" customWidth="1"/>
    <col min="4" max="4" width="17.5703125" customWidth="1"/>
    <col min="5" max="5" width="17.7109375" customWidth="1"/>
    <col min="7" max="7" width="15.5703125" bestFit="1" customWidth="1"/>
    <col min="8" max="8" width="20.425781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3135000</v>
      </c>
      <c r="I1" s="45"/>
      <c r="J1" s="46" t="b">
        <f>AND(H1=I1)</f>
        <v>0</v>
      </c>
    </row>
    <row r="2" spans="1:14">
      <c r="A2" s="161" t="s">
        <v>60</v>
      </c>
      <c r="B2" s="161"/>
      <c r="C2" s="26">
        <f>C3+C67</f>
        <v>2700000</v>
      </c>
      <c r="D2" s="26">
        <f>D3+D67</f>
        <v>2700000</v>
      </c>
      <c r="E2" s="26">
        <f>E3+E67</f>
        <v>2700000</v>
      </c>
      <c r="G2" s="39" t="s">
        <v>60</v>
      </c>
      <c r="H2" s="41">
        <f>C2</f>
        <v>2700000</v>
      </c>
      <c r="I2" s="42"/>
      <c r="J2" s="40" t="b">
        <f>AND(H2=I2)</f>
        <v>0</v>
      </c>
    </row>
    <row r="3" spans="1:14">
      <c r="A3" s="162" t="s">
        <v>578</v>
      </c>
      <c r="B3" s="162"/>
      <c r="C3" s="23">
        <f>C4+C11+C38+C61</f>
        <v>1553000</v>
      </c>
      <c r="D3" s="23">
        <f>D4+D11+D38+D61</f>
        <v>1553000</v>
      </c>
      <c r="E3" s="23">
        <f>E4+E11+E38+E61</f>
        <v>1553000</v>
      </c>
      <c r="G3" s="39" t="s">
        <v>57</v>
      </c>
      <c r="H3" s="41">
        <f t="shared" ref="H3:H66" si="0">C3</f>
        <v>1553000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860000</v>
      </c>
      <c r="D4" s="21">
        <f>SUM(D5:D10)</f>
        <v>860000</v>
      </c>
      <c r="E4" s="21">
        <f>SUM(E5:E10)</f>
        <v>860000</v>
      </c>
      <c r="F4" s="17"/>
      <c r="G4" s="39" t="s">
        <v>53</v>
      </c>
      <c r="H4" s="41">
        <f t="shared" si="0"/>
        <v>860000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340000</v>
      </c>
      <c r="D5" s="2">
        <f>C5</f>
        <v>340000</v>
      </c>
      <c r="E5" s="2">
        <f>D5</f>
        <v>340000</v>
      </c>
      <c r="F5" s="17"/>
      <c r="G5" s="17"/>
      <c r="H5" s="41">
        <f t="shared" si="0"/>
        <v>340000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420000</v>
      </c>
      <c r="D7" s="2">
        <f t="shared" si="1"/>
        <v>420000</v>
      </c>
      <c r="E7" s="2">
        <f t="shared" si="1"/>
        <v>420000</v>
      </c>
      <c r="F7" s="17"/>
      <c r="G7" s="17"/>
      <c r="H7" s="41">
        <f t="shared" si="0"/>
        <v>420000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464000</v>
      </c>
      <c r="D11" s="21">
        <f>SUM(D12:D37)</f>
        <v>464000</v>
      </c>
      <c r="E11" s="21">
        <f>SUM(E12:E37)</f>
        <v>464000</v>
      </c>
      <c r="F11" s="17"/>
      <c r="G11" s="39" t="s">
        <v>54</v>
      </c>
      <c r="H11" s="41">
        <f t="shared" si="0"/>
        <v>464000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360000</v>
      </c>
      <c r="D12" s="2">
        <f>C12</f>
        <v>360000</v>
      </c>
      <c r="E12" s="2">
        <f>D12</f>
        <v>360000</v>
      </c>
      <c r="H12" s="41">
        <f t="shared" si="0"/>
        <v>360000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40000</v>
      </c>
      <c r="D15" s="2">
        <f t="shared" si="2"/>
        <v>40000</v>
      </c>
      <c r="E15" s="2">
        <f t="shared" si="2"/>
        <v>40000</v>
      </c>
      <c r="H15" s="41">
        <f t="shared" si="0"/>
        <v>40000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10000</v>
      </c>
      <c r="D18" s="2">
        <f t="shared" si="2"/>
        <v>10000</v>
      </c>
      <c r="E18" s="2">
        <f t="shared" si="2"/>
        <v>10000</v>
      </c>
      <c r="H18" s="41">
        <f t="shared" si="0"/>
        <v>10000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31000</v>
      </c>
      <c r="D36" s="2">
        <f t="shared" si="3"/>
        <v>31000</v>
      </c>
      <c r="E36" s="2">
        <f t="shared" si="3"/>
        <v>31000</v>
      </c>
      <c r="H36" s="41">
        <f t="shared" si="0"/>
        <v>31000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214000</v>
      </c>
      <c r="D38" s="21">
        <f>SUM(D39:D60)</f>
        <v>214000</v>
      </c>
      <c r="E38" s="21">
        <f>SUM(E39:E60)</f>
        <v>214000</v>
      </c>
      <c r="G38" s="39" t="s">
        <v>55</v>
      </c>
      <c r="H38" s="41">
        <f t="shared" si="0"/>
        <v>214000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7000</v>
      </c>
      <c r="D42" s="2">
        <f t="shared" si="4"/>
        <v>7000</v>
      </c>
      <c r="E42" s="2">
        <f t="shared" si="4"/>
        <v>7000</v>
      </c>
      <c r="H42" s="41">
        <f t="shared" si="0"/>
        <v>7000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12000</v>
      </c>
      <c r="D45" s="2">
        <f t="shared" si="4"/>
        <v>12000</v>
      </c>
      <c r="E45" s="2">
        <f t="shared" si="4"/>
        <v>12000</v>
      </c>
      <c r="H45" s="41">
        <f t="shared" si="0"/>
        <v>12000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4"/>
        <v>500</v>
      </c>
      <c r="E51" s="2">
        <f t="shared" si="4"/>
        <v>500</v>
      </c>
      <c r="H51" s="41">
        <f t="shared" si="0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10000</v>
      </c>
      <c r="D60" s="2">
        <f t="shared" si="5"/>
        <v>10000</v>
      </c>
      <c r="E60" s="2">
        <f t="shared" si="5"/>
        <v>10000</v>
      </c>
      <c r="H60" s="41">
        <f t="shared" si="0"/>
        <v>10000</v>
      </c>
    </row>
    <row r="61" spans="1:10">
      <c r="A61" s="163" t="s">
        <v>158</v>
      </c>
      <c r="B61" s="164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>
        <f t="shared" si="0"/>
        <v>15000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15000</v>
      </c>
      <c r="D65" s="2">
        <f t="shared" si="6"/>
        <v>15000</v>
      </c>
      <c r="E65" s="2">
        <f t="shared" si="6"/>
        <v>15000</v>
      </c>
      <c r="H65" s="41">
        <f t="shared" si="0"/>
        <v>15000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2" t="s">
        <v>579</v>
      </c>
      <c r="B67" s="162"/>
      <c r="C67" s="25">
        <f>C97+C68</f>
        <v>1147000</v>
      </c>
      <c r="D67" s="25">
        <f>D97+D68</f>
        <v>1147000</v>
      </c>
      <c r="E67" s="25">
        <f>E97+E68</f>
        <v>1147000</v>
      </c>
      <c r="G67" s="39" t="s">
        <v>59</v>
      </c>
      <c r="H67" s="41">
        <f t="shared" ref="H67:H130" si="7">C67</f>
        <v>1147000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81000</v>
      </c>
      <c r="D68" s="21">
        <f>SUM(D69:D96)</f>
        <v>81000</v>
      </c>
      <c r="E68" s="21">
        <f>SUM(E69:E96)</f>
        <v>81000</v>
      </c>
      <c r="G68" s="39" t="s">
        <v>56</v>
      </c>
      <c r="H68" s="41">
        <f t="shared" si="7"/>
        <v>81000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35000</v>
      </c>
      <c r="D79" s="2">
        <f t="shared" si="8"/>
        <v>35000</v>
      </c>
      <c r="E79" s="2">
        <f t="shared" si="8"/>
        <v>35000</v>
      </c>
      <c r="H79" s="41">
        <f t="shared" si="7"/>
        <v>35000</v>
      </c>
    </row>
    <row r="80" spans="1:10" ht="15" customHeight="1" outlineLevel="1">
      <c r="A80" s="3">
        <v>5202</v>
      </c>
      <c r="B80" s="2" t="s">
        <v>172</v>
      </c>
      <c r="C80" s="2">
        <v>16000</v>
      </c>
      <c r="D80" s="2">
        <f t="shared" si="8"/>
        <v>16000</v>
      </c>
      <c r="E80" s="2">
        <f t="shared" si="8"/>
        <v>16000</v>
      </c>
      <c r="H80" s="41">
        <f t="shared" si="7"/>
        <v>16000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30000</v>
      </c>
      <c r="D92" s="2">
        <f t="shared" si="9"/>
        <v>30000</v>
      </c>
      <c r="E92" s="2">
        <f t="shared" si="9"/>
        <v>30000</v>
      </c>
      <c r="H92" s="41">
        <f t="shared" si="7"/>
        <v>30000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1066000</v>
      </c>
      <c r="D97" s="21">
        <f>SUM(D98:D113)</f>
        <v>1066000</v>
      </c>
      <c r="E97" s="21">
        <f>SUM(E98:E113)</f>
        <v>1066000</v>
      </c>
      <c r="G97" s="39" t="s">
        <v>58</v>
      </c>
      <c r="H97" s="41">
        <f t="shared" si="7"/>
        <v>1066000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1043000</v>
      </c>
      <c r="D98" s="2">
        <f>C98</f>
        <v>1043000</v>
      </c>
      <c r="E98" s="2">
        <f>D98</f>
        <v>1043000</v>
      </c>
      <c r="H98" s="41">
        <f t="shared" si="7"/>
        <v>1043000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15000</v>
      </c>
      <c r="D109" s="2">
        <f t="shared" si="10"/>
        <v>15000</v>
      </c>
      <c r="E109" s="2">
        <f t="shared" si="10"/>
        <v>15000</v>
      </c>
      <c r="H109" s="41">
        <f t="shared" si="7"/>
        <v>15000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435000</v>
      </c>
      <c r="D114" s="26">
        <f>D115+D152+D177</f>
        <v>435000</v>
      </c>
      <c r="E114" s="26">
        <f>E115+E152+E177</f>
        <v>435000</v>
      </c>
      <c r="G114" s="39" t="s">
        <v>62</v>
      </c>
      <c r="H114" s="41">
        <f t="shared" si="7"/>
        <v>435000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435000</v>
      </c>
      <c r="D115" s="23">
        <f>D116+D135</f>
        <v>435000</v>
      </c>
      <c r="E115" s="23">
        <f>E116+E135</f>
        <v>435000</v>
      </c>
      <c r="G115" s="39" t="s">
        <v>61</v>
      </c>
      <c r="H115" s="41">
        <f t="shared" si="7"/>
        <v>435000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435000</v>
      </c>
      <c r="D135" s="21">
        <f>D136+D140+D143+D146+D149</f>
        <v>435000</v>
      </c>
      <c r="E135" s="21">
        <f>E136+E140+E143+E146+E149</f>
        <v>435000</v>
      </c>
      <c r="G135" s="39" t="s">
        <v>584</v>
      </c>
      <c r="H135" s="41">
        <f t="shared" si="11"/>
        <v>435000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435000</v>
      </c>
      <c r="D136" s="2">
        <f>D137+D138+D139</f>
        <v>435000</v>
      </c>
      <c r="E136" s="2">
        <f>E137+E138+E139</f>
        <v>435000</v>
      </c>
      <c r="H136" s="41">
        <f t="shared" si="11"/>
        <v>435000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280000</v>
      </c>
      <c r="D138" s="128">
        <f t="shared" ref="D138:E139" si="12">C138</f>
        <v>280000</v>
      </c>
      <c r="E138" s="128">
        <f t="shared" si="12"/>
        <v>280000</v>
      </c>
      <c r="H138" s="41">
        <f t="shared" si="11"/>
        <v>280000</v>
      </c>
    </row>
    <row r="139" spans="1:10" ht="15" customHeight="1" outlineLevel="2">
      <c r="A139" s="130"/>
      <c r="B139" s="129" t="s">
        <v>861</v>
      </c>
      <c r="C139" s="128">
        <v>155000</v>
      </c>
      <c r="D139" s="128">
        <f t="shared" si="12"/>
        <v>155000</v>
      </c>
      <c r="E139" s="128">
        <f t="shared" si="12"/>
        <v>155000</v>
      </c>
      <c r="H139" s="41">
        <f t="shared" si="11"/>
        <v>155000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3135000</v>
      </c>
      <c r="I256" s="151" t="s">
        <v>1091</v>
      </c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2403159.7960000001</v>
      </c>
      <c r="D257" s="37">
        <f>D258+D550</f>
        <v>1825794.2409999999</v>
      </c>
      <c r="E257" s="37">
        <f>E258+E550</f>
        <v>1825794.2409999999</v>
      </c>
      <c r="G257" s="39" t="s">
        <v>60</v>
      </c>
      <c r="H257" s="41">
        <f>C257</f>
        <v>2403159.7960000001</v>
      </c>
      <c r="I257" s="42"/>
      <c r="J257" s="40" t="b">
        <f>AND(H257=I257)</f>
        <v>0</v>
      </c>
    </row>
    <row r="258" spans="1:10">
      <c r="A258" s="177" t="s">
        <v>266</v>
      </c>
      <c r="B258" s="178"/>
      <c r="C258" s="36">
        <f>C259+C339+C483+C547</f>
        <v>2233547.3470000001</v>
      </c>
      <c r="D258" s="36">
        <f>D259+D339+D483+D547</f>
        <v>1656181.7919999999</v>
      </c>
      <c r="E258" s="36">
        <f>E259+E339+E483+E547</f>
        <v>1656181.7919999999</v>
      </c>
      <c r="G258" s="39" t="s">
        <v>57</v>
      </c>
      <c r="H258" s="41">
        <f t="shared" ref="H258:H321" si="21">C258</f>
        <v>2233547.3470000001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969621.55500000005</v>
      </c>
      <c r="D259" s="33">
        <f>D260+D263+D314</f>
        <v>392256</v>
      </c>
      <c r="E259" s="33">
        <f>E260+E263+E314</f>
        <v>392256</v>
      </c>
      <c r="G259" s="39" t="s">
        <v>590</v>
      </c>
      <c r="H259" s="41">
        <f t="shared" si="21"/>
        <v>969621.55500000005</v>
      </c>
      <c r="I259" s="42"/>
      <c r="J259" s="40" t="b">
        <f>AND(H259=I259)</f>
        <v>0</v>
      </c>
    </row>
    <row r="260" spans="1:10" outlineLevel="1">
      <c r="A260" s="171" t="s">
        <v>268</v>
      </c>
      <c r="B260" s="172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outlineLevel="1">
      <c r="A263" s="171" t="s">
        <v>269</v>
      </c>
      <c r="B263" s="172"/>
      <c r="C263" s="32">
        <f>C264+C265+C289+C296+C298+C302+C305+C308+C313</f>
        <v>903162.02500000002</v>
      </c>
      <c r="D263" s="32">
        <f>D264+D265+D289+D296+D298+D302+D305+D308+D313</f>
        <v>386370</v>
      </c>
      <c r="E263" s="32">
        <f>E264+E265+E289+E296+E298+E302+E305+E308+E313</f>
        <v>386370</v>
      </c>
      <c r="H263" s="41">
        <f t="shared" si="21"/>
        <v>903162.02500000002</v>
      </c>
    </row>
    <row r="264" spans="1:10" outlineLevel="2">
      <c r="A264" s="6">
        <v>1101</v>
      </c>
      <c r="B264" s="4" t="s">
        <v>34</v>
      </c>
      <c r="C264" s="5">
        <v>386370</v>
      </c>
      <c r="D264" s="5">
        <f>C264</f>
        <v>386370</v>
      </c>
      <c r="E264" s="5">
        <f>D264</f>
        <v>386370</v>
      </c>
      <c r="H264" s="41">
        <f t="shared" si="21"/>
        <v>386370</v>
      </c>
    </row>
    <row r="265" spans="1:10" outlineLevel="2">
      <c r="A265" s="6">
        <v>1101</v>
      </c>
      <c r="B265" s="4" t="s">
        <v>35</v>
      </c>
      <c r="C265" s="5">
        <v>298266.54399999999</v>
      </c>
      <c r="D265" s="5">
        <f>SUM(D266:D288)</f>
        <v>0</v>
      </c>
      <c r="E265" s="5">
        <f>SUM(E266:E288)</f>
        <v>0</v>
      </c>
      <c r="H265" s="41">
        <f t="shared" si="21"/>
        <v>298266.54399999999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40141.199999999997</v>
      </c>
      <c r="D289" s="5">
        <f>SUM(D290:D295)</f>
        <v>0</v>
      </c>
      <c r="E289" s="5">
        <f>SUM(E290:E295)</f>
        <v>0</v>
      </c>
      <c r="H289" s="41">
        <f t="shared" si="21"/>
        <v>40141.199999999997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30710.148000000001</v>
      </c>
      <c r="D298" s="5">
        <f>SUM(D299:D301)</f>
        <v>0</v>
      </c>
      <c r="E298" s="5">
        <f>SUM(E299:E301)</f>
        <v>0</v>
      </c>
      <c r="H298" s="41">
        <f t="shared" si="21"/>
        <v>30710.148000000001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600</v>
      </c>
      <c r="D302" s="5">
        <f>SUM(D303:D304)</f>
        <v>0</v>
      </c>
      <c r="E302" s="5">
        <f>SUM(E303:E304)</f>
        <v>0</v>
      </c>
      <c r="H302" s="41">
        <f t="shared" si="21"/>
        <v>600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11660.64</v>
      </c>
      <c r="D305" s="5">
        <f>SUM(D306:D307)</f>
        <v>0</v>
      </c>
      <c r="E305" s="5">
        <f>SUM(E306:E307)</f>
        <v>0</v>
      </c>
      <c r="H305" s="41">
        <f t="shared" si="21"/>
        <v>11660.64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134513.49299999999</v>
      </c>
      <c r="D308" s="5">
        <f>SUM(D309:D312)</f>
        <v>0</v>
      </c>
      <c r="E308" s="5">
        <f>SUM(E309:E312)</f>
        <v>0</v>
      </c>
      <c r="H308" s="41">
        <f t="shared" si="21"/>
        <v>134513.49299999999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1" t="s">
        <v>601</v>
      </c>
      <c r="B314" s="172"/>
      <c r="C314" s="32">
        <f>C315+C325+C331+C336+C337+C338+C328</f>
        <v>60573.53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60573.53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51311.016000000003</v>
      </c>
      <c r="D325" s="5">
        <f>SUM(D326:D327)</f>
        <v>0</v>
      </c>
      <c r="E325" s="5">
        <f>SUM(E326:E327)</f>
        <v>0</v>
      </c>
      <c r="H325" s="41">
        <f t="shared" si="28"/>
        <v>51311.016000000003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240.92400000000001</v>
      </c>
      <c r="D328" s="5">
        <f>SUM(D329:D330)</f>
        <v>0</v>
      </c>
      <c r="E328" s="5">
        <f>SUM(E329:E330)</f>
        <v>0</v>
      </c>
      <c r="H328" s="41">
        <f t="shared" si="28"/>
        <v>240.92400000000001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9021.59</v>
      </c>
      <c r="D331" s="5">
        <f>SUM(D332:D335)</f>
        <v>0</v>
      </c>
      <c r="E331" s="5">
        <f>SUM(E332:E335)</f>
        <v>0</v>
      </c>
      <c r="H331" s="41">
        <f t="shared" si="28"/>
        <v>9021.59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1037608</v>
      </c>
      <c r="D339" s="33">
        <f>D340+D444+D482</f>
        <v>1037608</v>
      </c>
      <c r="E339" s="33">
        <f>E340+E444+E482</f>
        <v>1037608</v>
      </c>
      <c r="G339" s="39" t="s">
        <v>591</v>
      </c>
      <c r="H339" s="41">
        <f t="shared" si="28"/>
        <v>1037608</v>
      </c>
      <c r="I339" s="42"/>
      <c r="J339" s="40" t="b">
        <f>AND(H339=I339)</f>
        <v>0</v>
      </c>
    </row>
    <row r="340" spans="1:10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616608</v>
      </c>
      <c r="D340" s="32">
        <f>D341+D342+D343+D344+D347+D348+D353+D356+D357+D362+D367+BH290668+D371+D372+D373+D376+D377+D378+D382+D388+D391+D392+D395+D398+D399+D404+D407+D408+D409+D412+D415+D416+D419+D420+D421+D422+D429+D443</f>
        <v>616608</v>
      </c>
      <c r="E340" s="32">
        <f>E341+E342+E343+E344+E347+E348+E353+E356+E357+E362+E367+BI290668+E371+E372+E373+E376+E377+E378+E382+E388+E391+E392+E395+E398+E399+E404+E407+E408+E409+E412+E415+E416+E419+E420+E421+E422+E429+E443</f>
        <v>616608</v>
      </c>
      <c r="H340" s="41">
        <f t="shared" si="28"/>
        <v>616608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10500</v>
      </c>
      <c r="D342" s="5">
        <f t="shared" ref="D342:E343" si="31">C342</f>
        <v>10500</v>
      </c>
      <c r="E342" s="5">
        <f t="shared" si="31"/>
        <v>10500</v>
      </c>
      <c r="H342" s="41">
        <f t="shared" si="28"/>
        <v>10500</v>
      </c>
    </row>
    <row r="343" spans="1:10" outlineLevel="2">
      <c r="A343" s="6">
        <v>2201</v>
      </c>
      <c r="B343" s="4" t="s">
        <v>41</v>
      </c>
      <c r="C343" s="5">
        <v>310000</v>
      </c>
      <c r="D343" s="5">
        <f t="shared" si="31"/>
        <v>310000</v>
      </c>
      <c r="E343" s="5">
        <f t="shared" si="31"/>
        <v>310000</v>
      </c>
      <c r="H343" s="41">
        <f t="shared" si="28"/>
        <v>310000</v>
      </c>
    </row>
    <row r="344" spans="1:10" outlineLevel="2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  <c r="H344" s="41">
        <f t="shared" si="28"/>
        <v>11500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81000</v>
      </c>
      <c r="D348" s="5">
        <f>SUM(D349:D352)</f>
        <v>81000</v>
      </c>
      <c r="E348" s="5">
        <f>SUM(E349:E352)</f>
        <v>81000</v>
      </c>
      <c r="H348" s="41">
        <f t="shared" si="28"/>
        <v>81000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11000</v>
      </c>
      <c r="D351" s="30">
        <f t="shared" si="33"/>
        <v>11000</v>
      </c>
      <c r="E351" s="30">
        <f t="shared" si="33"/>
        <v>11000</v>
      </c>
      <c r="H351" s="41">
        <f t="shared" si="28"/>
        <v>11000</v>
      </c>
    </row>
    <row r="352" spans="1:10" outlineLevel="3">
      <c r="A352" s="29"/>
      <c r="B352" s="28" t="s">
        <v>281</v>
      </c>
      <c r="C352" s="30">
        <v>55000</v>
      </c>
      <c r="D352" s="30">
        <f t="shared" si="33"/>
        <v>55000</v>
      </c>
      <c r="E352" s="30">
        <f t="shared" si="33"/>
        <v>55000</v>
      </c>
      <c r="H352" s="41">
        <f t="shared" si="28"/>
        <v>55000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outlineLevel="2">
      <c r="A357" s="6">
        <v>2201</v>
      </c>
      <c r="B357" s="4" t="s">
        <v>285</v>
      </c>
      <c r="C357" s="5">
        <f>SUM(C358:C361)</f>
        <v>15000</v>
      </c>
      <c r="D357" s="5">
        <f>SUM(D358:D361)</f>
        <v>15000</v>
      </c>
      <c r="E357" s="5">
        <f>SUM(E358:E361)</f>
        <v>15000</v>
      </c>
      <c r="H357" s="41">
        <f t="shared" si="28"/>
        <v>15000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75000</v>
      </c>
      <c r="D362" s="5">
        <f>SUM(D363:D366)</f>
        <v>75000</v>
      </c>
      <c r="E362" s="5">
        <f>SUM(E363:E366)</f>
        <v>75000</v>
      </c>
      <c r="H362" s="41">
        <f t="shared" si="28"/>
        <v>75000</v>
      </c>
    </row>
    <row r="363" spans="1:8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  <c r="H363" s="41">
        <f t="shared" si="28"/>
        <v>12000</v>
      </c>
    </row>
    <row r="364" spans="1:8" outlineLevel="3">
      <c r="A364" s="29"/>
      <c r="B364" s="28" t="s">
        <v>292</v>
      </c>
      <c r="C364" s="30">
        <v>60000</v>
      </c>
      <c r="D364" s="30">
        <f t="shared" ref="D364:E366" si="36">C364</f>
        <v>60000</v>
      </c>
      <c r="E364" s="30">
        <f t="shared" si="36"/>
        <v>60000</v>
      </c>
      <c r="H364" s="41">
        <f t="shared" si="28"/>
        <v>60000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3788</v>
      </c>
      <c r="D382" s="5">
        <f>SUM(D383:D387)</f>
        <v>3788</v>
      </c>
      <c r="E382" s="5">
        <f>SUM(E383:E387)</f>
        <v>3788</v>
      </c>
      <c r="H382" s="41">
        <f t="shared" si="28"/>
        <v>3788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1288</v>
      </c>
      <c r="D386" s="30">
        <f t="shared" si="40"/>
        <v>1288</v>
      </c>
      <c r="E386" s="30">
        <f t="shared" si="40"/>
        <v>1288</v>
      </c>
      <c r="H386" s="41">
        <f t="shared" ref="H386:H449" si="41">C386</f>
        <v>1288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22500</v>
      </c>
      <c r="D392" s="5">
        <f>SUM(D393:D394)</f>
        <v>22500</v>
      </c>
      <c r="E392" s="5">
        <f>SUM(E393:E394)</f>
        <v>22500</v>
      </c>
      <c r="H392" s="41">
        <f t="shared" si="41"/>
        <v>22500</v>
      </c>
    </row>
    <row r="393" spans="1:8" outlineLevel="3">
      <c r="A393" s="29"/>
      <c r="B393" s="28" t="s">
        <v>313</v>
      </c>
      <c r="C393" s="30">
        <v>5000</v>
      </c>
      <c r="D393" s="30">
        <f>C393</f>
        <v>5000</v>
      </c>
      <c r="E393" s="30">
        <f>D393</f>
        <v>5000</v>
      </c>
      <c r="H393" s="41">
        <f t="shared" si="41"/>
        <v>5000</v>
      </c>
    </row>
    <row r="394" spans="1:8" outlineLevel="3">
      <c r="A394" s="29"/>
      <c r="B394" s="28" t="s">
        <v>314</v>
      </c>
      <c r="C394" s="30">
        <v>17500</v>
      </c>
      <c r="D394" s="30">
        <f>C394</f>
        <v>17500</v>
      </c>
      <c r="E394" s="30">
        <f>D394</f>
        <v>17500</v>
      </c>
      <c r="H394" s="41">
        <f t="shared" si="41"/>
        <v>17500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200</v>
      </c>
      <c r="D407" s="5">
        <f t="shared" si="45"/>
        <v>200</v>
      </c>
      <c r="E407" s="5">
        <f t="shared" si="45"/>
        <v>200</v>
      </c>
      <c r="H407" s="41">
        <f t="shared" si="41"/>
        <v>200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 t="shared" si="41"/>
        <v>7000</v>
      </c>
    </row>
    <row r="410" spans="1:8" outlineLevel="3" collapsed="1">
      <c r="A410" s="29"/>
      <c r="B410" s="28" t="s">
        <v>49</v>
      </c>
      <c r="C410" s="30">
        <v>7000</v>
      </c>
      <c r="D410" s="30">
        <f>C410</f>
        <v>7000</v>
      </c>
      <c r="E410" s="30">
        <f>D410</f>
        <v>7000</v>
      </c>
      <c r="H410" s="41">
        <f t="shared" si="41"/>
        <v>7000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1320</v>
      </c>
      <c r="D416" s="5">
        <f>SUM(D417:D418)</f>
        <v>1320</v>
      </c>
      <c r="E416" s="5">
        <f>SUM(E417:E418)</f>
        <v>1320</v>
      </c>
      <c r="H416" s="41">
        <f t="shared" si="41"/>
        <v>1320</v>
      </c>
    </row>
    <row r="417" spans="1:8" outlineLevel="3" collapsed="1">
      <c r="A417" s="29"/>
      <c r="B417" s="28" t="s">
        <v>330</v>
      </c>
      <c r="C417" s="30">
        <v>1320</v>
      </c>
      <c r="D417" s="30">
        <f t="shared" ref="D417:E421" si="47">C417</f>
        <v>1320</v>
      </c>
      <c r="E417" s="30">
        <f t="shared" si="47"/>
        <v>1320</v>
      </c>
      <c r="H417" s="41">
        <f t="shared" si="41"/>
        <v>1320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1" t="s">
        <v>357</v>
      </c>
      <c r="B444" s="172"/>
      <c r="C444" s="32">
        <f>C445+C454+C455+C459+C462+C463+C468+C474+C477+C480+C481+C450</f>
        <v>421000</v>
      </c>
      <c r="D444" s="32">
        <f>D445+D454+D455+D459+D462+D463+D468+D474+D477+D480+D481+D450</f>
        <v>421000</v>
      </c>
      <c r="E444" s="32">
        <f>E445+E454+E455+E459+E462+E463+E468+E474+E477+E480+E481+E450</f>
        <v>421000</v>
      </c>
      <c r="H444" s="41">
        <f t="shared" si="41"/>
        <v>421000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56000</v>
      </c>
      <c r="D445" s="5">
        <f>SUM(D446:D449)</f>
        <v>56000</v>
      </c>
      <c r="E445" s="5">
        <f>SUM(E446:E449)</f>
        <v>56000</v>
      </c>
      <c r="H445" s="41">
        <f t="shared" si="41"/>
        <v>56000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44000</v>
      </c>
      <c r="D449" s="30">
        <f t="shared" si="50"/>
        <v>44000</v>
      </c>
      <c r="E449" s="30">
        <f t="shared" si="50"/>
        <v>44000</v>
      </c>
      <c r="H449" s="41">
        <f t="shared" si="41"/>
        <v>44000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293000</v>
      </c>
      <c r="D450" s="5">
        <f>SUM(D451:D453)</f>
        <v>293000</v>
      </c>
      <c r="E450" s="5">
        <f>SUM(E451:E453)</f>
        <v>293000</v>
      </c>
      <c r="H450" s="41">
        <f t="shared" ref="H450:H513" si="51">C450</f>
        <v>293000</v>
      </c>
    </row>
    <row r="451" spans="1:8" ht="15" customHeight="1" outlineLevel="3">
      <c r="A451" s="28"/>
      <c r="B451" s="28" t="s">
        <v>364</v>
      </c>
      <c r="C451" s="30">
        <v>293000</v>
      </c>
      <c r="D451" s="30">
        <f>C451</f>
        <v>293000</v>
      </c>
      <c r="E451" s="30">
        <f>D451</f>
        <v>293000</v>
      </c>
      <c r="H451" s="41">
        <f t="shared" si="51"/>
        <v>293000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12000</v>
      </c>
      <c r="D474" s="5">
        <f>SUM(D475:D476)</f>
        <v>12000</v>
      </c>
      <c r="E474" s="5">
        <f>SUM(E475:E476)</f>
        <v>12000</v>
      </c>
      <c r="H474" s="41">
        <f t="shared" si="51"/>
        <v>12000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10000</v>
      </c>
      <c r="D476" s="30">
        <f>C476</f>
        <v>10000</v>
      </c>
      <c r="E476" s="30">
        <f>D476</f>
        <v>10000</v>
      </c>
      <c r="H476" s="41">
        <f t="shared" si="51"/>
        <v>10000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211048.10800000001</v>
      </c>
      <c r="D483" s="35">
        <f>D484+D504+D509+D522+D528+D538</f>
        <v>211048.10800000001</v>
      </c>
      <c r="E483" s="35">
        <f>E484+E504+E509+E522+E528+E538</f>
        <v>211048.10800000001</v>
      </c>
      <c r="G483" s="39" t="s">
        <v>592</v>
      </c>
      <c r="H483" s="41">
        <f t="shared" si="51"/>
        <v>211048.10800000001</v>
      </c>
      <c r="I483" s="42"/>
      <c r="J483" s="40" t="b">
        <f>AND(H483=I483)</f>
        <v>0</v>
      </c>
    </row>
    <row r="484" spans="1:10" outlineLevel="1">
      <c r="A484" s="171" t="s">
        <v>390</v>
      </c>
      <c r="B484" s="172"/>
      <c r="C484" s="32">
        <f>C485+C486+C490+C491+C494+C497+C500+C501+C502+C503</f>
        <v>94500</v>
      </c>
      <c r="D484" s="32">
        <f>D485+D486+D490+D491+D494+D497+D500+D501+D502+D503</f>
        <v>94500</v>
      </c>
      <c r="E484" s="32">
        <f>E485+E486+E490+E491+E494+E497+E500+E501+E502+E503</f>
        <v>94500</v>
      </c>
      <c r="H484" s="41">
        <f t="shared" si="51"/>
        <v>94500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13000</v>
      </c>
      <c r="D486" s="5">
        <f>SUM(D487:D489)</f>
        <v>13000</v>
      </c>
      <c r="E486" s="5">
        <f>SUM(E487:E489)</f>
        <v>13000</v>
      </c>
      <c r="H486" s="41">
        <f t="shared" si="51"/>
        <v>13000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30000</v>
      </c>
      <c r="D491" s="5">
        <f>SUM(D492:D493)</f>
        <v>30000</v>
      </c>
      <c r="E491" s="5">
        <f>SUM(E492:E493)</f>
        <v>30000</v>
      </c>
      <c r="H491" s="41">
        <f t="shared" si="51"/>
        <v>30000</v>
      </c>
    </row>
    <row r="492" spans="1:10" ht="15" customHeight="1" outlineLevel="3">
      <c r="A492" s="28"/>
      <c r="B492" s="28" t="s">
        <v>398</v>
      </c>
      <c r="C492" s="30">
        <v>30000</v>
      </c>
      <c r="D492" s="30">
        <f>C492</f>
        <v>30000</v>
      </c>
      <c r="E492" s="30">
        <f>D492</f>
        <v>30000</v>
      </c>
      <c r="H492" s="41">
        <f t="shared" si="51"/>
        <v>30000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6500</v>
      </c>
      <c r="D494" s="5">
        <f>SUM(D495:D496)</f>
        <v>6500</v>
      </c>
      <c r="E494" s="5">
        <f>SUM(E495:E496)</f>
        <v>6500</v>
      </c>
      <c r="H494" s="41">
        <f t="shared" si="51"/>
        <v>6500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customHeight="1" outlineLevel="3">
      <c r="A498" s="28"/>
      <c r="B498" s="28" t="s">
        <v>404</v>
      </c>
      <c r="C498" s="30">
        <v>7000</v>
      </c>
      <c r="D498" s="30">
        <f t="shared" ref="D498:E503" si="59">C498</f>
        <v>7000</v>
      </c>
      <c r="E498" s="30">
        <f t="shared" si="59"/>
        <v>7000</v>
      </c>
      <c r="H498" s="41">
        <f t="shared" si="51"/>
        <v>7000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outlineLevel="2">
      <c r="A500" s="6">
        <v>3302</v>
      </c>
      <c r="B500" s="4" t="s">
        <v>406</v>
      </c>
      <c r="C500" s="5">
        <v>10000</v>
      </c>
      <c r="D500" s="5">
        <f t="shared" si="59"/>
        <v>10000</v>
      </c>
      <c r="E500" s="5">
        <f t="shared" si="59"/>
        <v>10000</v>
      </c>
      <c r="H500" s="41">
        <f t="shared" si="51"/>
        <v>10000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15000</v>
      </c>
      <c r="D502" s="5">
        <f t="shared" si="59"/>
        <v>15000</v>
      </c>
      <c r="E502" s="5">
        <f t="shared" si="59"/>
        <v>15000</v>
      </c>
      <c r="H502" s="41">
        <f t="shared" si="51"/>
        <v>15000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1" t="s">
        <v>410</v>
      </c>
      <c r="B504" s="172"/>
      <c r="C504" s="32">
        <f>SUM(C505:C508)</f>
        <v>6848.1080000000002</v>
      </c>
      <c r="D504" s="32">
        <f>SUM(D505:D508)</f>
        <v>6848.1080000000002</v>
      </c>
      <c r="E504" s="32">
        <f>SUM(E505:E508)</f>
        <v>6848.1080000000002</v>
      </c>
      <c r="H504" s="41">
        <f t="shared" si="51"/>
        <v>6848.1080000000002</v>
      </c>
    </row>
    <row r="505" spans="1:12" outlineLevel="2" collapsed="1">
      <c r="A505" s="6">
        <v>3303</v>
      </c>
      <c r="B505" s="4" t="s">
        <v>411</v>
      </c>
      <c r="C505" s="5">
        <v>4848.1080000000002</v>
      </c>
      <c r="D505" s="5">
        <f>C505</f>
        <v>4848.1080000000002</v>
      </c>
      <c r="E505" s="5">
        <f>D505</f>
        <v>4848.1080000000002</v>
      </c>
      <c r="H505" s="41">
        <f t="shared" si="51"/>
        <v>4848.1080000000002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1" t="s">
        <v>414</v>
      </c>
      <c r="B509" s="172"/>
      <c r="C509" s="32">
        <f>C510+C511+C512+C513+C517+C518+C519+C520+C521</f>
        <v>97000</v>
      </c>
      <c r="D509" s="32">
        <f>D510+D511+D512+D513+D517+D518+D519+D520+D521</f>
        <v>97000</v>
      </c>
      <c r="E509" s="32">
        <f>E510+E511+E512+E513+E517+E518+E519+E520+E521</f>
        <v>97000</v>
      </c>
      <c r="F509" s="51"/>
      <c r="H509" s="41">
        <f t="shared" si="51"/>
        <v>97000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25000</v>
      </c>
      <c r="D517" s="5">
        <f t="shared" si="62"/>
        <v>25000</v>
      </c>
      <c r="E517" s="5">
        <f t="shared" si="62"/>
        <v>25000</v>
      </c>
      <c r="H517" s="41">
        <f t="shared" si="63"/>
        <v>25000</v>
      </c>
    </row>
    <row r="518" spans="1:8" outlineLevel="2">
      <c r="A518" s="6">
        <v>3305</v>
      </c>
      <c r="B518" s="4" t="s">
        <v>423</v>
      </c>
      <c r="C518" s="5">
        <v>15000</v>
      </c>
      <c r="D518" s="5">
        <f t="shared" si="62"/>
        <v>15000</v>
      </c>
      <c r="E518" s="5">
        <f t="shared" si="62"/>
        <v>15000</v>
      </c>
      <c r="H518" s="41">
        <f t="shared" si="63"/>
        <v>15000</v>
      </c>
    </row>
    <row r="519" spans="1:8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outlineLevel="2">
      <c r="A520" s="6">
        <v>3305</v>
      </c>
      <c r="B520" s="4" t="s">
        <v>425</v>
      </c>
      <c r="C520" s="5">
        <v>55000</v>
      </c>
      <c r="D520" s="5">
        <f t="shared" si="62"/>
        <v>55000</v>
      </c>
      <c r="E520" s="5">
        <f t="shared" si="62"/>
        <v>55000</v>
      </c>
      <c r="H520" s="41">
        <f t="shared" si="63"/>
        <v>55000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1" t="s">
        <v>441</v>
      </c>
      <c r="B538" s="172"/>
      <c r="C538" s="32">
        <f>SUM(C539:C544)</f>
        <v>12700</v>
      </c>
      <c r="D538" s="32">
        <f>SUM(D539:D544)</f>
        <v>12700</v>
      </c>
      <c r="E538" s="32">
        <f>SUM(E539:E544)</f>
        <v>12700</v>
      </c>
      <c r="H538" s="41">
        <f t="shared" si="63"/>
        <v>12700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2700</v>
      </c>
      <c r="D540" s="5">
        <f t="shared" ref="D540:E543" si="66">C540</f>
        <v>2700</v>
      </c>
      <c r="E540" s="5">
        <f t="shared" si="66"/>
        <v>2700</v>
      </c>
      <c r="H540" s="41">
        <f t="shared" si="63"/>
        <v>2700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5000</v>
      </c>
      <c r="D544" s="5">
        <f>SUM(D545:D546)</f>
        <v>5000</v>
      </c>
      <c r="E544" s="5">
        <f>SUM(E545:E546)</f>
        <v>5000</v>
      </c>
      <c r="H544" s="41">
        <f t="shared" si="63"/>
        <v>5000</v>
      </c>
    </row>
    <row r="545" spans="1:10" ht="15" customHeight="1" outlineLevel="2">
      <c r="A545" s="29"/>
      <c r="B545" s="28" t="s">
        <v>447</v>
      </c>
      <c r="C545" s="30">
        <v>5000</v>
      </c>
      <c r="D545" s="30">
        <f>C545</f>
        <v>5000</v>
      </c>
      <c r="E545" s="30">
        <f>D545</f>
        <v>5000</v>
      </c>
      <c r="H545" s="41">
        <f t="shared" si="63"/>
        <v>5000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15269.683999999999</v>
      </c>
      <c r="D547" s="35">
        <f>D548+D549</f>
        <v>15269.683999999999</v>
      </c>
      <c r="E547" s="35">
        <f>E548+E549</f>
        <v>15269.683999999999</v>
      </c>
      <c r="G547" s="39" t="s">
        <v>593</v>
      </c>
      <c r="H547" s="41">
        <f t="shared" si="63"/>
        <v>15269.683999999999</v>
      </c>
      <c r="I547" s="42"/>
      <c r="J547" s="40" t="b">
        <f>AND(H547=I547)</f>
        <v>0</v>
      </c>
    </row>
    <row r="548" spans="1:10" outlineLevel="1">
      <c r="A548" s="171" t="s">
        <v>450</v>
      </c>
      <c r="B548" s="172"/>
      <c r="C548" s="32">
        <v>15269.683999999999</v>
      </c>
      <c r="D548" s="32">
        <f>C548</f>
        <v>15269.683999999999</v>
      </c>
      <c r="E548" s="32">
        <f>D548</f>
        <v>15269.683999999999</v>
      </c>
      <c r="H548" s="41">
        <f t="shared" si="63"/>
        <v>15269.683999999999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7" t="s">
        <v>455</v>
      </c>
      <c r="B550" s="178"/>
      <c r="C550" s="36">
        <f>C551</f>
        <v>169612.44899999999</v>
      </c>
      <c r="D550" s="36">
        <f>D551</f>
        <v>169612.44899999999</v>
      </c>
      <c r="E550" s="36">
        <f>E551</f>
        <v>169612.44899999999</v>
      </c>
      <c r="G550" s="39" t="s">
        <v>59</v>
      </c>
      <c r="H550" s="41">
        <f t="shared" si="63"/>
        <v>169612.44899999999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169612.44899999999</v>
      </c>
      <c r="D551" s="33">
        <f>D552+D556</f>
        <v>169612.44899999999</v>
      </c>
      <c r="E551" s="33">
        <f>E552+E556</f>
        <v>169612.44899999999</v>
      </c>
      <c r="G551" s="39" t="s">
        <v>594</v>
      </c>
      <c r="H551" s="41">
        <f t="shared" si="63"/>
        <v>169612.44899999999</v>
      </c>
      <c r="I551" s="42"/>
      <c r="J551" s="40" t="b">
        <f>AND(H551=I551)</f>
        <v>0</v>
      </c>
    </row>
    <row r="552" spans="1:10" outlineLevel="1">
      <c r="A552" s="171" t="s">
        <v>457</v>
      </c>
      <c r="B552" s="172"/>
      <c r="C552" s="32">
        <f>SUM(C553:C555)</f>
        <v>169612.44899999999</v>
      </c>
      <c r="D552" s="32">
        <f>SUM(D553:D555)</f>
        <v>169612.44899999999</v>
      </c>
      <c r="E552" s="32">
        <f>SUM(E553:E555)</f>
        <v>169612.44899999999</v>
      </c>
      <c r="H552" s="41">
        <f t="shared" si="63"/>
        <v>169612.44899999999</v>
      </c>
    </row>
    <row r="553" spans="1:10" outlineLevel="2" collapsed="1">
      <c r="A553" s="6">
        <v>5500</v>
      </c>
      <c r="B553" s="4" t="s">
        <v>458</v>
      </c>
      <c r="C553" s="5">
        <v>169612.44899999999</v>
      </c>
      <c r="D553" s="5">
        <f t="shared" ref="D553:E555" si="67">C553</f>
        <v>169612.44899999999</v>
      </c>
      <c r="E553" s="5">
        <f t="shared" si="67"/>
        <v>169612.44899999999</v>
      </c>
      <c r="H553" s="41">
        <f t="shared" si="63"/>
        <v>169612.44899999999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5" t="s">
        <v>62</v>
      </c>
      <c r="B559" s="176"/>
      <c r="C559" s="37">
        <f>C560+C716+C725</f>
        <v>731840.20399999991</v>
      </c>
      <c r="D559" s="37">
        <f>D560+D716+D725</f>
        <v>731840.20399999991</v>
      </c>
      <c r="E559" s="37">
        <f>E560+E716+E725</f>
        <v>731840.20399999991</v>
      </c>
      <c r="G559" s="39" t="s">
        <v>62</v>
      </c>
      <c r="H559" s="41">
        <f t="shared" si="63"/>
        <v>731840.20399999991</v>
      </c>
      <c r="I559" s="42"/>
      <c r="J559" s="40" t="b">
        <f>AND(H559=I559)</f>
        <v>0</v>
      </c>
    </row>
    <row r="560" spans="1:10">
      <c r="A560" s="177" t="s">
        <v>464</v>
      </c>
      <c r="B560" s="178"/>
      <c r="C560" s="36">
        <f>C561+C638+C642+C645</f>
        <v>495323.94199999998</v>
      </c>
      <c r="D560" s="36">
        <f>D561+D638+D642+D645</f>
        <v>495323.94199999998</v>
      </c>
      <c r="E560" s="36">
        <f>E561+E638+E642+E645</f>
        <v>495323.94199999998</v>
      </c>
      <c r="G560" s="39" t="s">
        <v>61</v>
      </c>
      <c r="H560" s="41">
        <f t="shared" si="63"/>
        <v>495323.94199999998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495323.94199999998</v>
      </c>
      <c r="D561" s="38">
        <f>D562+D567+D568+D569+D576+D577+D581+D584+D585+D586+D587+D592+D595+D599+D603+D610+D616+D628</f>
        <v>495323.94199999998</v>
      </c>
      <c r="E561" s="38">
        <f>E562+E567+E568+E569+E576+E577+E581+E584+E585+E586+E587+E592+E595+E599+E603+E610+E616+E628</f>
        <v>495323.94199999998</v>
      </c>
      <c r="G561" s="39" t="s">
        <v>595</v>
      </c>
      <c r="H561" s="41">
        <f t="shared" si="63"/>
        <v>495323.94199999998</v>
      </c>
      <c r="I561" s="42"/>
      <c r="J561" s="40" t="b">
        <f>AND(H561=I561)</f>
        <v>0</v>
      </c>
    </row>
    <row r="562" spans="1:10" outlineLevel="1">
      <c r="A562" s="171" t="s">
        <v>466</v>
      </c>
      <c r="B562" s="172"/>
      <c r="C562" s="32">
        <f>SUM(C563:C566)</f>
        <v>9400</v>
      </c>
      <c r="D562" s="32">
        <f>SUM(D563:D566)</f>
        <v>9400</v>
      </c>
      <c r="E562" s="32">
        <f>SUM(E563:E566)</f>
        <v>9400</v>
      </c>
      <c r="H562" s="41">
        <f t="shared" si="63"/>
        <v>9400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9400</v>
      </c>
      <c r="D564" s="5">
        <f t="shared" ref="D564:E566" si="68">C564</f>
        <v>9400</v>
      </c>
      <c r="E564" s="5">
        <f t="shared" si="68"/>
        <v>9400</v>
      </c>
      <c r="H564" s="41">
        <f t="shared" si="63"/>
        <v>9400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1" t="s">
        <v>481</v>
      </c>
      <c r="B577" s="172"/>
      <c r="C577" s="32">
        <f>SUM(C578:C580)</f>
        <v>11141</v>
      </c>
      <c r="D577" s="32">
        <f>SUM(D578:D580)</f>
        <v>11141</v>
      </c>
      <c r="E577" s="32">
        <f>SUM(E578:E580)</f>
        <v>11141</v>
      </c>
      <c r="H577" s="41">
        <f t="shared" si="63"/>
        <v>11141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11141</v>
      </c>
      <c r="D580" s="5">
        <f t="shared" si="70"/>
        <v>11141</v>
      </c>
      <c r="E580" s="5">
        <f t="shared" si="70"/>
        <v>11141</v>
      </c>
      <c r="H580" s="41">
        <f t="shared" si="71"/>
        <v>11141</v>
      </c>
    </row>
    <row r="581" spans="1:8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1" t="s">
        <v>489</v>
      </c>
      <c r="B585" s="17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1" t="s">
        <v>491</v>
      </c>
      <c r="B587" s="172"/>
      <c r="C587" s="32">
        <f>SUM(C588:C591)</f>
        <v>135982.94199999998</v>
      </c>
      <c r="D587" s="32">
        <f>SUM(D588:D591)</f>
        <v>135982.94199999998</v>
      </c>
      <c r="E587" s="32">
        <f>SUM(E588:E591)</f>
        <v>135982.94199999998</v>
      </c>
      <c r="H587" s="41">
        <f t="shared" si="71"/>
        <v>135982.94199999998</v>
      </c>
    </row>
    <row r="588" spans="1:8" outlineLevel="2">
      <c r="A588" s="7">
        <v>6610</v>
      </c>
      <c r="B588" s="4" t="s">
        <v>492</v>
      </c>
      <c r="C588" s="5">
        <v>123582.942</v>
      </c>
      <c r="D588" s="5">
        <f>C588</f>
        <v>123582.942</v>
      </c>
      <c r="E588" s="5">
        <f>D588</f>
        <v>123582.942</v>
      </c>
      <c r="H588" s="41">
        <f t="shared" si="71"/>
        <v>123582.942</v>
      </c>
    </row>
    <row r="589" spans="1:8" outlineLevel="2">
      <c r="A589" s="7">
        <v>6610</v>
      </c>
      <c r="B589" s="4" t="s">
        <v>493</v>
      </c>
      <c r="C589" s="5">
        <v>12400</v>
      </c>
      <c r="D589" s="5">
        <f t="shared" ref="D589:E591" si="73">C589</f>
        <v>12400</v>
      </c>
      <c r="E589" s="5">
        <f t="shared" si="73"/>
        <v>12400</v>
      </c>
      <c r="H589" s="41">
        <f t="shared" si="71"/>
        <v>12400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1" t="s">
        <v>503</v>
      </c>
      <c r="B599" s="172"/>
      <c r="C599" s="32">
        <f>SUM(C600:C602)</f>
        <v>318800</v>
      </c>
      <c r="D599" s="32">
        <f>SUM(D600:D602)</f>
        <v>318800</v>
      </c>
      <c r="E599" s="32">
        <f>SUM(E600:E602)</f>
        <v>318800</v>
      </c>
      <c r="H599" s="41">
        <f t="shared" si="71"/>
        <v>318800</v>
      </c>
    </row>
    <row r="600" spans="1:8" outlineLevel="2">
      <c r="A600" s="7">
        <v>6613</v>
      </c>
      <c r="B600" s="4" t="s">
        <v>504</v>
      </c>
      <c r="C600" s="5">
        <v>318800</v>
      </c>
      <c r="D600" s="5">
        <f t="shared" ref="D600:E602" si="75">C600</f>
        <v>318800</v>
      </c>
      <c r="E600" s="5">
        <f t="shared" si="75"/>
        <v>318800</v>
      </c>
      <c r="H600" s="41">
        <f t="shared" si="71"/>
        <v>318800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1" t="s">
        <v>513</v>
      </c>
      <c r="B610" s="172"/>
      <c r="C610" s="32">
        <f>SUM(C611:C615)</f>
        <v>20000</v>
      </c>
      <c r="D610" s="32">
        <f>SUM(D611:D615)</f>
        <v>20000</v>
      </c>
      <c r="E610" s="32">
        <f>SUM(E611:E615)</f>
        <v>20000</v>
      </c>
      <c r="H610" s="41">
        <f t="shared" si="71"/>
        <v>20000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20000</v>
      </c>
      <c r="D614" s="5">
        <f t="shared" si="77"/>
        <v>20000</v>
      </c>
      <c r="E614" s="5">
        <f t="shared" si="77"/>
        <v>20000</v>
      </c>
      <c r="H614" s="41">
        <f t="shared" si="71"/>
        <v>20000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7" t="s">
        <v>570</v>
      </c>
      <c r="B716" s="178"/>
      <c r="C716" s="36">
        <f>C717</f>
        <v>236516.26199999999</v>
      </c>
      <c r="D716" s="36">
        <f>D717</f>
        <v>236516.26199999999</v>
      </c>
      <c r="E716" s="36">
        <f>E717</f>
        <v>236516.26199999999</v>
      </c>
      <c r="G716" s="39" t="s">
        <v>66</v>
      </c>
      <c r="H716" s="41">
        <f t="shared" si="92"/>
        <v>236516.26199999999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236516.26199999999</v>
      </c>
      <c r="D717" s="33">
        <f>D718+D722</f>
        <v>236516.26199999999</v>
      </c>
      <c r="E717" s="33">
        <f>E718+E722</f>
        <v>236516.26199999999</v>
      </c>
      <c r="G717" s="39" t="s">
        <v>599</v>
      </c>
      <c r="H717" s="41">
        <f t="shared" si="92"/>
        <v>236516.26199999999</v>
      </c>
      <c r="I717" s="42"/>
      <c r="J717" s="40" t="b">
        <f>AND(H717=I717)</f>
        <v>0</v>
      </c>
    </row>
    <row r="718" spans="1:10" outlineLevel="1" collapsed="1">
      <c r="A718" s="183" t="s">
        <v>851</v>
      </c>
      <c r="B718" s="184"/>
      <c r="C718" s="31">
        <f>SUM(C719:C721)</f>
        <v>236516.26199999999</v>
      </c>
      <c r="D718" s="31">
        <f>SUM(D719:D721)</f>
        <v>236516.26199999999</v>
      </c>
      <c r="E718" s="31">
        <f>SUM(E719:E721)</f>
        <v>236516.26199999999</v>
      </c>
      <c r="H718" s="41">
        <f t="shared" si="92"/>
        <v>236516.26199999999</v>
      </c>
    </row>
    <row r="719" spans="1:10" ht="15" customHeight="1" outlineLevel="2">
      <c r="A719" s="6">
        <v>10950</v>
      </c>
      <c r="B719" s="4" t="s">
        <v>572</v>
      </c>
      <c r="C719" s="5">
        <v>236516.26199999999</v>
      </c>
      <c r="D719" s="5">
        <f>C719</f>
        <v>236516.26199999999</v>
      </c>
      <c r="E719" s="5">
        <f>D719</f>
        <v>236516.26199999999</v>
      </c>
      <c r="H719" s="41">
        <f t="shared" si="92"/>
        <v>236516.26199999999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721"/>
  <sheetViews>
    <sheetView rightToLeft="1" workbookViewId="0">
      <pane xSplit="3" ySplit="1" topLeftCell="D65" activePane="bottomRight" state="frozen"/>
      <selection pane="topRight" activeCell="D1" sqref="D1"/>
      <selection pane="bottomLeft" activeCell="A2" sqref="A2"/>
      <selection pane="bottomRight" activeCell="E76" sqref="E76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>
        <v>1</v>
      </c>
      <c r="E2" s="84">
        <v>1</v>
      </c>
      <c r="F2" s="84">
        <f>D2-E2</f>
        <v>0</v>
      </c>
      <c r="G2">
        <f>SUM(D2:D8)</f>
        <v>13</v>
      </c>
      <c r="H2">
        <f t="shared" ref="H2:I2" si="0">SUM(E2:E8)</f>
        <v>7</v>
      </c>
      <c r="I2">
        <f t="shared" si="0"/>
        <v>6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2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>
        <v>2</v>
      </c>
      <c r="E5" s="84">
        <v>1</v>
      </c>
      <c r="F5" s="84">
        <f t="shared" si="1"/>
        <v>1</v>
      </c>
    </row>
    <row r="6" spans="1:9">
      <c r="A6" s="84" t="s">
        <v>661</v>
      </c>
      <c r="B6" s="85"/>
      <c r="C6" s="84" t="s">
        <v>666</v>
      </c>
      <c r="D6" s="84">
        <v>9</v>
      </c>
      <c r="E6" s="84">
        <v>4</v>
      </c>
      <c r="F6" s="84">
        <f t="shared" si="1"/>
        <v>5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>
        <v>1</v>
      </c>
      <c r="E8" s="84">
        <v>1</v>
      </c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30</v>
      </c>
      <c r="H9">
        <f t="shared" ref="H9:I9" si="2">SUM(E9:E22)</f>
        <v>14</v>
      </c>
      <c r="I9">
        <f t="shared" si="2"/>
        <v>16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/>
      <c r="F10" s="10">
        <f t="shared" si="1"/>
        <v>1</v>
      </c>
    </row>
    <row r="11" spans="1:9">
      <c r="A11" s="10" t="s">
        <v>669</v>
      </c>
      <c r="B11" s="81">
        <v>1</v>
      </c>
      <c r="C11" s="10" t="s">
        <v>672</v>
      </c>
      <c r="D11" s="10">
        <v>5</v>
      </c>
      <c r="E11" s="10">
        <v>2</v>
      </c>
      <c r="F11" s="10">
        <f t="shared" si="1"/>
        <v>3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5</v>
      </c>
      <c r="E13" s="10">
        <v>4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7</v>
      </c>
      <c r="E14" s="10">
        <v>6</v>
      </c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6</v>
      </c>
      <c r="E17" s="10">
        <v>2</v>
      </c>
      <c r="F17" s="10">
        <f t="shared" si="1"/>
        <v>4</v>
      </c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/>
      <c r="F18" s="10">
        <f t="shared" si="1"/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>
        <v>2</v>
      </c>
      <c r="E21" s="10"/>
      <c r="F21" s="10">
        <f t="shared" si="1"/>
        <v>2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/>
      <c r="F22" s="10">
        <f t="shared" si="1"/>
        <v>2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10</v>
      </c>
      <c r="H23">
        <f t="shared" ref="H23:I23" si="3">SUM(E23:E32)</f>
        <v>6</v>
      </c>
      <c r="I23">
        <f t="shared" si="3"/>
        <v>4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1</v>
      </c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>
        <v>1</v>
      </c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914</v>
      </c>
      <c r="D28" s="84">
        <v>1</v>
      </c>
      <c r="E28" s="84"/>
      <c r="F28" s="84">
        <f t="shared" si="1"/>
        <v>1</v>
      </c>
    </row>
    <row r="29" spans="1:9">
      <c r="A29" s="84" t="s">
        <v>683</v>
      </c>
      <c r="B29" s="85">
        <v>2</v>
      </c>
      <c r="C29" s="84" t="s">
        <v>689</v>
      </c>
      <c r="D29" s="84">
        <v>4</v>
      </c>
      <c r="E29" s="84">
        <v>3</v>
      </c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690</v>
      </c>
      <c r="D30" s="84">
        <v>2</v>
      </c>
      <c r="E30" s="84">
        <v>1</v>
      </c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691</v>
      </c>
      <c r="D31" s="84"/>
      <c r="E31" s="84"/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692</v>
      </c>
      <c r="D32" s="84">
        <v>1</v>
      </c>
      <c r="E32" s="84"/>
      <c r="F32" s="84">
        <f t="shared" si="1"/>
        <v>1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1</v>
      </c>
      <c r="H33">
        <f t="shared" ref="H33:I33" si="4">SUM(E33:E35)</f>
        <v>1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>
        <v>1</v>
      </c>
      <c r="E34" s="10">
        <v>1</v>
      </c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2</v>
      </c>
      <c r="H39">
        <f t="shared" ref="H39:I39" si="6">SUM(E39:E45)</f>
        <v>1</v>
      </c>
      <c r="I39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>
        <v>1</v>
      </c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705</v>
      </c>
      <c r="D44" s="10">
        <v>1</v>
      </c>
      <c r="E44" s="10"/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SUM(D50:D59)</f>
        <v>3</v>
      </c>
      <c r="H50">
        <f t="shared" ref="H50:I50" si="9">SUM(E50:E59)</f>
        <v>1</v>
      </c>
      <c r="I50">
        <f t="shared" si="9"/>
        <v>2</v>
      </c>
    </row>
    <row r="51" spans="1:9">
      <c r="A51" s="84" t="s">
        <v>699</v>
      </c>
      <c r="B51" s="85">
        <v>8</v>
      </c>
      <c r="C51" s="84" t="s">
        <v>915</v>
      </c>
      <c r="D51" s="84">
        <v>1</v>
      </c>
      <c r="E51" s="84"/>
      <c r="F51" s="84">
        <f t="shared" si="1"/>
        <v>1</v>
      </c>
    </row>
    <row r="52" spans="1:9">
      <c r="A52" s="84" t="s">
        <v>699</v>
      </c>
      <c r="B52" s="85">
        <v>8</v>
      </c>
      <c r="C52" s="84" t="s">
        <v>712</v>
      </c>
      <c r="D52" s="84">
        <v>1</v>
      </c>
      <c r="E52" s="84">
        <v>1</v>
      </c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916</v>
      </c>
      <c r="D53" s="84">
        <v>1</v>
      </c>
      <c r="E53" s="84"/>
      <c r="F53" s="84">
        <f t="shared" si="1"/>
        <v>1</v>
      </c>
    </row>
    <row r="54" spans="1:9">
      <c r="A54" s="84" t="s">
        <v>699</v>
      </c>
      <c r="B54" s="85">
        <v>8</v>
      </c>
      <c r="C54" s="84" t="s">
        <v>713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714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715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717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716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718</v>
      </c>
      <c r="D59" s="84"/>
      <c r="E59" s="84"/>
      <c r="F59" s="84">
        <f t="shared" si="1"/>
        <v>0</v>
      </c>
    </row>
    <row r="60" spans="1:9">
      <c r="A60" s="89" t="s">
        <v>699</v>
      </c>
      <c r="B60" s="90">
        <v>9</v>
      </c>
      <c r="C60" s="89" t="s">
        <v>742</v>
      </c>
      <c r="D60" s="89"/>
      <c r="E60" s="89"/>
      <c r="F60" s="89">
        <f t="shared" ref="F60:F62" si="10">D60-E60</f>
        <v>0</v>
      </c>
      <c r="G60">
        <f>SUM(D60:D62)</f>
        <v>0</v>
      </c>
      <c r="H60">
        <f t="shared" ref="H60" si="11">SUM(E60:E62)</f>
        <v>0</v>
      </c>
      <c r="I60">
        <f t="shared" ref="I60" si="12">SUM(F60:F62)</f>
        <v>0</v>
      </c>
    </row>
    <row r="61" spans="1:9">
      <c r="A61" s="89" t="s">
        <v>699</v>
      </c>
      <c r="B61" s="90">
        <v>9</v>
      </c>
      <c r="C61" s="89" t="s">
        <v>743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744</v>
      </c>
      <c r="D62" s="89"/>
      <c r="E62" s="89"/>
      <c r="F62" s="89">
        <f t="shared" si="10"/>
        <v>0</v>
      </c>
    </row>
    <row r="63" spans="1:9">
      <c r="A63" s="89" t="s">
        <v>699</v>
      </c>
      <c r="B63" s="90">
        <v>9</v>
      </c>
      <c r="C63" s="89" t="s">
        <v>745</v>
      </c>
      <c r="D63" s="89"/>
      <c r="E63" s="89"/>
      <c r="F63" s="89">
        <f t="shared" ref="F63:F64" si="13">D63-E63</f>
        <v>0</v>
      </c>
    </row>
    <row r="64" spans="1:9">
      <c r="A64" s="89" t="s">
        <v>699</v>
      </c>
      <c r="B64" s="90">
        <v>9</v>
      </c>
      <c r="C64" s="89" t="s">
        <v>746</v>
      </c>
      <c r="D64" s="89">
        <v>1</v>
      </c>
      <c r="E64" s="89"/>
      <c r="F64" s="89">
        <f t="shared" si="13"/>
        <v>1</v>
      </c>
    </row>
    <row r="65" spans="1:9">
      <c r="A65" s="84" t="s">
        <v>728</v>
      </c>
      <c r="B65" s="85">
        <v>10</v>
      </c>
      <c r="C65" s="84" t="s">
        <v>729</v>
      </c>
      <c r="D65" s="84"/>
      <c r="E65" s="84"/>
      <c r="F65" s="84">
        <f t="shared" si="1"/>
        <v>0</v>
      </c>
      <c r="G65">
        <f>SUM(D65:D67)</f>
        <v>0</v>
      </c>
      <c r="H65">
        <f t="shared" ref="H65:I65" si="14">SUM(E65:E67)</f>
        <v>0</v>
      </c>
      <c r="I65">
        <f t="shared" si="14"/>
        <v>0</v>
      </c>
    </row>
    <row r="66" spans="1:9">
      <c r="A66" s="84" t="s">
        <v>728</v>
      </c>
      <c r="B66" s="85">
        <v>10</v>
      </c>
      <c r="C66" s="84" t="s">
        <v>730</v>
      </c>
      <c r="D66" s="84"/>
      <c r="E66" s="84"/>
      <c r="F66" s="84">
        <f t="shared" si="1"/>
        <v>0</v>
      </c>
    </row>
    <row r="67" spans="1:9">
      <c r="A67" s="84" t="s">
        <v>728</v>
      </c>
      <c r="B67" s="85">
        <v>10</v>
      </c>
      <c r="C67" s="84" t="s">
        <v>731</v>
      </c>
      <c r="D67" s="84"/>
      <c r="E67" s="84"/>
      <c r="F67" s="84">
        <f t="shared" si="1"/>
        <v>0</v>
      </c>
    </row>
    <row r="68" spans="1:9">
      <c r="A68" s="87" t="s">
        <v>728</v>
      </c>
      <c r="B68" s="81">
        <v>11</v>
      </c>
      <c r="C68" s="87" t="s">
        <v>732</v>
      </c>
      <c r="D68" s="10">
        <v>1</v>
      </c>
      <c r="E68" s="10">
        <v>1</v>
      </c>
      <c r="F68" s="10">
        <f t="shared" si="1"/>
        <v>0</v>
      </c>
      <c r="G68">
        <f>SUM(D68:D69)</f>
        <v>1</v>
      </c>
      <c r="H68">
        <f>SUM(E68:E69)</f>
        <v>1</v>
      </c>
      <c r="I68">
        <f>SUM(F68:F69)</f>
        <v>0</v>
      </c>
    </row>
    <row r="69" spans="1:9">
      <c r="A69" s="87" t="s">
        <v>728</v>
      </c>
      <c r="B69" s="81">
        <v>11</v>
      </c>
      <c r="C69" s="87" t="s">
        <v>733</v>
      </c>
      <c r="D69" s="10"/>
      <c r="E69" s="10"/>
      <c r="F69" s="10">
        <f t="shared" si="1"/>
        <v>0</v>
      </c>
    </row>
    <row r="70" spans="1:9">
      <c r="A70" s="84" t="s">
        <v>728</v>
      </c>
      <c r="B70" s="85">
        <v>12</v>
      </c>
      <c r="C70" s="84" t="s">
        <v>734</v>
      </c>
      <c r="D70" s="84"/>
      <c r="E70" s="84"/>
      <c r="F70" s="84">
        <f t="shared" si="1"/>
        <v>0</v>
      </c>
      <c r="G70">
        <f>SUM(D70:D72)</f>
        <v>0</v>
      </c>
      <c r="H70">
        <f t="shared" ref="H70:I70" si="15">SUM(E70:E72)</f>
        <v>0</v>
      </c>
      <c r="I70">
        <f t="shared" si="15"/>
        <v>0</v>
      </c>
    </row>
    <row r="71" spans="1:9">
      <c r="A71" s="84" t="s">
        <v>728</v>
      </c>
      <c r="B71" s="85">
        <v>12</v>
      </c>
      <c r="C71" s="84" t="s">
        <v>735</v>
      </c>
      <c r="D71" s="84"/>
      <c r="E71" s="84"/>
      <c r="F71" s="84">
        <f t="shared" si="1"/>
        <v>0</v>
      </c>
    </row>
    <row r="72" spans="1:9">
      <c r="A72" s="84" t="s">
        <v>728</v>
      </c>
      <c r="B72" s="85">
        <v>12</v>
      </c>
      <c r="C72" s="84" t="s">
        <v>736</v>
      </c>
      <c r="D72" s="84"/>
      <c r="E72" s="84"/>
      <c r="F72" s="84">
        <f t="shared" si="1"/>
        <v>0</v>
      </c>
    </row>
    <row r="73" spans="1:9">
      <c r="A73" s="10" t="s">
        <v>719</v>
      </c>
      <c r="B73" s="81"/>
      <c r="C73" s="10" t="s">
        <v>720</v>
      </c>
      <c r="D73" s="10">
        <v>40</v>
      </c>
      <c r="E73" s="10">
        <v>29</v>
      </c>
      <c r="F73" s="10">
        <f t="shared" si="1"/>
        <v>11</v>
      </c>
      <c r="G73">
        <f>SUM(D73:D75)</f>
        <v>106</v>
      </c>
      <c r="H73">
        <f t="shared" ref="H73:I73" si="16">SUM(E73:E75)</f>
        <v>63</v>
      </c>
      <c r="I73">
        <f t="shared" si="16"/>
        <v>43</v>
      </c>
    </row>
    <row r="74" spans="1:9">
      <c r="A74" s="10" t="s">
        <v>719</v>
      </c>
      <c r="B74" s="81"/>
      <c r="C74" s="10" t="s">
        <v>721</v>
      </c>
      <c r="D74" s="10">
        <v>64</v>
      </c>
      <c r="E74" s="10">
        <v>33</v>
      </c>
      <c r="F74" s="10">
        <f t="shared" si="1"/>
        <v>31</v>
      </c>
    </row>
    <row r="75" spans="1:9">
      <c r="A75" s="10" t="s">
        <v>719</v>
      </c>
      <c r="B75" s="81"/>
      <c r="C75" s="10" t="s">
        <v>722</v>
      </c>
      <c r="D75" s="10">
        <v>2</v>
      </c>
      <c r="E75" s="10">
        <v>1</v>
      </c>
      <c r="F75" s="10">
        <f t="shared" si="1"/>
        <v>1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ref="F83:F146" si="17">D83-E83</f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ref="F147:F210" si="18">D147-E147</f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ref="F211:F274" si="19">D211-E211</f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ref="F275:F338" si="20">D275-E275</f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ref="F339:F402" si="21">D339-E339</f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ref="F403:F466" si="22">D403-E403</f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ref="F467:F530" si="23">D467-E467</f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ref="F531:F594" si="24">D531-E531</f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ref="F595:F658" si="25">D595-E595</f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ref="F659:F721" si="26">D659-E659</f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6" t="s">
        <v>815</v>
      </c>
      <c r="B1" s="22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2" zoomScale="145" zoomScaleNormal="145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39.28515625" customWidth="1"/>
    <col min="3" max="3" width="23" customWidth="1"/>
    <col min="4" max="4" width="18.140625" customWidth="1"/>
    <col min="5" max="5" width="18.42578125" customWidth="1"/>
    <col min="7" max="7" width="15.5703125" bestFit="1" customWidth="1"/>
    <col min="8" max="8" width="22.425781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3788000</v>
      </c>
      <c r="I1" s="45"/>
      <c r="J1" s="46" t="b">
        <f>AND(H1=I1)</f>
        <v>0</v>
      </c>
    </row>
    <row r="2" spans="1:14">
      <c r="A2" s="161" t="s">
        <v>60</v>
      </c>
      <c r="B2" s="161"/>
      <c r="C2" s="26">
        <f>C3+C67</f>
        <v>2966000</v>
      </c>
      <c r="D2" s="26">
        <f>D3+D67</f>
        <v>2966000</v>
      </c>
      <c r="E2" s="26">
        <f>E3+E67</f>
        <v>2966000</v>
      </c>
      <c r="G2" s="39" t="s">
        <v>60</v>
      </c>
      <c r="H2" s="41">
        <f>C2</f>
        <v>2966000</v>
      </c>
      <c r="I2" s="42"/>
      <c r="J2" s="40" t="b">
        <f>AND(H2=I2)</f>
        <v>0</v>
      </c>
    </row>
    <row r="3" spans="1:14">
      <c r="A3" s="162" t="s">
        <v>578</v>
      </c>
      <c r="B3" s="162"/>
      <c r="C3" s="23">
        <f>C4+C11+C38+C61</f>
        <v>1551000</v>
      </c>
      <c r="D3" s="23">
        <f>D4+D11+D38+D61</f>
        <v>1551000</v>
      </c>
      <c r="E3" s="23">
        <f>E4+E11+E38+E61</f>
        <v>1551000</v>
      </c>
      <c r="G3" s="39" t="s">
        <v>57</v>
      </c>
      <c r="H3" s="41">
        <f t="shared" ref="H3:H66" si="0">C3</f>
        <v>1551000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830000</v>
      </c>
      <c r="D4" s="21">
        <f>SUM(D5:D10)</f>
        <v>830000</v>
      </c>
      <c r="E4" s="21">
        <f>SUM(E5:E10)</f>
        <v>830000</v>
      </c>
      <c r="F4" s="17"/>
      <c r="G4" s="39" t="s">
        <v>53</v>
      </c>
      <c r="H4" s="41">
        <f t="shared" si="0"/>
        <v>830000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430000</v>
      </c>
      <c r="D7" s="2">
        <f t="shared" si="1"/>
        <v>430000</v>
      </c>
      <c r="E7" s="2">
        <f t="shared" si="1"/>
        <v>430000</v>
      </c>
      <c r="F7" s="17"/>
      <c r="G7" s="17"/>
      <c r="H7" s="41">
        <f t="shared" si="0"/>
        <v>430000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476000</v>
      </c>
      <c r="D11" s="21">
        <f>SUM(D12:D37)</f>
        <v>476000</v>
      </c>
      <c r="E11" s="21">
        <f>SUM(E12:E37)</f>
        <v>476000</v>
      </c>
      <c r="F11" s="17"/>
      <c r="G11" s="39" t="s">
        <v>54</v>
      </c>
      <c r="H11" s="41">
        <f t="shared" si="0"/>
        <v>476000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390000</v>
      </c>
      <c r="D12" s="2">
        <f>C12</f>
        <v>390000</v>
      </c>
      <c r="E12" s="2">
        <f>D12</f>
        <v>390000</v>
      </c>
      <c r="H12" s="41">
        <f t="shared" si="0"/>
        <v>390000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33000</v>
      </c>
      <c r="D15" s="2">
        <f t="shared" si="2"/>
        <v>33000</v>
      </c>
      <c r="E15" s="2">
        <f t="shared" si="2"/>
        <v>33000</v>
      </c>
      <c r="H15" s="41">
        <f t="shared" si="0"/>
        <v>33000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10000</v>
      </c>
      <c r="D18" s="2">
        <f t="shared" si="2"/>
        <v>10000</v>
      </c>
      <c r="E18" s="2">
        <f t="shared" si="2"/>
        <v>10000</v>
      </c>
      <c r="H18" s="41">
        <f t="shared" si="0"/>
        <v>10000</v>
      </c>
    </row>
    <row r="19" spans="1:8" outlineLevel="1">
      <c r="A19" s="3">
        <v>2204</v>
      </c>
      <c r="B19" s="1" t="s">
        <v>131</v>
      </c>
      <c r="C19" s="2">
        <v>15000</v>
      </c>
      <c r="D19" s="2">
        <f t="shared" si="2"/>
        <v>15000</v>
      </c>
      <c r="E19" s="2">
        <f t="shared" si="2"/>
        <v>15000</v>
      </c>
      <c r="H19" s="41">
        <f t="shared" si="0"/>
        <v>15000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230000</v>
      </c>
      <c r="D38" s="21">
        <f>SUM(D39:D60)</f>
        <v>230000</v>
      </c>
      <c r="E38" s="21">
        <f>SUM(E39:E60)</f>
        <v>230000</v>
      </c>
      <c r="G38" s="39" t="s">
        <v>55</v>
      </c>
      <c r="H38" s="41">
        <f t="shared" si="0"/>
        <v>230000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13000</v>
      </c>
      <c r="D45" s="2">
        <f t="shared" si="4"/>
        <v>13000</v>
      </c>
      <c r="E45" s="2">
        <f t="shared" si="4"/>
        <v>13000</v>
      </c>
      <c r="H45" s="41">
        <f t="shared" si="0"/>
        <v>13000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4"/>
        <v>500</v>
      </c>
      <c r="E51" s="2">
        <f t="shared" si="4"/>
        <v>500</v>
      </c>
      <c r="H51" s="41">
        <f t="shared" si="0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9500</v>
      </c>
      <c r="D54" s="2">
        <f t="shared" si="4"/>
        <v>9500</v>
      </c>
      <c r="E54" s="2">
        <f t="shared" si="4"/>
        <v>9500</v>
      </c>
      <c r="H54" s="41">
        <f t="shared" si="0"/>
        <v>9500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15000</v>
      </c>
      <c r="D60" s="2">
        <f t="shared" si="5"/>
        <v>15000</v>
      </c>
      <c r="E60" s="2">
        <f t="shared" si="5"/>
        <v>15000</v>
      </c>
      <c r="H60" s="41">
        <f t="shared" si="0"/>
        <v>15000</v>
      </c>
    </row>
    <row r="61" spans="1:10">
      <c r="A61" s="163" t="s">
        <v>158</v>
      </c>
      <c r="B61" s="164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>
        <f t="shared" si="0"/>
        <v>15000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15000</v>
      </c>
      <c r="D65" s="2">
        <f t="shared" si="6"/>
        <v>15000</v>
      </c>
      <c r="E65" s="2">
        <f t="shared" si="6"/>
        <v>15000</v>
      </c>
      <c r="H65" s="41">
        <f t="shared" si="0"/>
        <v>15000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2" t="s">
        <v>579</v>
      </c>
      <c r="B67" s="162"/>
      <c r="C67" s="25">
        <f>C97+C68</f>
        <v>1415000</v>
      </c>
      <c r="D67" s="25">
        <f>D97+D68</f>
        <v>1415000</v>
      </c>
      <c r="E67" s="25">
        <f>E97+E68</f>
        <v>1415000</v>
      </c>
      <c r="G67" s="39" t="s">
        <v>59</v>
      </c>
      <c r="H67" s="41">
        <f t="shared" ref="H67:H130" si="7">C67</f>
        <v>1415000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103000</v>
      </c>
      <c r="D68" s="21">
        <f>SUM(D69:D96)</f>
        <v>103000</v>
      </c>
      <c r="E68" s="21">
        <f>SUM(E69:E96)</f>
        <v>103000</v>
      </c>
      <c r="G68" s="39" t="s">
        <v>56</v>
      </c>
      <c r="H68" s="41">
        <f t="shared" si="7"/>
        <v>103000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35000</v>
      </c>
      <c r="D79" s="2">
        <f t="shared" si="8"/>
        <v>35000</v>
      </c>
      <c r="E79" s="2">
        <f t="shared" si="8"/>
        <v>35000</v>
      </c>
      <c r="H79" s="41">
        <f t="shared" si="7"/>
        <v>35000</v>
      </c>
    </row>
    <row r="80" spans="1:10" ht="15" customHeight="1" outlineLevel="1">
      <c r="A80" s="3">
        <v>5202</v>
      </c>
      <c r="B80" s="2" t="s">
        <v>172</v>
      </c>
      <c r="C80" s="2">
        <v>20000</v>
      </c>
      <c r="D80" s="2">
        <f t="shared" si="8"/>
        <v>20000</v>
      </c>
      <c r="E80" s="2">
        <f t="shared" si="8"/>
        <v>20000</v>
      </c>
      <c r="H80" s="41">
        <f t="shared" si="7"/>
        <v>20000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48000</v>
      </c>
      <c r="D92" s="2">
        <f t="shared" si="9"/>
        <v>48000</v>
      </c>
      <c r="E92" s="2">
        <f t="shared" si="9"/>
        <v>48000</v>
      </c>
      <c r="H92" s="41">
        <f t="shared" si="7"/>
        <v>48000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1312000</v>
      </c>
      <c r="D97" s="21">
        <f>SUM(D98:D113)</f>
        <v>1312000</v>
      </c>
      <c r="E97" s="21">
        <f>SUM(E98:E113)</f>
        <v>1312000</v>
      </c>
      <c r="G97" s="39" t="s">
        <v>58</v>
      </c>
      <c r="H97" s="41">
        <f t="shared" si="7"/>
        <v>1312000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1300000</v>
      </c>
      <c r="D98" s="2">
        <f>C98</f>
        <v>1300000</v>
      </c>
      <c r="E98" s="2">
        <f>D98</f>
        <v>1300000</v>
      </c>
      <c r="H98" s="41">
        <f t="shared" si="7"/>
        <v>1300000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822000</v>
      </c>
      <c r="D114" s="26">
        <f>D115+D152+D177</f>
        <v>822000</v>
      </c>
      <c r="E114" s="26">
        <f>E115+E152+E177</f>
        <v>822000</v>
      </c>
      <c r="G114" s="39" t="s">
        <v>62</v>
      </c>
      <c r="H114" s="41">
        <f t="shared" si="7"/>
        <v>822000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822000</v>
      </c>
      <c r="D115" s="23">
        <f>D116+D135</f>
        <v>822000</v>
      </c>
      <c r="E115" s="23">
        <f>E116+E135</f>
        <v>822000</v>
      </c>
      <c r="G115" s="39" t="s">
        <v>61</v>
      </c>
      <c r="H115" s="41">
        <f t="shared" si="7"/>
        <v>822000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822000</v>
      </c>
      <c r="D135" s="21">
        <f>D136+D140+D143+D146+D149</f>
        <v>822000</v>
      </c>
      <c r="E135" s="21">
        <f>E136+E140+E143+E146+E149</f>
        <v>822000</v>
      </c>
      <c r="G135" s="39" t="s">
        <v>584</v>
      </c>
      <c r="H135" s="41">
        <f t="shared" si="11"/>
        <v>822000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822000</v>
      </c>
      <c r="D136" s="2">
        <f>D137+D138+D139</f>
        <v>822000</v>
      </c>
      <c r="E136" s="2">
        <f>E137+E138+E139</f>
        <v>822000</v>
      </c>
      <c r="H136" s="41">
        <f t="shared" si="11"/>
        <v>822000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740000</v>
      </c>
      <c r="D138" s="128">
        <f t="shared" ref="D138:E139" si="12">C138</f>
        <v>740000</v>
      </c>
      <c r="E138" s="128">
        <f t="shared" si="12"/>
        <v>740000</v>
      </c>
      <c r="H138" s="41">
        <f t="shared" si="11"/>
        <v>740000</v>
      </c>
    </row>
    <row r="139" spans="1:10" ht="15" customHeight="1" outlineLevel="2">
      <c r="A139" s="130"/>
      <c r="B139" s="129" t="s">
        <v>861</v>
      </c>
      <c r="C139" s="128">
        <v>82000</v>
      </c>
      <c r="D139" s="128">
        <f t="shared" si="12"/>
        <v>82000</v>
      </c>
      <c r="E139" s="128">
        <f t="shared" si="12"/>
        <v>82000</v>
      </c>
      <c r="H139" s="41">
        <f t="shared" si="11"/>
        <v>82000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3787999.9999999995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2599999.9999999995</v>
      </c>
      <c r="D257" s="37">
        <f>D258+D550</f>
        <v>1985201.7610000002</v>
      </c>
      <c r="E257" s="37">
        <f>E258+E550</f>
        <v>1985201.7610000002</v>
      </c>
      <c r="G257" s="39" t="s">
        <v>60</v>
      </c>
      <c r="H257" s="41">
        <f>C257</f>
        <v>2599999.9999999995</v>
      </c>
      <c r="I257" s="42"/>
      <c r="J257" s="40" t="b">
        <f>AND(H257=I257)</f>
        <v>0</v>
      </c>
    </row>
    <row r="258" spans="1:10">
      <c r="A258" s="177" t="s">
        <v>266</v>
      </c>
      <c r="B258" s="178"/>
      <c r="C258" s="36">
        <f>C259+C339+C483+C547</f>
        <v>2414118.2309999997</v>
      </c>
      <c r="D258" s="36">
        <f>D259+D339+D483+D547</f>
        <v>1799319.9920000001</v>
      </c>
      <c r="E258" s="36">
        <f>E259+E339+E483+E547</f>
        <v>1799319.9920000001</v>
      </c>
      <c r="G258" s="39" t="s">
        <v>57</v>
      </c>
      <c r="H258" s="41">
        <f t="shared" ref="H258:H321" si="21">C258</f>
        <v>2414118.2309999997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988526.23899999983</v>
      </c>
      <c r="D259" s="33">
        <f>D260+D263+D314</f>
        <v>373728</v>
      </c>
      <c r="E259" s="33">
        <f>E260+E263+E314</f>
        <v>373728</v>
      </c>
      <c r="G259" s="39" t="s">
        <v>590</v>
      </c>
      <c r="H259" s="41">
        <f t="shared" si="21"/>
        <v>988526.23899999983</v>
      </c>
      <c r="I259" s="42"/>
      <c r="J259" s="40" t="b">
        <f>AND(H259=I259)</f>
        <v>0</v>
      </c>
    </row>
    <row r="260" spans="1:10" outlineLevel="1">
      <c r="A260" s="171" t="s">
        <v>268</v>
      </c>
      <c r="B260" s="172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outlineLevel="1">
      <c r="A263" s="171" t="s">
        <v>269</v>
      </c>
      <c r="B263" s="172"/>
      <c r="C263" s="32">
        <f>C264+C265+C289+C296+C298+C302+C305+C308+C313</f>
        <v>959268.23499999987</v>
      </c>
      <c r="D263" s="32">
        <f>D264+D265+D289+D296+D298+D302+D305+D308+D313</f>
        <v>367842</v>
      </c>
      <c r="E263" s="32">
        <f>E264+E265+E289+E296+E298+E302+E305+E308+E313</f>
        <v>367842</v>
      </c>
      <c r="H263" s="41">
        <f t="shared" si="21"/>
        <v>959268.23499999987</v>
      </c>
    </row>
    <row r="264" spans="1:10" outlineLevel="2">
      <c r="A264" s="6">
        <v>1101</v>
      </c>
      <c r="B264" s="4" t="s">
        <v>34</v>
      </c>
      <c r="C264" s="5">
        <v>367842</v>
      </c>
      <c r="D264" s="5">
        <f>C264</f>
        <v>367842</v>
      </c>
      <c r="E264" s="5">
        <f>D264</f>
        <v>367842</v>
      </c>
      <c r="H264" s="41">
        <f t="shared" si="21"/>
        <v>367842</v>
      </c>
    </row>
    <row r="265" spans="1:10" outlineLevel="2">
      <c r="A265" s="6">
        <v>1101</v>
      </c>
      <c r="B265" s="4" t="s">
        <v>35</v>
      </c>
      <c r="C265" s="5">
        <v>382732.74400000001</v>
      </c>
      <c r="D265" s="5">
        <f>SUM(D266:D288)</f>
        <v>0</v>
      </c>
      <c r="E265" s="5">
        <f>SUM(E266:E288)</f>
        <v>0</v>
      </c>
      <c r="H265" s="41">
        <f t="shared" si="21"/>
        <v>382732.74400000001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19257.599999999999</v>
      </c>
      <c r="D289" s="5">
        <f>SUM(D290:D295)</f>
        <v>0</v>
      </c>
      <c r="E289" s="5">
        <f>SUM(E290:E295)</f>
        <v>0</v>
      </c>
      <c r="H289" s="41">
        <f t="shared" si="21"/>
        <v>19257.599999999999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29280.252</v>
      </c>
      <c r="D298" s="5">
        <f>SUM(D299:D301)</f>
        <v>0</v>
      </c>
      <c r="E298" s="5">
        <f>SUM(E299:E301)</f>
        <v>0</v>
      </c>
      <c r="H298" s="41">
        <f t="shared" si="21"/>
        <v>29280.252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6600</v>
      </c>
      <c r="D302" s="5">
        <f>SUM(D303:D304)</f>
        <v>0</v>
      </c>
      <c r="E302" s="5">
        <f>SUM(E303:E304)</f>
        <v>0</v>
      </c>
      <c r="H302" s="41">
        <f t="shared" si="21"/>
        <v>6600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10648.164000000001</v>
      </c>
      <c r="D305" s="5">
        <f>SUM(D306:D307)</f>
        <v>0</v>
      </c>
      <c r="E305" s="5">
        <f>SUM(E306:E307)</f>
        <v>0</v>
      </c>
      <c r="H305" s="41">
        <f t="shared" si="21"/>
        <v>10648.164000000001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142007.47500000001</v>
      </c>
      <c r="D308" s="5">
        <f>SUM(D309:D312)</f>
        <v>0</v>
      </c>
      <c r="E308" s="5">
        <f>SUM(E309:E312)</f>
        <v>0</v>
      </c>
      <c r="H308" s="41">
        <f t="shared" si="21"/>
        <v>142007.47500000001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1" t="s">
        <v>601</v>
      </c>
      <c r="B314" s="172"/>
      <c r="C314" s="32">
        <f>C315+C325+C331+C336+C337+C338+C328</f>
        <v>23372.004000000001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23372.004000000001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19686.024000000001</v>
      </c>
      <c r="D325" s="5">
        <f>SUM(D326:D327)</f>
        <v>0</v>
      </c>
      <c r="E325" s="5">
        <f>SUM(E326:E327)</f>
        <v>0</v>
      </c>
      <c r="H325" s="41">
        <f t="shared" si="28"/>
        <v>19686.024000000001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240.92400000000001</v>
      </c>
      <c r="D328" s="5">
        <f>SUM(D329:D330)</f>
        <v>0</v>
      </c>
      <c r="E328" s="5">
        <f>SUM(E329:E330)</f>
        <v>0</v>
      </c>
      <c r="H328" s="41">
        <f t="shared" si="28"/>
        <v>240.92400000000001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3445.056</v>
      </c>
      <c r="D331" s="5">
        <f>SUM(D332:D335)</f>
        <v>0</v>
      </c>
      <c r="E331" s="5">
        <f>SUM(E332:E335)</f>
        <v>0</v>
      </c>
      <c r="H331" s="41">
        <f t="shared" si="28"/>
        <v>3445.056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1184485.622</v>
      </c>
      <c r="D339" s="33">
        <f>D340+D444+D482</f>
        <v>1184485.622</v>
      </c>
      <c r="E339" s="33">
        <f>E340+E444+E482</f>
        <v>1184485.622</v>
      </c>
      <c r="G339" s="39" t="s">
        <v>591</v>
      </c>
      <c r="H339" s="41">
        <f t="shared" si="28"/>
        <v>1184485.622</v>
      </c>
      <c r="I339" s="42"/>
      <c r="J339" s="40" t="b">
        <f>AND(H339=I339)</f>
        <v>0</v>
      </c>
    </row>
    <row r="340" spans="1:10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713485.62199999997</v>
      </c>
      <c r="D340" s="32">
        <f>D341+D342+D343+D344+D347+D348+D353+D356+D357+D362+D367+BH290668+D371+D372+D373+D376+D377+D378+D382+D388+D391+D392+D395+D398+D399+D404+D407+D408+D409+D412+D415+D416+D419+D420+D421+D422+D429+D443</f>
        <v>713485.62199999997</v>
      </c>
      <c r="E340" s="32">
        <f>E341+E342+E343+E344+E347+E348+E353+E356+E357+E362+E367+BI290668+E371+E372+E373+E376+E377+E378+E382+E388+E391+E392+E395+E398+E399+E404+E407+E408+E409+E412+E415+E416+E419+E420+E421+E422+E429+E443</f>
        <v>713485.62199999997</v>
      </c>
      <c r="H340" s="41">
        <f t="shared" si="28"/>
        <v>713485.62199999997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11000</v>
      </c>
      <c r="D342" s="5">
        <f t="shared" ref="D342:E343" si="31">C342</f>
        <v>11000</v>
      </c>
      <c r="E342" s="5">
        <f t="shared" si="31"/>
        <v>11000</v>
      </c>
      <c r="H342" s="41">
        <f t="shared" si="28"/>
        <v>11000</v>
      </c>
    </row>
    <row r="343" spans="1:10" outlineLevel="2">
      <c r="A343" s="6">
        <v>2201</v>
      </c>
      <c r="B343" s="4" t="s">
        <v>41</v>
      </c>
      <c r="C343" s="5">
        <v>360000</v>
      </c>
      <c r="D343" s="5">
        <f t="shared" si="31"/>
        <v>360000</v>
      </c>
      <c r="E343" s="5">
        <f t="shared" si="31"/>
        <v>360000</v>
      </c>
      <c r="H343" s="41">
        <f t="shared" si="28"/>
        <v>360000</v>
      </c>
    </row>
    <row r="344" spans="1:10" outlineLevel="2">
      <c r="A344" s="6">
        <v>2201</v>
      </c>
      <c r="B344" s="4" t="s">
        <v>273</v>
      </c>
      <c r="C344" s="5">
        <f>SUM(C345:C346)</f>
        <v>10500</v>
      </c>
      <c r="D344" s="5">
        <f>SUM(D345:D346)</f>
        <v>10500</v>
      </c>
      <c r="E344" s="5">
        <f>SUM(E345:E346)</f>
        <v>10500</v>
      </c>
      <c r="H344" s="41">
        <f t="shared" si="28"/>
        <v>10500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outlineLevel="2">
      <c r="A348" s="6">
        <v>2201</v>
      </c>
      <c r="B348" s="4" t="s">
        <v>277</v>
      </c>
      <c r="C348" s="5">
        <f>SUM(C349:C352)</f>
        <v>86000</v>
      </c>
      <c r="D348" s="5">
        <f>SUM(D349:D352)</f>
        <v>86000</v>
      </c>
      <c r="E348" s="5">
        <f>SUM(E349:E352)</f>
        <v>86000</v>
      </c>
      <c r="H348" s="41">
        <f t="shared" si="28"/>
        <v>86000</v>
      </c>
    </row>
    <row r="349" spans="1:10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f>D349</f>
        <v>65000</v>
      </c>
      <c r="H349" s="41">
        <f t="shared" si="28"/>
        <v>65000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11000</v>
      </c>
      <c r="D351" s="30">
        <f t="shared" si="33"/>
        <v>11000</v>
      </c>
      <c r="E351" s="30">
        <f t="shared" si="33"/>
        <v>11000</v>
      </c>
      <c r="H351" s="41">
        <f t="shared" si="28"/>
        <v>11000</v>
      </c>
    </row>
    <row r="352" spans="1:10" outlineLevel="3">
      <c r="A352" s="29"/>
      <c r="B352" s="28" t="s">
        <v>281</v>
      </c>
      <c r="C352" s="30">
        <v>10000</v>
      </c>
      <c r="D352" s="30">
        <f t="shared" si="33"/>
        <v>10000</v>
      </c>
      <c r="E352" s="30">
        <f t="shared" si="33"/>
        <v>10000</v>
      </c>
      <c r="H352" s="41">
        <f t="shared" si="28"/>
        <v>10000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  <c r="H357" s="41">
        <f t="shared" si="28"/>
        <v>20000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93000</v>
      </c>
      <c r="D362" s="5">
        <f>SUM(D363:D366)</f>
        <v>93000</v>
      </c>
      <c r="E362" s="5">
        <f>SUM(E363:E366)</f>
        <v>93000</v>
      </c>
      <c r="H362" s="41">
        <f t="shared" si="28"/>
        <v>93000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20000</v>
      </c>
      <c r="D366" s="30">
        <f t="shared" si="36"/>
        <v>20000</v>
      </c>
      <c r="E366" s="30">
        <f t="shared" si="36"/>
        <v>20000</v>
      </c>
      <c r="H366" s="41">
        <f t="shared" si="28"/>
        <v>20000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outlineLevel="2">
      <c r="A378" s="6">
        <v>2201</v>
      </c>
      <c r="B378" s="4" t="s">
        <v>303</v>
      </c>
      <c r="C378" s="5">
        <f>SUM(C379:C381)</f>
        <v>15000</v>
      </c>
      <c r="D378" s="5">
        <f>SUM(D379:D381)</f>
        <v>15000</v>
      </c>
      <c r="E378" s="5">
        <f>SUM(E379:E381)</f>
        <v>15000</v>
      </c>
      <c r="H378" s="41">
        <f t="shared" si="28"/>
        <v>15000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 t="shared" si="28"/>
        <v>4500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17000</v>
      </c>
      <c r="D392" s="5">
        <f>SUM(D393:D394)</f>
        <v>17000</v>
      </c>
      <c r="E392" s="5">
        <f>SUM(E393:E394)</f>
        <v>17000</v>
      </c>
      <c r="H392" s="41">
        <f t="shared" si="41"/>
        <v>17000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17000</v>
      </c>
      <c r="D394" s="30">
        <f>C394</f>
        <v>17000</v>
      </c>
      <c r="E394" s="30">
        <f>D394</f>
        <v>17000</v>
      </c>
      <c r="H394" s="41">
        <f t="shared" si="41"/>
        <v>17000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outlineLevel="2">
      <c r="A404" s="6">
        <v>2201</v>
      </c>
      <c r="B404" s="4" t="s">
        <v>322</v>
      </c>
      <c r="C404" s="5">
        <f>SUM(C405:C406)</f>
        <v>5500</v>
      </c>
      <c r="D404" s="5">
        <f>SUM(D405:D406)</f>
        <v>5500</v>
      </c>
      <c r="E404" s="5">
        <f>SUM(E405:E406)</f>
        <v>5500</v>
      </c>
      <c r="H404" s="41">
        <f t="shared" si="41"/>
        <v>5500</v>
      </c>
    </row>
    <row r="405" spans="1:8" outlineLevel="3">
      <c r="A405" s="29"/>
      <c r="B405" s="28" t="s">
        <v>323</v>
      </c>
      <c r="C405" s="30">
        <v>5000</v>
      </c>
      <c r="D405" s="30">
        <f t="shared" ref="D405:E408" si="45">C405</f>
        <v>5000</v>
      </c>
      <c r="E405" s="30">
        <f t="shared" si="45"/>
        <v>5000</v>
      </c>
      <c r="H405" s="41">
        <f t="shared" si="41"/>
        <v>5000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200</v>
      </c>
      <c r="D407" s="5">
        <f t="shared" si="45"/>
        <v>200</v>
      </c>
      <c r="E407" s="5">
        <f t="shared" si="45"/>
        <v>200</v>
      </c>
      <c r="H407" s="41">
        <f t="shared" si="41"/>
        <v>200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11000</v>
      </c>
      <c r="D412" s="5">
        <f>SUM(D413:D414)</f>
        <v>11000</v>
      </c>
      <c r="E412" s="5">
        <f>SUM(E413:E414)</f>
        <v>11000</v>
      </c>
      <c r="H412" s="41">
        <f t="shared" si="41"/>
        <v>11000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1560</v>
      </c>
      <c r="D416" s="5">
        <f>SUM(D417:D418)</f>
        <v>1560</v>
      </c>
      <c r="E416" s="5">
        <f>SUM(E417:E418)</f>
        <v>1560</v>
      </c>
      <c r="H416" s="41">
        <f t="shared" si="41"/>
        <v>1560</v>
      </c>
    </row>
    <row r="417" spans="1:8" outlineLevel="3" collapsed="1">
      <c r="A417" s="29"/>
      <c r="B417" s="28" t="s">
        <v>330</v>
      </c>
      <c r="C417" s="30">
        <v>1560</v>
      </c>
      <c r="D417" s="30">
        <f t="shared" ref="D417:E421" si="47">C417</f>
        <v>1560</v>
      </c>
      <c r="E417" s="30">
        <f t="shared" si="47"/>
        <v>1560</v>
      </c>
      <c r="H417" s="41">
        <f t="shared" si="41"/>
        <v>1560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5425.6219999999994</v>
      </c>
      <c r="D429" s="5">
        <f>SUM(D430:D442)</f>
        <v>5425.6219999999994</v>
      </c>
      <c r="E429" s="5">
        <f>SUM(E430:E442)</f>
        <v>5425.6219999999994</v>
      </c>
      <c r="H429" s="41">
        <f t="shared" si="41"/>
        <v>5425.6219999999994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629.56500000000005</v>
      </c>
      <c r="D433" s="30">
        <f t="shared" si="49"/>
        <v>629.56500000000005</v>
      </c>
      <c r="E433" s="30">
        <f t="shared" si="49"/>
        <v>629.56500000000005</v>
      </c>
      <c r="H433" s="41">
        <f t="shared" si="41"/>
        <v>629.56500000000005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4796.0569999999998</v>
      </c>
      <c r="D442" s="30">
        <f t="shared" si="49"/>
        <v>4796.0569999999998</v>
      </c>
      <c r="E442" s="30">
        <f t="shared" si="49"/>
        <v>4796.0569999999998</v>
      </c>
      <c r="H442" s="41">
        <f t="shared" si="41"/>
        <v>4796.0569999999998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1" t="s">
        <v>357</v>
      </c>
      <c r="B444" s="172"/>
      <c r="C444" s="32">
        <f>C445+C454+C455+C459+C462+C463+C468+C474+C477+C480+C481+C450</f>
        <v>471000</v>
      </c>
      <c r="D444" s="32">
        <f>D445+D454+D455+D459+D462+D463+D468+D474+D477+D480+D481+D450</f>
        <v>471000</v>
      </c>
      <c r="E444" s="32">
        <f>E445+E454+E455+E459+E462+E463+E468+E474+E477+E480+E481+E450</f>
        <v>471000</v>
      </c>
      <c r="H444" s="41">
        <f t="shared" si="41"/>
        <v>471000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56000</v>
      </c>
      <c r="D445" s="5">
        <f>SUM(D446:D449)</f>
        <v>56000</v>
      </c>
      <c r="E445" s="5">
        <f>SUM(E446:E449)</f>
        <v>56000</v>
      </c>
      <c r="H445" s="41">
        <f t="shared" si="41"/>
        <v>56000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customHeight="1" outlineLevel="3">
      <c r="A447" s="28"/>
      <c r="B447" s="28" t="s">
        <v>360</v>
      </c>
      <c r="C447" s="30">
        <v>4000</v>
      </c>
      <c r="D447" s="30">
        <f t="shared" ref="D447:E449" si="50">C447</f>
        <v>4000</v>
      </c>
      <c r="E447" s="30">
        <f t="shared" si="50"/>
        <v>4000</v>
      </c>
      <c r="H447" s="41">
        <f t="shared" si="41"/>
        <v>4000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44000</v>
      </c>
      <c r="D449" s="30">
        <f t="shared" si="50"/>
        <v>44000</v>
      </c>
      <c r="E449" s="30">
        <f t="shared" si="50"/>
        <v>44000</v>
      </c>
      <c r="H449" s="41">
        <f t="shared" si="41"/>
        <v>44000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293000</v>
      </c>
      <c r="D450" s="5">
        <f>SUM(D451:D453)</f>
        <v>293000</v>
      </c>
      <c r="E450" s="5">
        <f>SUM(E451:E453)</f>
        <v>293000</v>
      </c>
      <c r="H450" s="41">
        <f t="shared" ref="H450:H513" si="51">C450</f>
        <v>293000</v>
      </c>
    </row>
    <row r="451" spans="1:8" ht="15" customHeight="1" outlineLevel="3">
      <c r="A451" s="28"/>
      <c r="B451" s="28" t="s">
        <v>364</v>
      </c>
      <c r="C451" s="30">
        <v>293000</v>
      </c>
      <c r="D451" s="30">
        <f>C451</f>
        <v>293000</v>
      </c>
      <c r="E451" s="30">
        <f>D451</f>
        <v>293000</v>
      </c>
      <c r="H451" s="41">
        <f t="shared" si="51"/>
        <v>293000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outlineLevel="2">
      <c r="A455" s="6">
        <v>2202</v>
      </c>
      <c r="B455" s="4" t="s">
        <v>120</v>
      </c>
      <c r="C455" s="5">
        <f>SUM(C456:C458)</f>
        <v>55000</v>
      </c>
      <c r="D455" s="5">
        <f>SUM(D456:D458)</f>
        <v>55000</v>
      </c>
      <c r="E455" s="5">
        <f>SUM(E456:E458)</f>
        <v>55000</v>
      </c>
      <c r="H455" s="41">
        <f t="shared" si="51"/>
        <v>55000</v>
      </c>
    </row>
    <row r="456" spans="1:8" ht="15" customHeight="1" outlineLevel="3">
      <c r="A456" s="28"/>
      <c r="B456" s="28" t="s">
        <v>367</v>
      </c>
      <c r="C456" s="30">
        <v>45000</v>
      </c>
      <c r="D456" s="30">
        <f>C456</f>
        <v>45000</v>
      </c>
      <c r="E456" s="30">
        <f>D456</f>
        <v>45000</v>
      </c>
      <c r="H456" s="41">
        <f t="shared" si="51"/>
        <v>45000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10000</v>
      </c>
      <c r="D458" s="30">
        <f t="shared" si="53"/>
        <v>10000</v>
      </c>
      <c r="E458" s="30">
        <f t="shared" si="53"/>
        <v>10000</v>
      </c>
      <c r="H458" s="41">
        <f t="shared" si="51"/>
        <v>10000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17000</v>
      </c>
      <c r="D474" s="5">
        <f>SUM(D475:D476)</f>
        <v>17000</v>
      </c>
      <c r="E474" s="5">
        <f>SUM(E475:E476)</f>
        <v>17000</v>
      </c>
      <c r="H474" s="41">
        <f t="shared" si="51"/>
        <v>17000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15000</v>
      </c>
      <c r="D476" s="30">
        <f>C476</f>
        <v>15000</v>
      </c>
      <c r="E476" s="30">
        <f>D476</f>
        <v>15000</v>
      </c>
      <c r="H476" s="41">
        <f t="shared" si="51"/>
        <v>15000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234408.63099999999</v>
      </c>
      <c r="D483" s="35">
        <f>D484+D504+D509+D522+D528+D538</f>
        <v>234408.63099999999</v>
      </c>
      <c r="E483" s="35">
        <f>E484+E504+E509+E522+E528+E538</f>
        <v>234408.63099999999</v>
      </c>
      <c r="G483" s="39" t="s">
        <v>592</v>
      </c>
      <c r="H483" s="41">
        <f t="shared" si="51"/>
        <v>234408.63099999999</v>
      </c>
      <c r="I483" s="42"/>
      <c r="J483" s="40" t="b">
        <f>AND(H483=I483)</f>
        <v>0</v>
      </c>
    </row>
    <row r="484" spans="1:10" outlineLevel="1">
      <c r="A484" s="171" t="s">
        <v>390</v>
      </c>
      <c r="B484" s="172"/>
      <c r="C484" s="32">
        <f>C485+C486+C490+C491+C494+C497+C500+C501+C502+C503</f>
        <v>111500</v>
      </c>
      <c r="D484" s="32">
        <f>D485+D486+D490+D491+D494+D497+D500+D501+D502+D503</f>
        <v>111500</v>
      </c>
      <c r="E484" s="32">
        <f>E485+E486+E490+E491+E494+E497+E500+E501+E502+E503</f>
        <v>111500</v>
      </c>
      <c r="H484" s="41">
        <f t="shared" si="51"/>
        <v>111500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1">
        <f t="shared" si="51"/>
        <v>15000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48000</v>
      </c>
      <c r="D491" s="5">
        <f>SUM(D492:D493)</f>
        <v>48000</v>
      </c>
      <c r="E491" s="5">
        <f>SUM(E492:E493)</f>
        <v>48000</v>
      </c>
      <c r="H491" s="41">
        <f t="shared" si="51"/>
        <v>48000</v>
      </c>
    </row>
    <row r="492" spans="1:10" ht="15" customHeight="1" outlineLevel="3">
      <c r="A492" s="28"/>
      <c r="B492" s="28" t="s">
        <v>398</v>
      </c>
      <c r="C492" s="30">
        <v>48000</v>
      </c>
      <c r="D492" s="30">
        <f>C492</f>
        <v>48000</v>
      </c>
      <c r="E492" s="30">
        <f>D492</f>
        <v>48000</v>
      </c>
      <c r="H492" s="41">
        <f t="shared" si="51"/>
        <v>48000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6500</v>
      </c>
      <c r="D494" s="5">
        <f>SUM(D495:D496)</f>
        <v>6500</v>
      </c>
      <c r="E494" s="5">
        <f>SUM(E495:E496)</f>
        <v>6500</v>
      </c>
      <c r="H494" s="41">
        <f t="shared" si="51"/>
        <v>6500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1">
        <f t="shared" si="51"/>
        <v>20000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10000</v>
      </c>
      <c r="D502" s="5">
        <f t="shared" si="59"/>
        <v>10000</v>
      </c>
      <c r="E502" s="5">
        <f t="shared" si="59"/>
        <v>10000</v>
      </c>
      <c r="H502" s="41">
        <f t="shared" si="51"/>
        <v>10000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1" t="s">
        <v>410</v>
      </c>
      <c r="B504" s="172"/>
      <c r="C504" s="32">
        <f>SUM(C505:C508)</f>
        <v>6942.6310000000003</v>
      </c>
      <c r="D504" s="32">
        <f>SUM(D505:D508)</f>
        <v>6942.6310000000003</v>
      </c>
      <c r="E504" s="32">
        <f>SUM(E505:E508)</f>
        <v>6942.6310000000003</v>
      </c>
      <c r="H504" s="41">
        <f t="shared" si="51"/>
        <v>6942.6310000000003</v>
      </c>
    </row>
    <row r="505" spans="1:12" outlineLevel="2" collapsed="1">
      <c r="A505" s="6">
        <v>3303</v>
      </c>
      <c r="B505" s="4" t="s">
        <v>411</v>
      </c>
      <c r="C505" s="5">
        <v>4942.6310000000003</v>
      </c>
      <c r="D505" s="5">
        <f>C505</f>
        <v>4942.6310000000003</v>
      </c>
      <c r="E505" s="5">
        <f>D505</f>
        <v>4942.6310000000003</v>
      </c>
      <c r="H505" s="41">
        <f t="shared" si="51"/>
        <v>4942.6310000000003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1" t="s">
        <v>414</v>
      </c>
      <c r="B509" s="172"/>
      <c r="C509" s="32">
        <f>C510+C511+C512+C513+C517+C518+C519+C520+C521</f>
        <v>107000</v>
      </c>
      <c r="D509" s="32">
        <f>D510+D511+D512+D513+D517+D518+D519+D520+D521</f>
        <v>107000</v>
      </c>
      <c r="E509" s="32">
        <f>E510+E511+E512+E513+E517+E518+E519+E520+E521</f>
        <v>107000</v>
      </c>
      <c r="F509" s="51"/>
      <c r="H509" s="41">
        <f t="shared" si="51"/>
        <v>107000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40000</v>
      </c>
      <c r="D517" s="5">
        <f t="shared" si="62"/>
        <v>40000</v>
      </c>
      <c r="E517" s="5">
        <f t="shared" si="62"/>
        <v>40000</v>
      </c>
      <c r="H517" s="41">
        <f t="shared" si="63"/>
        <v>40000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1" t="s">
        <v>441</v>
      </c>
      <c r="B538" s="172"/>
      <c r="C538" s="32">
        <f>SUM(C539:C544)</f>
        <v>8966</v>
      </c>
      <c r="D538" s="32">
        <f>SUM(D539:D544)</f>
        <v>8966</v>
      </c>
      <c r="E538" s="32">
        <f>SUM(E539:E544)</f>
        <v>8966</v>
      </c>
      <c r="H538" s="41">
        <f t="shared" si="63"/>
        <v>8966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2966</v>
      </c>
      <c r="D540" s="5">
        <f t="shared" ref="D540:E543" si="66">C540</f>
        <v>2966</v>
      </c>
      <c r="E540" s="5">
        <f t="shared" si="66"/>
        <v>2966</v>
      </c>
      <c r="H540" s="41">
        <f t="shared" si="63"/>
        <v>2966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1000</v>
      </c>
      <c r="D544" s="5">
        <f>SUM(D545:D546)</f>
        <v>1000</v>
      </c>
      <c r="E544" s="5">
        <f>SUM(E545:E546)</f>
        <v>1000</v>
      </c>
      <c r="H544" s="41">
        <f t="shared" si="63"/>
        <v>1000</v>
      </c>
    </row>
    <row r="545" spans="1:10" ht="15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  <c r="H545" s="41">
        <f t="shared" si="63"/>
        <v>1000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6697.7389999999996</v>
      </c>
      <c r="D547" s="35">
        <f>D548+D549</f>
        <v>6697.7389999999996</v>
      </c>
      <c r="E547" s="35">
        <f>E548+E549</f>
        <v>6697.7389999999996</v>
      </c>
      <c r="G547" s="39" t="s">
        <v>593</v>
      </c>
      <c r="H547" s="41">
        <f t="shared" si="63"/>
        <v>6697.7389999999996</v>
      </c>
      <c r="I547" s="42"/>
      <c r="J547" s="40" t="b">
        <f>AND(H547=I547)</f>
        <v>0</v>
      </c>
    </row>
    <row r="548" spans="1:10" outlineLevel="1">
      <c r="A548" s="171" t="s">
        <v>450</v>
      </c>
      <c r="B548" s="172"/>
      <c r="C548" s="32">
        <v>6697.7389999999996</v>
      </c>
      <c r="D548" s="32">
        <f>C548</f>
        <v>6697.7389999999996</v>
      </c>
      <c r="E548" s="32">
        <f>D548</f>
        <v>6697.7389999999996</v>
      </c>
      <c r="H548" s="41">
        <f t="shared" si="63"/>
        <v>6697.7389999999996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7" t="s">
        <v>455</v>
      </c>
      <c r="B550" s="178"/>
      <c r="C550" s="36">
        <f>C551</f>
        <v>185881.769</v>
      </c>
      <c r="D550" s="36">
        <f>D551</f>
        <v>185881.769</v>
      </c>
      <c r="E550" s="36">
        <f>E551</f>
        <v>185881.769</v>
      </c>
      <c r="G550" s="39" t="s">
        <v>59</v>
      </c>
      <c r="H550" s="41">
        <f t="shared" si="63"/>
        <v>185881.769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185881.769</v>
      </c>
      <c r="D551" s="33">
        <f>D552+D556</f>
        <v>185881.769</v>
      </c>
      <c r="E551" s="33">
        <f>E552+E556</f>
        <v>185881.769</v>
      </c>
      <c r="G551" s="39" t="s">
        <v>594</v>
      </c>
      <c r="H551" s="41">
        <f t="shared" si="63"/>
        <v>185881.769</v>
      </c>
      <c r="I551" s="42"/>
      <c r="J551" s="40" t="b">
        <f>AND(H551=I551)</f>
        <v>0</v>
      </c>
    </row>
    <row r="552" spans="1:10" outlineLevel="1">
      <c r="A552" s="171" t="s">
        <v>457</v>
      </c>
      <c r="B552" s="172"/>
      <c r="C552" s="32">
        <f>SUM(C553:C555)</f>
        <v>185881.769</v>
      </c>
      <c r="D552" s="32">
        <f>SUM(D553:D555)</f>
        <v>185881.769</v>
      </c>
      <c r="E552" s="32">
        <f>SUM(E553:E555)</f>
        <v>185881.769</v>
      </c>
      <c r="H552" s="41">
        <f t="shared" si="63"/>
        <v>185881.769</v>
      </c>
    </row>
    <row r="553" spans="1:10" outlineLevel="2" collapsed="1">
      <c r="A553" s="6">
        <v>5500</v>
      </c>
      <c r="B553" s="4" t="s">
        <v>458</v>
      </c>
      <c r="C553" s="5">
        <v>185881.769</v>
      </c>
      <c r="D553" s="5">
        <f t="shared" ref="D553:E555" si="67">C553</f>
        <v>185881.769</v>
      </c>
      <c r="E553" s="5">
        <f t="shared" si="67"/>
        <v>185881.769</v>
      </c>
      <c r="H553" s="41">
        <f t="shared" si="63"/>
        <v>185881.769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5" t="s">
        <v>62</v>
      </c>
      <c r="B559" s="176"/>
      <c r="C559" s="37">
        <f>C560+C716+C725</f>
        <v>1188000</v>
      </c>
      <c r="D559" s="37">
        <f>D560+D716+D725</f>
        <v>1188000</v>
      </c>
      <c r="E559" s="37">
        <f>E560+E716+E725</f>
        <v>1188000</v>
      </c>
      <c r="G559" s="39" t="s">
        <v>62</v>
      </c>
      <c r="H559" s="41">
        <f t="shared" si="63"/>
        <v>1188000</v>
      </c>
      <c r="I559" s="42"/>
      <c r="J559" s="40" t="b">
        <f>AND(H559=I559)</f>
        <v>0</v>
      </c>
    </row>
    <row r="560" spans="1:10">
      <c r="A560" s="177" t="s">
        <v>464</v>
      </c>
      <c r="B560" s="178"/>
      <c r="C560" s="36">
        <f>C561+C638+C642+C645</f>
        <v>963469.68799999997</v>
      </c>
      <c r="D560" s="36">
        <f>D561+D638+D642+D645</f>
        <v>963469.68799999997</v>
      </c>
      <c r="E560" s="36">
        <f>E561+E638+E642+E645</f>
        <v>963469.68799999997</v>
      </c>
      <c r="G560" s="39" t="s">
        <v>61</v>
      </c>
      <c r="H560" s="41">
        <f t="shared" si="63"/>
        <v>963469.68799999997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963469.68799999997</v>
      </c>
      <c r="D561" s="38">
        <f>D562+D567+D568+D569+D576+D577+D581+D584+D585+D586+D587+D592+D595+D599+D603+D610+D616+D628</f>
        <v>963469.68799999997</v>
      </c>
      <c r="E561" s="38">
        <f>E562+E567+E568+E569+E576+E577+E581+E584+E585+E586+E587+E592+E595+E599+E603+E610+E616+E628</f>
        <v>963469.68799999997</v>
      </c>
      <c r="G561" s="39" t="s">
        <v>595</v>
      </c>
      <c r="H561" s="41">
        <f t="shared" si="63"/>
        <v>963469.68799999997</v>
      </c>
      <c r="I561" s="42"/>
      <c r="J561" s="40" t="b">
        <f>AND(H561=I561)</f>
        <v>0</v>
      </c>
    </row>
    <row r="562" spans="1:10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1" t="s">
        <v>481</v>
      </c>
      <c r="B577" s="172"/>
      <c r="C577" s="32">
        <f>SUM(C578:C580)</f>
        <v>11141</v>
      </c>
      <c r="D577" s="32">
        <f>SUM(D578:D580)</f>
        <v>11141</v>
      </c>
      <c r="E577" s="32">
        <f>SUM(E578:E580)</f>
        <v>11141</v>
      </c>
      <c r="H577" s="41">
        <f t="shared" si="63"/>
        <v>11141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11141</v>
      </c>
      <c r="D580" s="5">
        <f t="shared" si="70"/>
        <v>11141</v>
      </c>
      <c r="E580" s="5">
        <f t="shared" si="70"/>
        <v>11141</v>
      </c>
      <c r="H580" s="41">
        <f t="shared" si="71"/>
        <v>11141</v>
      </c>
    </row>
    <row r="581" spans="1:8" outlineLevel="1">
      <c r="A581" s="171" t="s">
        <v>485</v>
      </c>
      <c r="B581" s="172"/>
      <c r="C581" s="32">
        <f>SUM(C582:C583)</f>
        <v>90494</v>
      </c>
      <c r="D581" s="32">
        <f>SUM(D582:D583)</f>
        <v>90494</v>
      </c>
      <c r="E581" s="32">
        <f>SUM(E582:E583)</f>
        <v>90494</v>
      </c>
      <c r="H581" s="41">
        <f t="shared" si="71"/>
        <v>90494</v>
      </c>
    </row>
    <row r="582" spans="1:8" outlineLevel="2">
      <c r="A582" s="7">
        <v>6606</v>
      </c>
      <c r="B582" s="4" t="s">
        <v>486</v>
      </c>
      <c r="C582" s="5">
        <v>90494</v>
      </c>
      <c r="D582" s="5">
        <f t="shared" ref="D582:E586" si="72">C582</f>
        <v>90494</v>
      </c>
      <c r="E582" s="5">
        <f t="shared" si="72"/>
        <v>90494</v>
      </c>
      <c r="H582" s="41">
        <f t="shared" si="71"/>
        <v>90494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1" t="s">
        <v>489</v>
      </c>
      <c r="B585" s="172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1" t="s">
        <v>491</v>
      </c>
      <c r="B587" s="172"/>
      <c r="C587" s="32">
        <f>SUM(C588:C591)</f>
        <v>256834.68799999999</v>
      </c>
      <c r="D587" s="32">
        <f>SUM(D588:D591)</f>
        <v>256834.68799999999</v>
      </c>
      <c r="E587" s="32">
        <f>SUM(E588:E591)</f>
        <v>256834.68799999999</v>
      </c>
      <c r="H587" s="41">
        <f t="shared" si="71"/>
        <v>256834.68799999999</v>
      </c>
    </row>
    <row r="588" spans="1:8" outlineLevel="2">
      <c r="A588" s="7">
        <v>6610</v>
      </c>
      <c r="B588" s="4" t="s">
        <v>492</v>
      </c>
      <c r="C588" s="5">
        <v>256834.68799999999</v>
      </c>
      <c r="D588" s="5">
        <f>C588</f>
        <v>256834.68799999999</v>
      </c>
      <c r="E588" s="5">
        <f>D588</f>
        <v>256834.68799999999</v>
      </c>
      <c r="H588" s="41">
        <f t="shared" si="71"/>
        <v>256834.68799999999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1" t="s">
        <v>503</v>
      </c>
      <c r="B599" s="172"/>
      <c r="C599" s="32">
        <f>SUM(C600:C602)</f>
        <v>544000</v>
      </c>
      <c r="D599" s="32">
        <f>SUM(D600:D602)</f>
        <v>544000</v>
      </c>
      <c r="E599" s="32">
        <f>SUM(E600:E602)</f>
        <v>544000</v>
      </c>
      <c r="H599" s="41">
        <f t="shared" si="71"/>
        <v>544000</v>
      </c>
    </row>
    <row r="600" spans="1:8" outlineLevel="2">
      <c r="A600" s="7">
        <v>6613</v>
      </c>
      <c r="B600" s="4" t="s">
        <v>504</v>
      </c>
      <c r="C600" s="5">
        <v>505000</v>
      </c>
      <c r="D600" s="5">
        <f t="shared" ref="D600:E602" si="75">C600</f>
        <v>505000</v>
      </c>
      <c r="E600" s="5">
        <f t="shared" si="75"/>
        <v>505000</v>
      </c>
      <c r="H600" s="41">
        <f t="shared" si="71"/>
        <v>505000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39000</v>
      </c>
      <c r="D602" s="5">
        <f t="shared" si="75"/>
        <v>39000</v>
      </c>
      <c r="E602" s="5">
        <f t="shared" si="75"/>
        <v>39000</v>
      </c>
      <c r="H602" s="41">
        <f t="shared" si="71"/>
        <v>39000</v>
      </c>
    </row>
    <row r="603" spans="1:8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1" t="s">
        <v>513</v>
      </c>
      <c r="B610" s="172"/>
      <c r="C610" s="32">
        <f>SUM(C611:C615)</f>
        <v>21000</v>
      </c>
      <c r="D610" s="32">
        <f>SUM(D611:D615)</f>
        <v>21000</v>
      </c>
      <c r="E610" s="32">
        <f>SUM(E611:E615)</f>
        <v>21000</v>
      </c>
      <c r="H610" s="41">
        <f t="shared" si="71"/>
        <v>21000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21000</v>
      </c>
      <c r="D613" s="5">
        <f t="shared" si="77"/>
        <v>21000</v>
      </c>
      <c r="E613" s="5">
        <f t="shared" si="77"/>
        <v>21000</v>
      </c>
      <c r="H613" s="41">
        <f t="shared" si="71"/>
        <v>21000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7" t="s">
        <v>570</v>
      </c>
      <c r="B716" s="178"/>
      <c r="C716" s="36">
        <f>C717</f>
        <v>224530.31200000001</v>
      </c>
      <c r="D716" s="36">
        <f>D717</f>
        <v>224530.31200000001</v>
      </c>
      <c r="E716" s="36">
        <f>E717</f>
        <v>224530.31200000001</v>
      </c>
      <c r="G716" s="39" t="s">
        <v>66</v>
      </c>
      <c r="H716" s="41">
        <f t="shared" si="92"/>
        <v>224530.31200000001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224530.31200000001</v>
      </c>
      <c r="D717" s="33">
        <f>D718+D722</f>
        <v>224530.31200000001</v>
      </c>
      <c r="E717" s="33">
        <f>E718+E722</f>
        <v>224530.31200000001</v>
      </c>
      <c r="G717" s="39" t="s">
        <v>599</v>
      </c>
      <c r="H717" s="41">
        <f t="shared" si="92"/>
        <v>224530.31200000001</v>
      </c>
      <c r="I717" s="42"/>
      <c r="J717" s="40" t="b">
        <f>AND(H717=I717)</f>
        <v>0</v>
      </c>
    </row>
    <row r="718" spans="1:10" outlineLevel="1" collapsed="1">
      <c r="A718" s="183" t="s">
        <v>851</v>
      </c>
      <c r="B718" s="184"/>
      <c r="C718" s="31">
        <f>SUM(C719:C721)</f>
        <v>224530.31200000001</v>
      </c>
      <c r="D718" s="31">
        <f>SUM(D719:D721)</f>
        <v>224530.31200000001</v>
      </c>
      <c r="E718" s="31">
        <f>SUM(E719:E721)</f>
        <v>224530.31200000001</v>
      </c>
      <c r="H718" s="41">
        <f t="shared" si="92"/>
        <v>224530.31200000001</v>
      </c>
    </row>
    <row r="719" spans="1:10" ht="15" customHeight="1" outlineLevel="2">
      <c r="A719" s="6">
        <v>10950</v>
      </c>
      <c r="B719" s="4" t="s">
        <v>572</v>
      </c>
      <c r="C719" s="5">
        <v>224530.31200000001</v>
      </c>
      <c r="D719" s="5">
        <f>C719</f>
        <v>224530.31200000001</v>
      </c>
      <c r="E719" s="5">
        <f>D719</f>
        <v>224530.31200000001</v>
      </c>
      <c r="H719" s="41">
        <f t="shared" si="92"/>
        <v>224530.31200000001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115" zoomScaleNormal="115" workbookViewId="0">
      <selection activeCell="I247" sqref="I247"/>
    </sheetView>
  </sheetViews>
  <sheetFormatPr baseColWidth="10" defaultColWidth="9.140625" defaultRowHeight="15" outlineLevelRow="3"/>
  <cols>
    <col min="1" max="1" width="7" bestFit="1" customWidth="1"/>
    <col min="2" max="2" width="47.85546875" customWidth="1"/>
    <col min="3" max="3" width="19.28515625" customWidth="1"/>
    <col min="4" max="4" width="21.28515625" customWidth="1"/>
    <col min="5" max="5" width="18.140625" customWidth="1"/>
    <col min="7" max="7" width="15.5703125" bestFit="1" customWidth="1"/>
    <col min="8" max="8" width="20.5703125" customWidth="1"/>
    <col min="9" max="9" width="19.5703125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1" t="s">
        <v>853</v>
      </c>
      <c r="E1" s="141" t="s">
        <v>852</v>
      </c>
      <c r="G1" s="43" t="s">
        <v>31</v>
      </c>
      <c r="H1" s="44">
        <f>C2+C114</f>
        <v>3935000</v>
      </c>
      <c r="I1" s="45"/>
      <c r="J1" s="46" t="b">
        <f>AND(H1=I1)</f>
        <v>0</v>
      </c>
    </row>
    <row r="2" spans="1:14">
      <c r="A2" s="161" t="s">
        <v>60</v>
      </c>
      <c r="B2" s="161"/>
      <c r="C2" s="26">
        <f>C3+C67</f>
        <v>3100000</v>
      </c>
      <c r="D2" s="26">
        <f>D3+D67</f>
        <v>3100000</v>
      </c>
      <c r="E2" s="26">
        <f>E3+E67</f>
        <v>3100000</v>
      </c>
      <c r="G2" s="39" t="s">
        <v>60</v>
      </c>
      <c r="H2" s="41">
        <f>C2</f>
        <v>3100000</v>
      </c>
      <c r="I2" s="42"/>
      <c r="J2" s="40" t="b">
        <f>AND(H2=I2)</f>
        <v>0</v>
      </c>
    </row>
    <row r="3" spans="1:14">
      <c r="A3" s="162" t="s">
        <v>578</v>
      </c>
      <c r="B3" s="162"/>
      <c r="C3" s="23">
        <f>C4+C11+C38+C61</f>
        <v>1684986</v>
      </c>
      <c r="D3" s="23">
        <f>D4+D11+D38+D61</f>
        <v>1684986</v>
      </c>
      <c r="E3" s="23">
        <f>E4+E11+E38+E61</f>
        <v>1684986</v>
      </c>
      <c r="G3" s="39" t="s">
        <v>57</v>
      </c>
      <c r="H3" s="41">
        <f t="shared" ref="H3:H66" si="0">C3</f>
        <v>1684986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911000</v>
      </c>
      <c r="D4" s="21">
        <f>SUM(D5:D10)</f>
        <v>911000</v>
      </c>
      <c r="E4" s="21">
        <f>SUM(E5:E10)</f>
        <v>911000</v>
      </c>
      <c r="F4" s="17"/>
      <c r="G4" s="39" t="s">
        <v>53</v>
      </c>
      <c r="H4" s="41">
        <f t="shared" si="0"/>
        <v>911000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260000</v>
      </c>
      <c r="D5" s="2">
        <f>C5</f>
        <v>260000</v>
      </c>
      <c r="E5" s="2">
        <f>D5</f>
        <v>260000</v>
      </c>
      <c r="F5" s="17"/>
      <c r="G5" s="17"/>
      <c r="H5" s="41">
        <f t="shared" si="0"/>
        <v>260000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70000</v>
      </c>
      <c r="D6" s="2">
        <f t="shared" ref="D6:E10" si="1">C6</f>
        <v>70000</v>
      </c>
      <c r="E6" s="2">
        <f t="shared" si="1"/>
        <v>70000</v>
      </c>
      <c r="F6" s="17"/>
      <c r="G6" s="17"/>
      <c r="H6" s="41">
        <f t="shared" si="0"/>
        <v>70000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580000</v>
      </c>
      <c r="D7" s="2">
        <f t="shared" si="1"/>
        <v>580000</v>
      </c>
      <c r="E7" s="2">
        <f t="shared" si="1"/>
        <v>580000</v>
      </c>
      <c r="F7" s="17"/>
      <c r="G7" s="17"/>
      <c r="H7" s="41">
        <f t="shared" si="0"/>
        <v>580000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514986</v>
      </c>
      <c r="D11" s="21">
        <f>SUM(D12:D37)</f>
        <v>514986</v>
      </c>
      <c r="E11" s="21">
        <f>SUM(E12:E37)</f>
        <v>514986</v>
      </c>
      <c r="F11" s="17"/>
      <c r="G11" s="39" t="s">
        <v>54</v>
      </c>
      <c r="H11" s="41">
        <f t="shared" si="0"/>
        <v>514986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394000</v>
      </c>
      <c r="D12" s="2">
        <f>C12</f>
        <v>394000</v>
      </c>
      <c r="E12" s="2">
        <f>D12</f>
        <v>394000</v>
      </c>
      <c r="H12" s="41">
        <f t="shared" si="0"/>
        <v>394000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29986</v>
      </c>
      <c r="D15" s="2">
        <f t="shared" si="2"/>
        <v>29986</v>
      </c>
      <c r="E15" s="2">
        <f t="shared" si="2"/>
        <v>29986</v>
      </c>
      <c r="H15" s="41">
        <f t="shared" si="0"/>
        <v>29986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11000</v>
      </c>
      <c r="D18" s="2">
        <f t="shared" si="2"/>
        <v>11000</v>
      </c>
      <c r="E18" s="2">
        <f t="shared" si="2"/>
        <v>11000</v>
      </c>
      <c r="H18" s="41">
        <f t="shared" si="0"/>
        <v>11000</v>
      </c>
    </row>
    <row r="19" spans="1:8" outlineLevel="1">
      <c r="A19" s="3">
        <v>2204</v>
      </c>
      <c r="B19" s="1" t="s">
        <v>131</v>
      </c>
      <c r="C19" s="2">
        <v>40000</v>
      </c>
      <c r="D19" s="2">
        <f t="shared" si="2"/>
        <v>40000</v>
      </c>
      <c r="E19" s="2">
        <f t="shared" si="2"/>
        <v>40000</v>
      </c>
      <c r="H19" s="41">
        <f t="shared" si="0"/>
        <v>40000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244000</v>
      </c>
      <c r="D38" s="21">
        <f>SUM(D39:D60)</f>
        <v>244000</v>
      </c>
      <c r="E38" s="21">
        <f>SUM(E39:E60)</f>
        <v>244000</v>
      </c>
      <c r="G38" s="39" t="s">
        <v>55</v>
      </c>
      <c r="H38" s="41">
        <f t="shared" si="0"/>
        <v>244000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55000</v>
      </c>
      <c r="D48" s="2">
        <f t="shared" si="4"/>
        <v>55000</v>
      </c>
      <c r="E48" s="2">
        <f t="shared" si="4"/>
        <v>55000</v>
      </c>
      <c r="H48" s="41">
        <f t="shared" si="0"/>
        <v>55000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11000</v>
      </c>
      <c r="D54" s="2">
        <f t="shared" si="4"/>
        <v>11000</v>
      </c>
      <c r="E54" s="2">
        <f t="shared" si="4"/>
        <v>11000</v>
      </c>
      <c r="H54" s="41">
        <f t="shared" si="0"/>
        <v>11000</v>
      </c>
    </row>
    <row r="55" spans="1:10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63" t="s">
        <v>158</v>
      </c>
      <c r="B61" s="164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>
        <f t="shared" si="0"/>
        <v>15000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15000</v>
      </c>
      <c r="D65" s="2">
        <f t="shared" si="6"/>
        <v>15000</v>
      </c>
      <c r="E65" s="2">
        <f t="shared" si="6"/>
        <v>15000</v>
      </c>
      <c r="H65" s="41">
        <f t="shared" si="0"/>
        <v>15000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2" t="s">
        <v>579</v>
      </c>
      <c r="B67" s="162"/>
      <c r="C67" s="25">
        <f>C97+C68</f>
        <v>1415014</v>
      </c>
      <c r="D67" s="25">
        <f>D97+D68</f>
        <v>1415014</v>
      </c>
      <c r="E67" s="25">
        <f>E97+E68</f>
        <v>1415014</v>
      </c>
      <c r="G67" s="39" t="s">
        <v>59</v>
      </c>
      <c r="H67" s="41">
        <f t="shared" ref="H67:H130" si="7">C67</f>
        <v>1415014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90000</v>
      </c>
      <c r="D68" s="21">
        <f>SUM(D69:D96)</f>
        <v>90000</v>
      </c>
      <c r="E68" s="21">
        <f>SUM(E69:E96)</f>
        <v>90000</v>
      </c>
      <c r="G68" s="39" t="s">
        <v>56</v>
      </c>
      <c r="H68" s="41">
        <f t="shared" si="7"/>
        <v>90000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35000</v>
      </c>
      <c r="D79" s="2">
        <f t="shared" si="8"/>
        <v>35000</v>
      </c>
      <c r="E79" s="2">
        <f t="shared" si="8"/>
        <v>35000</v>
      </c>
      <c r="H79" s="41">
        <f t="shared" si="7"/>
        <v>35000</v>
      </c>
    </row>
    <row r="80" spans="1:10" ht="15" customHeight="1" outlineLevel="1">
      <c r="A80" s="3">
        <v>5202</v>
      </c>
      <c r="B80" s="2" t="s">
        <v>172</v>
      </c>
      <c r="C80" s="2">
        <v>20000</v>
      </c>
      <c r="D80" s="2">
        <f t="shared" si="8"/>
        <v>20000</v>
      </c>
      <c r="E80" s="2">
        <f t="shared" si="8"/>
        <v>20000</v>
      </c>
      <c r="H80" s="41">
        <f t="shared" si="7"/>
        <v>20000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35000</v>
      </c>
      <c r="D92" s="2">
        <f t="shared" si="9"/>
        <v>35000</v>
      </c>
      <c r="E92" s="2">
        <f t="shared" si="9"/>
        <v>35000</v>
      </c>
      <c r="H92" s="41">
        <f t="shared" si="7"/>
        <v>35000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1325014</v>
      </c>
      <c r="D97" s="21">
        <f>SUM(D98:D113)</f>
        <v>1325014</v>
      </c>
      <c r="E97" s="21">
        <f>SUM(E98:E113)</f>
        <v>1325014</v>
      </c>
      <c r="G97" s="39" t="s">
        <v>58</v>
      </c>
      <c r="H97" s="41">
        <f t="shared" si="7"/>
        <v>1325014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1300000</v>
      </c>
      <c r="D98" s="2">
        <f>C98</f>
        <v>1300000</v>
      </c>
      <c r="E98" s="2">
        <f>D98</f>
        <v>1300000</v>
      </c>
      <c r="H98" s="41">
        <f t="shared" si="7"/>
        <v>1300000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10000</v>
      </c>
      <c r="D106" s="2">
        <f t="shared" si="10"/>
        <v>10000</v>
      </c>
      <c r="E106" s="2">
        <f t="shared" si="10"/>
        <v>10000</v>
      </c>
      <c r="H106" s="41">
        <f t="shared" si="7"/>
        <v>10000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9000</v>
      </c>
      <c r="D109" s="2">
        <f t="shared" si="10"/>
        <v>9000</v>
      </c>
      <c r="E109" s="2">
        <f t="shared" si="10"/>
        <v>9000</v>
      </c>
      <c r="H109" s="41">
        <f t="shared" si="7"/>
        <v>9000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3014</v>
      </c>
      <c r="D113" s="2">
        <f t="shared" si="10"/>
        <v>3014</v>
      </c>
      <c r="E113" s="2">
        <f t="shared" si="10"/>
        <v>3014</v>
      </c>
      <c r="H113" s="41">
        <f t="shared" si="7"/>
        <v>3014</v>
      </c>
    </row>
    <row r="114" spans="1:10">
      <c r="A114" s="167" t="s">
        <v>62</v>
      </c>
      <c r="B114" s="168"/>
      <c r="C114" s="26">
        <f>C115+C152+C177</f>
        <v>835000</v>
      </c>
      <c r="D114" s="26">
        <f>D115+D152+D177</f>
        <v>835000</v>
      </c>
      <c r="E114" s="26">
        <f>E115+E152+E177</f>
        <v>835000</v>
      </c>
      <c r="G114" s="39" t="s">
        <v>62</v>
      </c>
      <c r="H114" s="41">
        <f t="shared" si="7"/>
        <v>835000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835000</v>
      </c>
      <c r="D115" s="23">
        <f>D116+D135</f>
        <v>835000</v>
      </c>
      <c r="E115" s="23">
        <f>E116+E135</f>
        <v>835000</v>
      </c>
      <c r="G115" s="39" t="s">
        <v>61</v>
      </c>
      <c r="H115" s="41">
        <f t="shared" si="7"/>
        <v>835000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835000</v>
      </c>
      <c r="D135" s="21">
        <f>D136+D140+D143+D146+D149</f>
        <v>835000</v>
      </c>
      <c r="E135" s="21">
        <f>E136+E140+E143+E146+E149</f>
        <v>835000</v>
      </c>
      <c r="G135" s="39" t="s">
        <v>584</v>
      </c>
      <c r="H135" s="41">
        <f t="shared" si="11"/>
        <v>835000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835000</v>
      </c>
      <c r="D136" s="2">
        <f>D137+D138+D139</f>
        <v>835000</v>
      </c>
      <c r="E136" s="2">
        <f>E137+E138+E139</f>
        <v>835000</v>
      </c>
      <c r="H136" s="41">
        <f t="shared" si="11"/>
        <v>835000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680000</v>
      </c>
      <c r="D138" s="128">
        <f t="shared" ref="D138:E139" si="12">C138</f>
        <v>680000</v>
      </c>
      <c r="E138" s="128">
        <f t="shared" si="12"/>
        <v>680000</v>
      </c>
      <c r="H138" s="41">
        <f t="shared" si="11"/>
        <v>680000</v>
      </c>
    </row>
    <row r="139" spans="1:10" ht="15" customHeight="1" outlineLevel="2">
      <c r="A139" s="130"/>
      <c r="B139" s="129" t="s">
        <v>861</v>
      </c>
      <c r="C139" s="128">
        <v>155000</v>
      </c>
      <c r="D139" s="128">
        <f t="shared" si="12"/>
        <v>155000</v>
      </c>
      <c r="E139" s="128">
        <f t="shared" si="12"/>
        <v>155000</v>
      </c>
      <c r="H139" s="41">
        <f t="shared" si="11"/>
        <v>155000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1" t="s">
        <v>853</v>
      </c>
      <c r="E256" s="141" t="s">
        <v>852</v>
      </c>
      <c r="G256" s="47" t="s">
        <v>589</v>
      </c>
      <c r="H256" s="48">
        <f>C257+C559</f>
        <v>3935000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2860000</v>
      </c>
      <c r="D257" s="37">
        <f>D258+D550</f>
        <v>2201421.0070000002</v>
      </c>
      <c r="E257" s="37">
        <f>E258+E550</f>
        <v>2201421.0070000002</v>
      </c>
      <c r="G257" s="39" t="s">
        <v>60</v>
      </c>
      <c r="H257" s="41">
        <f>C257</f>
        <v>2860000</v>
      </c>
      <c r="I257" s="42"/>
      <c r="J257" s="40" t="b">
        <f>AND(H257=I257)</f>
        <v>0</v>
      </c>
    </row>
    <row r="258" spans="1:10">
      <c r="A258" s="177" t="s">
        <v>266</v>
      </c>
      <c r="B258" s="178"/>
      <c r="C258" s="36">
        <f>C259+C339+C483+C547</f>
        <v>2696245.5120000001</v>
      </c>
      <c r="D258" s="36">
        <f>D259+D339+D483+D547</f>
        <v>2037666.5190000001</v>
      </c>
      <c r="E258" s="36">
        <f>E259+E339+E483+E547</f>
        <v>2037666.5190000001</v>
      </c>
      <c r="G258" s="39" t="s">
        <v>57</v>
      </c>
      <c r="H258" s="41">
        <f t="shared" ref="H258:H321" si="21">C258</f>
        <v>2696245.5120000001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1066284.4929999998</v>
      </c>
      <c r="D259" s="33">
        <f>D260+D263+D314</f>
        <v>407705.5</v>
      </c>
      <c r="E259" s="33">
        <f>E260+E263+E314</f>
        <v>407705.5</v>
      </c>
      <c r="G259" s="39" t="s">
        <v>590</v>
      </c>
      <c r="H259" s="41">
        <f t="shared" si="21"/>
        <v>1066284.4929999998</v>
      </c>
      <c r="I259" s="42"/>
      <c r="J259" s="40" t="b">
        <f>AND(H259=I259)</f>
        <v>0</v>
      </c>
    </row>
    <row r="260" spans="1:10" outlineLevel="1">
      <c r="A260" s="171" t="s">
        <v>268</v>
      </c>
      <c r="B260" s="172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1" t="s">
        <v>269</v>
      </c>
      <c r="B263" s="172"/>
      <c r="C263" s="32">
        <f>C264+C265+C289+C296+C298+C302+C305+C308+C313</f>
        <v>1057402.0419999999</v>
      </c>
      <c r="D263" s="32">
        <f>D264+D265+D289+D296+D298+D302+D305+D308+D313</f>
        <v>406615.5</v>
      </c>
      <c r="E263" s="32">
        <f>E264+E265+E289+E296+E298+E302+E305+E308+E313</f>
        <v>406615.5</v>
      </c>
      <c r="H263" s="41">
        <f t="shared" si="21"/>
        <v>1057402.0419999999</v>
      </c>
    </row>
    <row r="264" spans="1:10" outlineLevel="2">
      <c r="A264" s="6">
        <v>1101</v>
      </c>
      <c r="B264" s="4" t="s">
        <v>34</v>
      </c>
      <c r="C264" s="5">
        <v>406615.5</v>
      </c>
      <c r="D264" s="5">
        <f>C264</f>
        <v>406615.5</v>
      </c>
      <c r="E264" s="5">
        <f>D264</f>
        <v>406615.5</v>
      </c>
      <c r="H264" s="41">
        <f t="shared" si="21"/>
        <v>406615.5</v>
      </c>
    </row>
    <row r="265" spans="1:10" outlineLevel="2">
      <c r="A265" s="6">
        <v>1101</v>
      </c>
      <c r="B265" s="4" t="s">
        <v>35</v>
      </c>
      <c r="C265" s="5">
        <v>416488</v>
      </c>
      <c r="D265" s="5">
        <f>SUM(D266:D288)</f>
        <v>0</v>
      </c>
      <c r="E265" s="5">
        <f>SUM(E266:E288)</f>
        <v>0</v>
      </c>
      <c r="H265" s="41">
        <f t="shared" si="21"/>
        <v>416488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24195</v>
      </c>
      <c r="D289" s="5">
        <f>SUM(D290:D295)</f>
        <v>0</v>
      </c>
      <c r="E289" s="5">
        <f>SUM(E290:E295)</f>
        <v>0</v>
      </c>
      <c r="H289" s="41">
        <f t="shared" si="21"/>
        <v>24195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33100.235999999997</v>
      </c>
      <c r="D298" s="5">
        <f>SUM(D299:D301)</f>
        <v>0</v>
      </c>
      <c r="E298" s="5">
        <f>SUM(E299:E301)</f>
        <v>0</v>
      </c>
      <c r="H298" s="41">
        <f t="shared" si="21"/>
        <v>33100.235999999997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7990.2</v>
      </c>
      <c r="D302" s="5">
        <f>SUM(D303:D304)</f>
        <v>0</v>
      </c>
      <c r="E302" s="5">
        <f>SUM(E303:E304)</f>
        <v>0</v>
      </c>
      <c r="H302" s="41">
        <f t="shared" si="21"/>
        <v>7990.2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10641.48</v>
      </c>
      <c r="D305" s="5">
        <f>SUM(D306:D307)</f>
        <v>0</v>
      </c>
      <c r="E305" s="5">
        <f>SUM(E306:E307)</f>
        <v>0</v>
      </c>
      <c r="H305" s="41">
        <f t="shared" si="21"/>
        <v>10641.48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157471.62599999999</v>
      </c>
      <c r="D308" s="5">
        <f>SUM(D309:D312)</f>
        <v>0</v>
      </c>
      <c r="E308" s="5">
        <f>SUM(E309:E312)</f>
        <v>0</v>
      </c>
      <c r="H308" s="41">
        <f t="shared" si="21"/>
        <v>157471.62599999999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1" t="s">
        <v>601</v>
      </c>
      <c r="B314" s="172"/>
      <c r="C314" s="32">
        <f>C315+C325+C331+C336+C337+C338+C328</f>
        <v>7792.451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7792.451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6744.4080000000004</v>
      </c>
      <c r="D325" s="5">
        <f>SUM(D326:D327)</f>
        <v>0</v>
      </c>
      <c r="E325" s="5">
        <f>SUM(E326:E327)</f>
        <v>0</v>
      </c>
      <c r="H325" s="41">
        <f t="shared" si="28"/>
        <v>6744.4080000000004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1048.0429999999999</v>
      </c>
      <c r="D331" s="5">
        <f>SUM(D332:D335)</f>
        <v>0</v>
      </c>
      <c r="E331" s="5">
        <f>SUM(E332:E335)</f>
        <v>0</v>
      </c>
      <c r="H331" s="41">
        <f t="shared" si="28"/>
        <v>1048.0429999999999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1380000</v>
      </c>
      <c r="D339" s="33">
        <f>D340+D444+D482</f>
        <v>1380000</v>
      </c>
      <c r="E339" s="33">
        <f>E340+E444+E482</f>
        <v>1380000</v>
      </c>
      <c r="G339" s="39" t="s">
        <v>591</v>
      </c>
      <c r="H339" s="41">
        <f t="shared" si="28"/>
        <v>1380000</v>
      </c>
      <c r="I339" s="42"/>
      <c r="J339" s="40" t="b">
        <f>AND(H339=I339)</f>
        <v>0</v>
      </c>
    </row>
    <row r="340" spans="1:10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785000</v>
      </c>
      <c r="D340" s="32">
        <f>D341+D342+D343+D344+D347+D348+D353+D356+D357+D362+D367+BH290668+D371+D372+D373+D376+D377+D378+D382+D388+D391+D392+D395+D398+D399+D404+D407+D408+D409+D412+D415+D416+D419+D420+D421+D422+D429+D443</f>
        <v>785000</v>
      </c>
      <c r="E340" s="32">
        <f>E341+E342+E343+E344+E347+E348+E353+E356+E357+E362+E367+BI290668+E371+E372+E373+E376+E377+E378+E382+E388+E391+E392+E395+E398+E399+E404+E407+E408+E409+E412+E415+E416+E419+E420+E421+E422+E429+E443</f>
        <v>785000</v>
      </c>
      <c r="H340" s="41">
        <f t="shared" si="28"/>
        <v>785000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18000</v>
      </c>
      <c r="D342" s="5">
        <f t="shared" ref="D342:E343" si="31">C342</f>
        <v>18000</v>
      </c>
      <c r="E342" s="5">
        <f t="shared" si="31"/>
        <v>18000</v>
      </c>
      <c r="H342" s="41">
        <f t="shared" si="28"/>
        <v>18000</v>
      </c>
    </row>
    <row r="343" spans="1:10" outlineLevel="2">
      <c r="A343" s="6">
        <v>2201</v>
      </c>
      <c r="B343" s="4" t="s">
        <v>41</v>
      </c>
      <c r="C343" s="5">
        <v>360000</v>
      </c>
      <c r="D343" s="5">
        <f t="shared" si="31"/>
        <v>360000</v>
      </c>
      <c r="E343" s="5">
        <f t="shared" si="31"/>
        <v>360000</v>
      </c>
      <c r="H343" s="41">
        <f t="shared" si="28"/>
        <v>360000</v>
      </c>
    </row>
    <row r="344" spans="1:10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41">
        <f t="shared" si="28"/>
        <v>15000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41">
        <f t="shared" si="28"/>
        <v>7000</v>
      </c>
    </row>
    <row r="346" spans="1:10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276</v>
      </c>
      <c r="C347" s="5">
        <v>25000</v>
      </c>
      <c r="D347" s="5">
        <f t="shared" si="32"/>
        <v>25000</v>
      </c>
      <c r="E347" s="5">
        <f t="shared" si="32"/>
        <v>25000</v>
      </c>
      <c r="H347" s="41">
        <f t="shared" si="28"/>
        <v>25000</v>
      </c>
    </row>
    <row r="348" spans="1:10" outlineLevel="2">
      <c r="A348" s="6">
        <v>2201</v>
      </c>
      <c r="B348" s="4" t="s">
        <v>277</v>
      </c>
      <c r="C348" s="5">
        <f>SUM(C349:C352)</f>
        <v>89000</v>
      </c>
      <c r="D348" s="5">
        <f>SUM(D349:D352)</f>
        <v>89000</v>
      </c>
      <c r="E348" s="5">
        <f>SUM(E349:E352)</f>
        <v>89000</v>
      </c>
      <c r="H348" s="41">
        <f t="shared" si="28"/>
        <v>89000</v>
      </c>
    </row>
    <row r="349" spans="1:10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f>D349</f>
        <v>65000</v>
      </c>
      <c r="H349" s="41">
        <f t="shared" si="28"/>
        <v>65000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14000</v>
      </c>
      <c r="D351" s="30">
        <f t="shared" si="33"/>
        <v>14000</v>
      </c>
      <c r="E351" s="30">
        <f t="shared" si="33"/>
        <v>14000</v>
      </c>
      <c r="H351" s="41">
        <f t="shared" si="28"/>
        <v>14000</v>
      </c>
    </row>
    <row r="352" spans="1:10" outlineLevel="3">
      <c r="A352" s="29"/>
      <c r="B352" s="28" t="s">
        <v>281</v>
      </c>
      <c r="C352" s="30">
        <v>10000</v>
      </c>
      <c r="D352" s="30">
        <f t="shared" si="33"/>
        <v>10000</v>
      </c>
      <c r="E352" s="30">
        <f t="shared" si="33"/>
        <v>10000</v>
      </c>
      <c r="H352" s="41">
        <f t="shared" si="28"/>
        <v>10000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45000</v>
      </c>
      <c r="D357" s="5">
        <f>SUM(D358:D361)</f>
        <v>45000</v>
      </c>
      <c r="E357" s="5">
        <f>SUM(E358:E361)</f>
        <v>45000</v>
      </c>
      <c r="H357" s="41">
        <f t="shared" si="28"/>
        <v>45000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30000</v>
      </c>
      <c r="D360" s="30">
        <f t="shared" si="35"/>
        <v>30000</v>
      </c>
      <c r="E360" s="30">
        <f t="shared" si="35"/>
        <v>30000</v>
      </c>
      <c r="H360" s="41">
        <f t="shared" si="28"/>
        <v>30000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115000</v>
      </c>
      <c r="D362" s="5">
        <f>SUM(D363:D366)</f>
        <v>115000</v>
      </c>
      <c r="E362" s="5">
        <f>SUM(E363:E366)</f>
        <v>115000</v>
      </c>
      <c r="H362" s="41">
        <f t="shared" si="28"/>
        <v>115000</v>
      </c>
    </row>
    <row r="363" spans="1:8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8"/>
        <v>40000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20000</v>
      </c>
      <c r="D366" s="30">
        <f t="shared" si="36"/>
        <v>20000</v>
      </c>
      <c r="E366" s="30">
        <f t="shared" si="36"/>
        <v>20000</v>
      </c>
      <c r="H366" s="41">
        <f t="shared" si="28"/>
        <v>20000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outlineLevel="2">
      <c r="A378" s="6">
        <v>2201</v>
      </c>
      <c r="B378" s="4" t="s">
        <v>303</v>
      </c>
      <c r="C378" s="5">
        <f>SUM(C379:C381)</f>
        <v>11500</v>
      </c>
      <c r="D378" s="5">
        <f>SUM(D379:D381)</f>
        <v>11500</v>
      </c>
      <c r="E378" s="5">
        <f>SUM(E379:E381)</f>
        <v>11500</v>
      </c>
      <c r="H378" s="41">
        <f t="shared" si="28"/>
        <v>11500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>
        <v>1500</v>
      </c>
      <c r="D380" s="30">
        <f t="shared" ref="D380:E381" si="39">C380</f>
        <v>1500</v>
      </c>
      <c r="E380" s="30">
        <f t="shared" si="39"/>
        <v>1500</v>
      </c>
      <c r="H380" s="41">
        <f t="shared" si="28"/>
        <v>1500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17000</v>
      </c>
      <c r="D392" s="5">
        <f>SUM(D393:D394)</f>
        <v>17000</v>
      </c>
      <c r="E392" s="5">
        <f>SUM(E393:E394)</f>
        <v>17000</v>
      </c>
      <c r="H392" s="41">
        <f t="shared" si="41"/>
        <v>17000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17000</v>
      </c>
      <c r="D394" s="30">
        <f>C394</f>
        <v>17000</v>
      </c>
      <c r="E394" s="30">
        <f>D394</f>
        <v>17000</v>
      </c>
      <c r="H394" s="41">
        <f t="shared" si="41"/>
        <v>17000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7500</v>
      </c>
      <c r="D404" s="5">
        <f>SUM(D405:D406)</f>
        <v>7500</v>
      </c>
      <c r="E404" s="5">
        <f>SUM(E405:E406)</f>
        <v>7500</v>
      </c>
      <c r="H404" s="41">
        <f t="shared" si="41"/>
        <v>7500</v>
      </c>
    </row>
    <row r="405" spans="1:8" outlineLevel="3">
      <c r="A405" s="29"/>
      <c r="B405" s="28" t="s">
        <v>323</v>
      </c>
      <c r="C405" s="30">
        <v>7000</v>
      </c>
      <c r="D405" s="30">
        <f t="shared" ref="D405:E408" si="45">C405</f>
        <v>7000</v>
      </c>
      <c r="E405" s="30">
        <f t="shared" si="45"/>
        <v>7000</v>
      </c>
      <c r="H405" s="41">
        <f t="shared" si="41"/>
        <v>7000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6000</v>
      </c>
      <c r="D408" s="5">
        <f t="shared" si="45"/>
        <v>6000</v>
      </c>
      <c r="E408" s="5">
        <f t="shared" si="45"/>
        <v>6000</v>
      </c>
      <c r="H408" s="41">
        <f t="shared" si="41"/>
        <v>6000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11000</v>
      </c>
      <c r="D412" s="5">
        <f>SUM(D413:D414)</f>
        <v>11000</v>
      </c>
      <c r="E412" s="5">
        <f>SUM(E413:E414)</f>
        <v>11000</v>
      </c>
      <c r="H412" s="41">
        <f t="shared" si="41"/>
        <v>11000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2200</v>
      </c>
      <c r="D416" s="5">
        <f>SUM(D417:D418)</f>
        <v>2200</v>
      </c>
      <c r="E416" s="5">
        <f>SUM(E417:E418)</f>
        <v>2200</v>
      </c>
      <c r="H416" s="41">
        <f t="shared" si="41"/>
        <v>2200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1" t="s">
        <v>357</v>
      </c>
      <c r="B444" s="172"/>
      <c r="C444" s="32">
        <f>C445+C454+C455+C459+C462+C463+C468+C474+C477+C480+C481+C450</f>
        <v>595000</v>
      </c>
      <c r="D444" s="32">
        <f>D445+D454+D455+D459+D462+D463+D468+D474+D477+D480+D481+D450</f>
        <v>595000</v>
      </c>
      <c r="E444" s="32">
        <f>E445+E454+E455+E459+E462+E463+E468+E474+E477+E480+E481+E450</f>
        <v>595000</v>
      </c>
      <c r="H444" s="41">
        <f t="shared" si="41"/>
        <v>595000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59000</v>
      </c>
      <c r="D445" s="5">
        <f>SUM(D446:D449)</f>
        <v>59000</v>
      </c>
      <c r="E445" s="5">
        <f>SUM(E446:E449)</f>
        <v>59000</v>
      </c>
      <c r="H445" s="41">
        <f t="shared" si="41"/>
        <v>59000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customHeight="1" outlineLevel="3">
      <c r="A447" s="28"/>
      <c r="B447" s="28" t="s">
        <v>360</v>
      </c>
      <c r="C447" s="30">
        <v>4000</v>
      </c>
      <c r="D447" s="30">
        <f t="shared" ref="D447:E449" si="50">C447</f>
        <v>4000</v>
      </c>
      <c r="E447" s="30">
        <f t="shared" si="50"/>
        <v>4000</v>
      </c>
      <c r="H447" s="41">
        <f t="shared" si="41"/>
        <v>4000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42000</v>
      </c>
      <c r="D449" s="30">
        <f t="shared" si="50"/>
        <v>42000</v>
      </c>
      <c r="E449" s="30">
        <f t="shared" si="50"/>
        <v>42000</v>
      </c>
      <c r="H449" s="41">
        <f t="shared" si="41"/>
        <v>42000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380000</v>
      </c>
      <c r="D450" s="5">
        <f>SUM(D451:D453)</f>
        <v>380000</v>
      </c>
      <c r="E450" s="5">
        <f>SUM(E451:E453)</f>
        <v>380000</v>
      </c>
      <c r="H450" s="41">
        <f t="shared" ref="H450:H513" si="51">C450</f>
        <v>380000</v>
      </c>
    </row>
    <row r="451" spans="1:8" ht="15" customHeight="1" outlineLevel="3">
      <c r="A451" s="28"/>
      <c r="B451" s="28" t="s">
        <v>364</v>
      </c>
      <c r="C451" s="30">
        <v>380000</v>
      </c>
      <c r="D451" s="30">
        <f>C451</f>
        <v>380000</v>
      </c>
      <c r="E451" s="30">
        <f>D451</f>
        <v>380000</v>
      </c>
      <c r="H451" s="41">
        <f t="shared" si="51"/>
        <v>380000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60000</v>
      </c>
      <c r="D455" s="5">
        <f>SUM(D456:D458)</f>
        <v>60000</v>
      </c>
      <c r="E455" s="5">
        <f>SUM(E456:E458)</f>
        <v>60000</v>
      </c>
      <c r="H455" s="41">
        <f t="shared" si="51"/>
        <v>60000</v>
      </c>
    </row>
    <row r="456" spans="1:8" ht="15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1"/>
        <v>50000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10000</v>
      </c>
      <c r="D458" s="30">
        <f t="shared" si="53"/>
        <v>10000</v>
      </c>
      <c r="E458" s="30">
        <f t="shared" si="53"/>
        <v>10000</v>
      </c>
      <c r="H458" s="41">
        <f t="shared" si="51"/>
        <v>10000</v>
      </c>
    </row>
    <row r="459" spans="1:8" outlineLevel="2">
      <c r="A459" s="6">
        <v>2202</v>
      </c>
      <c r="B459" s="4" t="s">
        <v>121</v>
      </c>
      <c r="C459" s="5">
        <f>SUM(C460:C461)</f>
        <v>15000</v>
      </c>
      <c r="D459" s="5">
        <f>SUM(D460:D461)</f>
        <v>15000</v>
      </c>
      <c r="E459" s="5">
        <f>SUM(E460:E461)</f>
        <v>15000</v>
      </c>
      <c r="H459" s="41">
        <f t="shared" si="51"/>
        <v>15000</v>
      </c>
    </row>
    <row r="460" spans="1:8" ht="15" customHeight="1" outlineLevel="3">
      <c r="A460" s="28"/>
      <c r="B460" s="28" t="s">
        <v>369</v>
      </c>
      <c r="C460" s="30">
        <v>15000</v>
      </c>
      <c r="D460" s="30">
        <f t="shared" ref="D460:E462" si="54">C460</f>
        <v>15000</v>
      </c>
      <c r="E460" s="30">
        <f t="shared" si="54"/>
        <v>15000</v>
      </c>
      <c r="H460" s="41">
        <f t="shared" si="51"/>
        <v>15000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31000</v>
      </c>
      <c r="D474" s="5">
        <f>SUM(D475:D476)</f>
        <v>31000</v>
      </c>
      <c r="E474" s="5">
        <f>SUM(E475:E476)</f>
        <v>31000</v>
      </c>
      <c r="H474" s="41">
        <f t="shared" si="51"/>
        <v>31000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29000</v>
      </c>
      <c r="D476" s="30">
        <f>C476</f>
        <v>29000</v>
      </c>
      <c r="E476" s="30">
        <f>D476</f>
        <v>29000</v>
      </c>
      <c r="H476" s="41">
        <f t="shared" si="51"/>
        <v>29000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237431.42200000002</v>
      </c>
      <c r="D483" s="35">
        <f>D484+D504+D509+D522+D528+D538</f>
        <v>237431.42200000002</v>
      </c>
      <c r="E483" s="35">
        <f>E484+E504+E509+E522+E528+E538</f>
        <v>237431.42200000002</v>
      </c>
      <c r="G483" s="39" t="s">
        <v>592</v>
      </c>
      <c r="H483" s="41">
        <f t="shared" si="51"/>
        <v>237431.42200000002</v>
      </c>
      <c r="I483" s="42"/>
      <c r="J483" s="40" t="b">
        <f>AND(H483=I483)</f>
        <v>0</v>
      </c>
    </row>
    <row r="484" spans="1:10" outlineLevel="1">
      <c r="A484" s="171" t="s">
        <v>390</v>
      </c>
      <c r="B484" s="172"/>
      <c r="C484" s="32">
        <f>C485+C486+C490+C491+C494+C497+C500+C501+C502+C503</f>
        <v>109000</v>
      </c>
      <c r="D484" s="32">
        <f>D485+D486+D490+D491+D494+D497+D500+D501+D502+D503</f>
        <v>109000</v>
      </c>
      <c r="E484" s="32">
        <f>E485+E486+E490+E491+E494+E497+E500+E501+E502+E503</f>
        <v>109000</v>
      </c>
      <c r="H484" s="41">
        <f t="shared" si="51"/>
        <v>109000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25000</v>
      </c>
      <c r="D486" s="5">
        <f>SUM(D487:D489)</f>
        <v>25000</v>
      </c>
      <c r="E486" s="5">
        <f>SUM(E487:E489)</f>
        <v>25000</v>
      </c>
      <c r="H486" s="41">
        <f t="shared" si="51"/>
        <v>25000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  <c r="H487" s="41">
        <f t="shared" si="51"/>
        <v>15000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35000</v>
      </c>
      <c r="D491" s="5">
        <f>SUM(D492:D493)</f>
        <v>35000</v>
      </c>
      <c r="E491" s="5">
        <f>SUM(E492:E493)</f>
        <v>35000</v>
      </c>
      <c r="H491" s="41">
        <f t="shared" si="51"/>
        <v>35000</v>
      </c>
    </row>
    <row r="492" spans="1:10" ht="15" customHeight="1" outlineLevel="3">
      <c r="A492" s="28"/>
      <c r="B492" s="28" t="s">
        <v>398</v>
      </c>
      <c r="C492" s="30">
        <v>35000</v>
      </c>
      <c r="D492" s="30">
        <f>C492</f>
        <v>35000</v>
      </c>
      <c r="E492" s="30">
        <f>D492</f>
        <v>35000</v>
      </c>
      <c r="H492" s="41">
        <f t="shared" si="51"/>
        <v>35000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7000</v>
      </c>
      <c r="D494" s="5">
        <f>SUM(D495:D496)</f>
        <v>7000</v>
      </c>
      <c r="E494" s="5">
        <f>SUM(E495:E496)</f>
        <v>7000</v>
      </c>
      <c r="H494" s="41">
        <f t="shared" si="51"/>
        <v>7000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1">
        <f t="shared" si="51"/>
        <v>20000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10000</v>
      </c>
      <c r="D502" s="5">
        <f t="shared" si="59"/>
        <v>10000</v>
      </c>
      <c r="E502" s="5">
        <f t="shared" si="59"/>
        <v>10000</v>
      </c>
      <c r="H502" s="41">
        <f t="shared" si="51"/>
        <v>10000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1" t="s">
        <v>410</v>
      </c>
      <c r="B504" s="172"/>
      <c r="C504" s="32">
        <f>SUM(C505:C508)</f>
        <v>7331.4219999999996</v>
      </c>
      <c r="D504" s="32">
        <f>SUM(D505:D508)</f>
        <v>7331.4219999999996</v>
      </c>
      <c r="E504" s="32">
        <f>SUM(E505:E508)</f>
        <v>7331.4219999999996</v>
      </c>
      <c r="H504" s="41">
        <f t="shared" si="51"/>
        <v>7331.4219999999996</v>
      </c>
    </row>
    <row r="505" spans="1:12" outlineLevel="2" collapsed="1">
      <c r="A505" s="6">
        <v>3303</v>
      </c>
      <c r="B505" s="4" t="s">
        <v>411</v>
      </c>
      <c r="C505" s="5">
        <v>5331.4219999999996</v>
      </c>
      <c r="D505" s="5">
        <f>C505</f>
        <v>5331.4219999999996</v>
      </c>
      <c r="E505" s="5">
        <f>D505</f>
        <v>5331.4219999999996</v>
      </c>
      <c r="H505" s="41">
        <f t="shared" si="51"/>
        <v>5331.4219999999996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1" t="s">
        <v>414</v>
      </c>
      <c r="B509" s="172"/>
      <c r="C509" s="32">
        <f>C510+C511+C512+C513+C517+C518+C519+C520+C521</f>
        <v>112000</v>
      </c>
      <c r="D509" s="32">
        <f>D510+D511+D512+D513+D517+D518+D519+D520+D521</f>
        <v>112000</v>
      </c>
      <c r="E509" s="32">
        <f>E510+E511+E512+E513+E517+E518+E519+E520+E521</f>
        <v>112000</v>
      </c>
      <c r="F509" s="51"/>
      <c r="H509" s="41">
        <f t="shared" si="51"/>
        <v>112000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45000</v>
      </c>
      <c r="D517" s="5">
        <f t="shared" si="62"/>
        <v>45000</v>
      </c>
      <c r="E517" s="5">
        <f t="shared" si="62"/>
        <v>45000</v>
      </c>
      <c r="H517" s="41">
        <f t="shared" si="63"/>
        <v>45000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1" t="s">
        <v>441</v>
      </c>
      <c r="B538" s="172"/>
      <c r="C538" s="32">
        <f>SUM(C539:C544)</f>
        <v>9100</v>
      </c>
      <c r="D538" s="32">
        <f>SUM(D539:D544)</f>
        <v>9100</v>
      </c>
      <c r="E538" s="32">
        <f>SUM(E539:E544)</f>
        <v>9100</v>
      </c>
      <c r="H538" s="41">
        <f t="shared" si="63"/>
        <v>9100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3100</v>
      </c>
      <c r="D540" s="5">
        <f t="shared" ref="D540:E543" si="66">C540</f>
        <v>3100</v>
      </c>
      <c r="E540" s="5">
        <f t="shared" si="66"/>
        <v>3100</v>
      </c>
      <c r="H540" s="41">
        <f t="shared" si="63"/>
        <v>3100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1000</v>
      </c>
      <c r="D544" s="5">
        <f>SUM(D545:D546)</f>
        <v>1000</v>
      </c>
      <c r="E544" s="5">
        <f>SUM(E545:E546)</f>
        <v>1000</v>
      </c>
      <c r="H544" s="41">
        <f t="shared" si="63"/>
        <v>1000</v>
      </c>
    </row>
    <row r="545" spans="1:10" ht="15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  <c r="H545" s="41">
        <f t="shared" si="63"/>
        <v>1000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12529.597</v>
      </c>
      <c r="D547" s="35">
        <f>D548+D549</f>
        <v>12529.597</v>
      </c>
      <c r="E547" s="35">
        <f>E548+E549</f>
        <v>12529.597</v>
      </c>
      <c r="G547" s="39" t="s">
        <v>593</v>
      </c>
      <c r="H547" s="41">
        <f t="shared" si="63"/>
        <v>12529.597</v>
      </c>
      <c r="I547" s="42"/>
      <c r="J547" s="40" t="b">
        <f>AND(H547=I547)</f>
        <v>0</v>
      </c>
    </row>
    <row r="548" spans="1:10" outlineLevel="1">
      <c r="A548" s="171" t="s">
        <v>450</v>
      </c>
      <c r="B548" s="172"/>
      <c r="C548" s="32">
        <v>12529.597</v>
      </c>
      <c r="D548" s="32">
        <f>C548</f>
        <v>12529.597</v>
      </c>
      <c r="E548" s="32">
        <f>D548</f>
        <v>12529.597</v>
      </c>
      <c r="H548" s="41">
        <f t="shared" si="63"/>
        <v>12529.597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7" t="s">
        <v>455</v>
      </c>
      <c r="B550" s="178"/>
      <c r="C550" s="36">
        <f>C551</f>
        <v>163754.48800000001</v>
      </c>
      <c r="D550" s="36">
        <f>D551</f>
        <v>163754.48800000001</v>
      </c>
      <c r="E550" s="36">
        <f>E551</f>
        <v>163754.48800000001</v>
      </c>
      <c r="G550" s="39" t="s">
        <v>59</v>
      </c>
      <c r="H550" s="41">
        <f t="shared" si="63"/>
        <v>163754.48800000001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163754.48800000001</v>
      </c>
      <c r="D551" s="33">
        <f>D552+D556</f>
        <v>163754.48800000001</v>
      </c>
      <c r="E551" s="33">
        <f>E552+E556</f>
        <v>163754.48800000001</v>
      </c>
      <c r="G551" s="39" t="s">
        <v>594</v>
      </c>
      <c r="H551" s="41">
        <f t="shared" si="63"/>
        <v>163754.48800000001</v>
      </c>
      <c r="I551" s="42"/>
      <c r="J551" s="40" t="b">
        <f>AND(H551=I551)</f>
        <v>0</v>
      </c>
    </row>
    <row r="552" spans="1:10" outlineLevel="1">
      <c r="A552" s="171" t="s">
        <v>457</v>
      </c>
      <c r="B552" s="172"/>
      <c r="C552" s="32">
        <f>SUM(C553:C555)</f>
        <v>163754.48800000001</v>
      </c>
      <c r="D552" s="32">
        <f>SUM(D553:D555)</f>
        <v>163754.48800000001</v>
      </c>
      <c r="E552" s="32">
        <f>SUM(E553:E555)</f>
        <v>163754.48800000001</v>
      </c>
      <c r="H552" s="41">
        <f t="shared" si="63"/>
        <v>163754.48800000001</v>
      </c>
    </row>
    <row r="553" spans="1:10" outlineLevel="2" collapsed="1">
      <c r="A553" s="6">
        <v>5500</v>
      </c>
      <c r="B553" s="4" t="s">
        <v>458</v>
      </c>
      <c r="C553" s="5">
        <v>163754.48800000001</v>
      </c>
      <c r="D553" s="5">
        <f t="shared" ref="D553:E555" si="67">C553</f>
        <v>163754.48800000001</v>
      </c>
      <c r="E553" s="5">
        <f t="shared" si="67"/>
        <v>163754.48800000001</v>
      </c>
      <c r="H553" s="41">
        <f t="shared" si="63"/>
        <v>163754.48800000001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5" t="s">
        <v>62</v>
      </c>
      <c r="B559" s="176"/>
      <c r="C559" s="37">
        <f>C560+C716+C725</f>
        <v>1075000</v>
      </c>
      <c r="D559" s="37">
        <f>D560+D716+D725</f>
        <v>1075000</v>
      </c>
      <c r="E559" s="37">
        <f>E560+E716+E725</f>
        <v>1075000</v>
      </c>
      <c r="G559" s="39" t="s">
        <v>62</v>
      </c>
      <c r="H559" s="41">
        <f t="shared" si="63"/>
        <v>1075000</v>
      </c>
      <c r="I559" s="42"/>
      <c r="J559" s="40" t="b">
        <f>AND(H559=I559)</f>
        <v>0</v>
      </c>
    </row>
    <row r="560" spans="1:10">
      <c r="A560" s="177" t="s">
        <v>464</v>
      </c>
      <c r="B560" s="178"/>
      <c r="C560" s="36">
        <f>C561+C638+C642+C645</f>
        <v>850257.174</v>
      </c>
      <c r="D560" s="36">
        <f>D561+D638+D642+D645</f>
        <v>850257.174</v>
      </c>
      <c r="E560" s="36">
        <f>E561+E638+E642+E645</f>
        <v>850257.174</v>
      </c>
      <c r="G560" s="39" t="s">
        <v>61</v>
      </c>
      <c r="H560" s="41">
        <f t="shared" si="63"/>
        <v>850257.174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841859</v>
      </c>
      <c r="D561" s="38">
        <f>D562+D567+D568+D569+D576+D577+D581+D584+D585+D586+D587+D592+D595+D599+D603+D610+D616+D628</f>
        <v>841859</v>
      </c>
      <c r="E561" s="38">
        <f>E562+E567+E568+E569+E576+E577+E581+E584+E585+E586+E587+E592+E595+E599+E603+E610+E616+E628</f>
        <v>841859</v>
      </c>
      <c r="G561" s="39" t="s">
        <v>595</v>
      </c>
      <c r="H561" s="41">
        <f t="shared" si="63"/>
        <v>841859</v>
      </c>
      <c r="I561" s="42"/>
      <c r="J561" s="40" t="b">
        <f>AND(H561=I561)</f>
        <v>0</v>
      </c>
    </row>
    <row r="562" spans="1:10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1" t="s">
        <v>467</v>
      </c>
      <c r="B567" s="172"/>
      <c r="C567" s="31">
        <v>100000</v>
      </c>
      <c r="D567" s="31">
        <f>C567</f>
        <v>100000</v>
      </c>
      <c r="E567" s="31">
        <f>D567</f>
        <v>100000</v>
      </c>
      <c r="H567" s="41">
        <f t="shared" si="63"/>
        <v>100000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1" t="s">
        <v>473</v>
      </c>
      <c r="B569" s="172"/>
      <c r="C569" s="32">
        <f>SUM(C570:C575)</f>
        <v>34259</v>
      </c>
      <c r="D569" s="32">
        <f>SUM(D570:D575)</f>
        <v>34259</v>
      </c>
      <c r="E569" s="32">
        <f>SUM(E570:E575)</f>
        <v>34259</v>
      </c>
      <c r="H569" s="41">
        <f t="shared" si="63"/>
        <v>34259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14259</v>
      </c>
      <c r="D572" s="5">
        <f t="shared" si="69"/>
        <v>14259</v>
      </c>
      <c r="E572" s="5">
        <f t="shared" si="69"/>
        <v>14259</v>
      </c>
      <c r="H572" s="41">
        <f t="shared" si="63"/>
        <v>14259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20000</v>
      </c>
      <c r="D575" s="5">
        <f t="shared" si="69"/>
        <v>20000</v>
      </c>
      <c r="E575" s="5">
        <f t="shared" si="69"/>
        <v>20000</v>
      </c>
      <c r="H575" s="41">
        <f t="shared" si="63"/>
        <v>20000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1" t="s">
        <v>481</v>
      </c>
      <c r="B577" s="172"/>
      <c r="C577" s="32">
        <f>SUM(C578:C580)</f>
        <v>7000</v>
      </c>
      <c r="D577" s="32">
        <f>SUM(D578:D580)</f>
        <v>7000</v>
      </c>
      <c r="E577" s="32">
        <f>SUM(E578:E580)</f>
        <v>7000</v>
      </c>
      <c r="H577" s="41">
        <f t="shared" si="63"/>
        <v>7000</v>
      </c>
    </row>
    <row r="578" spans="1:8" outlineLevel="2">
      <c r="A578" s="7">
        <v>6605</v>
      </c>
      <c r="B578" s="4" t="s">
        <v>482</v>
      </c>
      <c r="C578" s="5">
        <v>7000</v>
      </c>
      <c r="D578" s="5">
        <f t="shared" ref="D578:E580" si="70">C578</f>
        <v>7000</v>
      </c>
      <c r="E578" s="5">
        <f t="shared" si="70"/>
        <v>7000</v>
      </c>
      <c r="H578" s="41">
        <f t="shared" ref="H578:H641" si="71">C578</f>
        <v>7000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1" t="s">
        <v>485</v>
      </c>
      <c r="B581" s="172"/>
      <c r="C581" s="32">
        <f>SUM(C582:C583)</f>
        <v>100000</v>
      </c>
      <c r="D581" s="32">
        <f>SUM(D582:D583)</f>
        <v>100000</v>
      </c>
      <c r="E581" s="32">
        <f>SUM(E582:E583)</f>
        <v>100000</v>
      </c>
      <c r="H581" s="41">
        <f t="shared" si="71"/>
        <v>100000</v>
      </c>
    </row>
    <row r="582" spans="1:8" outlineLevel="2">
      <c r="A582" s="7">
        <v>6606</v>
      </c>
      <c r="B582" s="4" t="s">
        <v>486</v>
      </c>
      <c r="C582" s="5">
        <v>100000</v>
      </c>
      <c r="D582" s="5">
        <f t="shared" ref="D582:E586" si="72">C582</f>
        <v>100000</v>
      </c>
      <c r="E582" s="5">
        <f t="shared" si="72"/>
        <v>100000</v>
      </c>
      <c r="H582" s="41">
        <f t="shared" si="71"/>
        <v>100000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1" t="s">
        <v>489</v>
      </c>
      <c r="B585" s="17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1" t="s">
        <v>491</v>
      </c>
      <c r="B587" s="172"/>
      <c r="C587" s="32">
        <f>SUM(C588:C591)</f>
        <v>142800</v>
      </c>
      <c r="D587" s="32">
        <f>SUM(D588:D591)</f>
        <v>142800</v>
      </c>
      <c r="E587" s="32">
        <f>SUM(E588:E591)</f>
        <v>142800</v>
      </c>
      <c r="H587" s="41">
        <f t="shared" si="71"/>
        <v>142800</v>
      </c>
    </row>
    <row r="588" spans="1:8" outlineLevel="2">
      <c r="A588" s="7">
        <v>6610</v>
      </c>
      <c r="B588" s="4" t="s">
        <v>492</v>
      </c>
      <c r="C588" s="5">
        <v>112800</v>
      </c>
      <c r="D588" s="5">
        <f>C588</f>
        <v>112800</v>
      </c>
      <c r="E588" s="5">
        <f>D588</f>
        <v>112800</v>
      </c>
      <c r="H588" s="41">
        <f t="shared" si="71"/>
        <v>112800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30000</v>
      </c>
      <c r="D591" s="5">
        <f t="shared" si="73"/>
        <v>30000</v>
      </c>
      <c r="E591" s="5">
        <f t="shared" si="73"/>
        <v>30000</v>
      </c>
      <c r="H591" s="41">
        <f t="shared" si="71"/>
        <v>30000</v>
      </c>
    </row>
    <row r="592" spans="1:8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1" t="s">
        <v>503</v>
      </c>
      <c r="B599" s="172"/>
      <c r="C599" s="32">
        <f>SUM(C600:C602)</f>
        <v>220800</v>
      </c>
      <c r="D599" s="32">
        <f>SUM(D600:D602)</f>
        <v>220800</v>
      </c>
      <c r="E599" s="32">
        <f>SUM(E600:E602)</f>
        <v>220800</v>
      </c>
      <c r="H599" s="41">
        <f t="shared" si="71"/>
        <v>220800</v>
      </c>
    </row>
    <row r="600" spans="1:8" outlineLevel="2">
      <c r="A600" s="7">
        <v>6613</v>
      </c>
      <c r="B600" s="4" t="s">
        <v>504</v>
      </c>
      <c r="C600" s="5">
        <v>181800</v>
      </c>
      <c r="D600" s="5">
        <f t="shared" ref="D600:E602" si="75">C600</f>
        <v>181800</v>
      </c>
      <c r="E600" s="5">
        <f t="shared" si="75"/>
        <v>181800</v>
      </c>
      <c r="H600" s="41">
        <f t="shared" si="71"/>
        <v>181800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39000</v>
      </c>
      <c r="D602" s="5">
        <f t="shared" si="75"/>
        <v>39000</v>
      </c>
      <c r="E602" s="5">
        <f t="shared" si="75"/>
        <v>39000</v>
      </c>
      <c r="H602" s="41">
        <f t="shared" si="71"/>
        <v>39000</v>
      </c>
    </row>
    <row r="603" spans="1:8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1" t="s">
        <v>513</v>
      </c>
      <c r="B610" s="172"/>
      <c r="C610" s="32">
        <f>SUM(C611:C615)</f>
        <v>21000</v>
      </c>
      <c r="D610" s="32">
        <f>SUM(D611:D615)</f>
        <v>21000</v>
      </c>
      <c r="E610" s="32">
        <f>SUM(E611:E615)</f>
        <v>21000</v>
      </c>
      <c r="H610" s="41">
        <f t="shared" si="71"/>
        <v>21000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21000</v>
      </c>
      <c r="D613" s="5">
        <f t="shared" si="77"/>
        <v>21000</v>
      </c>
      <c r="E613" s="5">
        <f t="shared" si="77"/>
        <v>21000</v>
      </c>
      <c r="H613" s="41">
        <f t="shared" si="71"/>
        <v>21000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1" t="s">
        <v>531</v>
      </c>
      <c r="B628" s="172"/>
      <c r="C628" s="32">
        <f>SUM(C629:C637)</f>
        <v>216000</v>
      </c>
      <c r="D628" s="32">
        <f>SUM(D629:D637)</f>
        <v>216000</v>
      </c>
      <c r="E628" s="32">
        <f>SUM(E629:E637)</f>
        <v>216000</v>
      </c>
      <c r="H628" s="41">
        <f t="shared" si="71"/>
        <v>216000</v>
      </c>
    </row>
    <row r="629" spans="1:10" outlineLevel="2">
      <c r="A629" s="7">
        <v>6617</v>
      </c>
      <c r="B629" s="4" t="s">
        <v>532</v>
      </c>
      <c r="C629" s="5">
        <v>201000</v>
      </c>
      <c r="D629" s="5">
        <f>C629</f>
        <v>201000</v>
      </c>
      <c r="E629" s="5">
        <f>D629</f>
        <v>201000</v>
      </c>
      <c r="H629" s="41">
        <f t="shared" si="71"/>
        <v>201000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15000</v>
      </c>
      <c r="D637" s="5">
        <f t="shared" si="79"/>
        <v>15000</v>
      </c>
      <c r="E637" s="5">
        <f t="shared" si="79"/>
        <v>15000</v>
      </c>
      <c r="H637" s="41">
        <f t="shared" si="71"/>
        <v>15000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8398.1740000000009</v>
      </c>
      <c r="D642" s="38">
        <f>D643+D644</f>
        <v>8398.1740000000009</v>
      </c>
      <c r="E642" s="38">
        <f>E643+E644</f>
        <v>8398.1740000000009</v>
      </c>
      <c r="G642" s="39" t="s">
        <v>597</v>
      </c>
      <c r="H642" s="41">
        <f t="shared" ref="H642:H705" si="81">C642</f>
        <v>8398.1740000000009</v>
      </c>
      <c r="I642" s="42"/>
      <c r="J642" s="40" t="b">
        <f>AND(H642=I642)</f>
        <v>0</v>
      </c>
    </row>
    <row r="643" spans="1:10" outlineLevel="1">
      <c r="A643" s="171" t="s">
        <v>546</v>
      </c>
      <c r="B643" s="172"/>
      <c r="C643" s="32">
        <v>8398.1740000000009</v>
      </c>
      <c r="D643" s="32">
        <f>C643</f>
        <v>8398.1740000000009</v>
      </c>
      <c r="E643" s="32">
        <f>D643</f>
        <v>8398.1740000000009</v>
      </c>
      <c r="H643" s="41">
        <f t="shared" si="81"/>
        <v>8398.1740000000009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7" t="s">
        <v>570</v>
      </c>
      <c r="B716" s="178"/>
      <c r="C716" s="36">
        <f>C717</f>
        <v>224742.826</v>
      </c>
      <c r="D716" s="36">
        <f>D717</f>
        <v>224742.826</v>
      </c>
      <c r="E716" s="36">
        <f>E717</f>
        <v>224742.826</v>
      </c>
      <c r="G716" s="39" t="s">
        <v>66</v>
      </c>
      <c r="H716" s="41">
        <f t="shared" si="92"/>
        <v>224742.826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224742.826</v>
      </c>
      <c r="D717" s="33">
        <f>D718+D722</f>
        <v>224742.826</v>
      </c>
      <c r="E717" s="33">
        <f>E718+E722</f>
        <v>224742.826</v>
      </c>
      <c r="G717" s="39" t="s">
        <v>599</v>
      </c>
      <c r="H717" s="41">
        <f t="shared" si="92"/>
        <v>224742.826</v>
      </c>
      <c r="I717" s="42"/>
      <c r="J717" s="40" t="b">
        <f>AND(H717=I717)</f>
        <v>0</v>
      </c>
    </row>
    <row r="718" spans="1:10" outlineLevel="1" collapsed="1">
      <c r="A718" s="183" t="s">
        <v>851</v>
      </c>
      <c r="B718" s="184"/>
      <c r="C718" s="31">
        <f>SUM(C719:C721)</f>
        <v>224742.826</v>
      </c>
      <c r="D718" s="31">
        <f>SUM(D719:D721)</f>
        <v>224742.826</v>
      </c>
      <c r="E718" s="31">
        <f>SUM(E719:E721)</f>
        <v>224742.826</v>
      </c>
      <c r="H718" s="41">
        <f t="shared" si="92"/>
        <v>224742.826</v>
      </c>
    </row>
    <row r="719" spans="1:10" ht="15" customHeight="1" outlineLevel="2">
      <c r="A719" s="6">
        <v>10950</v>
      </c>
      <c r="B719" s="4" t="s">
        <v>572</v>
      </c>
      <c r="C719" s="5">
        <v>224742.826</v>
      </c>
      <c r="D719" s="5">
        <f>C719</f>
        <v>224742.826</v>
      </c>
      <c r="E719" s="5">
        <f>D719</f>
        <v>224742.826</v>
      </c>
      <c r="H719" s="41">
        <f t="shared" si="92"/>
        <v>224742.826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53" zoomScale="145" zoomScaleNormal="145" workbookViewId="0">
      <selection activeCell="G261" sqref="G261"/>
    </sheetView>
  </sheetViews>
  <sheetFormatPr baseColWidth="10" defaultColWidth="9.140625" defaultRowHeight="15" outlineLevelRow="3"/>
  <cols>
    <col min="1" max="1" width="7" bestFit="1" customWidth="1"/>
    <col min="2" max="2" width="51" customWidth="1"/>
    <col min="3" max="3" width="29.28515625" customWidth="1"/>
    <col min="4" max="4" width="19.140625" customWidth="1"/>
    <col min="5" max="5" width="18" customWidth="1"/>
    <col min="7" max="7" width="16" bestFit="1" customWidth="1"/>
    <col min="8" max="8" width="20.710937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40" t="s">
        <v>853</v>
      </c>
      <c r="E1" s="140" t="s">
        <v>852</v>
      </c>
      <c r="G1" s="43" t="s">
        <v>31</v>
      </c>
      <c r="H1" s="44">
        <f>C2+C114</f>
        <v>4825236</v>
      </c>
      <c r="I1" s="45"/>
      <c r="J1" s="46" t="b">
        <f>AND(H1=I1)</f>
        <v>0</v>
      </c>
    </row>
    <row r="2" spans="1:14">
      <c r="A2" s="161" t="s">
        <v>60</v>
      </c>
      <c r="B2" s="161"/>
      <c r="C2" s="26">
        <f>C3+C67</f>
        <v>3857000</v>
      </c>
      <c r="D2" s="26">
        <f>D3+D67</f>
        <v>3857000</v>
      </c>
      <c r="E2" s="26">
        <f>E3+E67</f>
        <v>3857000</v>
      </c>
      <c r="G2" s="39" t="s">
        <v>60</v>
      </c>
      <c r="H2" s="41">
        <f>C2</f>
        <v>3857000</v>
      </c>
      <c r="I2" s="42"/>
      <c r="J2" s="40" t="b">
        <f>AND(H2=I2)</f>
        <v>0</v>
      </c>
    </row>
    <row r="3" spans="1:14">
      <c r="A3" s="162" t="s">
        <v>578</v>
      </c>
      <c r="B3" s="162"/>
      <c r="C3" s="23">
        <f>C4+C11+C38+C61</f>
        <v>2073600</v>
      </c>
      <c r="D3" s="23">
        <f>D4+D11+D38+D61</f>
        <v>2073600</v>
      </c>
      <c r="E3" s="23">
        <f>E4+E11+E38+E61</f>
        <v>2073600</v>
      </c>
      <c r="G3" s="39" t="s">
        <v>57</v>
      </c>
      <c r="H3" s="41">
        <f t="shared" ref="H3:H66" si="0">C3</f>
        <v>2073600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1180500</v>
      </c>
      <c r="D4" s="21">
        <f>SUM(D5:D10)</f>
        <v>1180500</v>
      </c>
      <c r="E4" s="21">
        <f>SUM(E5:E10)</f>
        <v>1180500</v>
      </c>
      <c r="F4" s="17"/>
      <c r="G4" s="39" t="s">
        <v>53</v>
      </c>
      <c r="H4" s="41">
        <f t="shared" si="0"/>
        <v>1180500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650000</v>
      </c>
      <c r="D7" s="2">
        <f t="shared" si="1"/>
        <v>650000</v>
      </c>
      <c r="E7" s="2">
        <f t="shared" si="1"/>
        <v>650000</v>
      </c>
      <c r="F7" s="17"/>
      <c r="G7" s="17"/>
      <c r="H7" s="41">
        <f t="shared" si="0"/>
        <v>650000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150000</v>
      </c>
      <c r="D8" s="2">
        <f t="shared" si="1"/>
        <v>150000</v>
      </c>
      <c r="E8" s="2">
        <f t="shared" si="1"/>
        <v>150000</v>
      </c>
      <c r="F8" s="17"/>
      <c r="G8" s="17"/>
      <c r="H8" s="41">
        <f t="shared" si="0"/>
        <v>150000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559600</v>
      </c>
      <c r="D11" s="21">
        <f>SUM(D12:D37)</f>
        <v>559600</v>
      </c>
      <c r="E11" s="21">
        <f>SUM(E12:E37)</f>
        <v>559600</v>
      </c>
      <c r="F11" s="17"/>
      <c r="G11" s="39" t="s">
        <v>54</v>
      </c>
      <c r="H11" s="41">
        <f t="shared" si="0"/>
        <v>559600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405000</v>
      </c>
      <c r="D12" s="2">
        <f>C12</f>
        <v>405000</v>
      </c>
      <c r="E12" s="2">
        <f>D12</f>
        <v>405000</v>
      </c>
      <c r="H12" s="41">
        <f t="shared" si="0"/>
        <v>405000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32000</v>
      </c>
      <c r="D15" s="2">
        <f t="shared" si="2"/>
        <v>32000</v>
      </c>
      <c r="E15" s="2">
        <f t="shared" si="2"/>
        <v>32000</v>
      </c>
      <c r="H15" s="41">
        <f t="shared" si="0"/>
        <v>32000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12600</v>
      </c>
      <c r="D17" s="2">
        <f t="shared" si="2"/>
        <v>12600</v>
      </c>
      <c r="E17" s="2">
        <f t="shared" si="2"/>
        <v>12600</v>
      </c>
      <c r="H17" s="41">
        <f t="shared" si="0"/>
        <v>12600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318500</v>
      </c>
      <c r="D38" s="21">
        <f>SUM(D39:D60)</f>
        <v>318500</v>
      </c>
      <c r="E38" s="21">
        <f>SUM(E39:E60)</f>
        <v>318500</v>
      </c>
      <c r="G38" s="39" t="s">
        <v>55</v>
      </c>
      <c r="H38" s="41">
        <f t="shared" si="0"/>
        <v>318500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100000</v>
      </c>
      <c r="D48" s="2">
        <f t="shared" si="4"/>
        <v>100000</v>
      </c>
      <c r="E48" s="2">
        <f t="shared" si="4"/>
        <v>100000</v>
      </c>
      <c r="H48" s="41">
        <f t="shared" si="0"/>
        <v>100000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4"/>
        <v>500</v>
      </c>
      <c r="E51" s="2">
        <f t="shared" si="4"/>
        <v>500</v>
      </c>
      <c r="H51" s="41">
        <f t="shared" si="0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12000</v>
      </c>
      <c r="D54" s="2">
        <f t="shared" si="4"/>
        <v>12000</v>
      </c>
      <c r="E54" s="2">
        <f t="shared" si="4"/>
        <v>12000</v>
      </c>
      <c r="H54" s="41">
        <f t="shared" si="0"/>
        <v>12000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63" t="s">
        <v>158</v>
      </c>
      <c r="B61" s="164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>
        <f t="shared" si="0"/>
        <v>15000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15000</v>
      </c>
      <c r="D65" s="2">
        <f t="shared" si="6"/>
        <v>15000</v>
      </c>
      <c r="E65" s="2">
        <f t="shared" si="6"/>
        <v>15000</v>
      </c>
      <c r="H65" s="41">
        <f t="shared" si="0"/>
        <v>15000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2" t="s">
        <v>579</v>
      </c>
      <c r="B67" s="162"/>
      <c r="C67" s="25">
        <f>C97+C68</f>
        <v>1783400</v>
      </c>
      <c r="D67" s="25">
        <f>D97+D68</f>
        <v>1783400</v>
      </c>
      <c r="E67" s="25">
        <f>E97+E68</f>
        <v>1783400</v>
      </c>
      <c r="G67" s="39" t="s">
        <v>59</v>
      </c>
      <c r="H67" s="41">
        <f t="shared" ref="H67:H130" si="7">C67</f>
        <v>1783400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110000</v>
      </c>
      <c r="D68" s="21">
        <f>SUM(D69:D96)</f>
        <v>110000</v>
      </c>
      <c r="E68" s="21">
        <f>SUM(E69:E96)</f>
        <v>110000</v>
      </c>
      <c r="G68" s="39" t="s">
        <v>56</v>
      </c>
      <c r="H68" s="41">
        <f t="shared" si="7"/>
        <v>110000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35000</v>
      </c>
      <c r="D79" s="2">
        <f t="shared" si="8"/>
        <v>35000</v>
      </c>
      <c r="E79" s="2">
        <f t="shared" si="8"/>
        <v>35000</v>
      </c>
      <c r="H79" s="41">
        <f t="shared" si="7"/>
        <v>35000</v>
      </c>
    </row>
    <row r="80" spans="1:10" ht="15" customHeight="1" outlineLevel="1">
      <c r="A80" s="3">
        <v>5202</v>
      </c>
      <c r="B80" s="2" t="s">
        <v>172</v>
      </c>
      <c r="C80" s="2">
        <v>20000</v>
      </c>
      <c r="D80" s="2">
        <f t="shared" si="8"/>
        <v>20000</v>
      </c>
      <c r="E80" s="2">
        <f t="shared" si="8"/>
        <v>20000</v>
      </c>
      <c r="H80" s="41">
        <f t="shared" si="7"/>
        <v>20000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55000</v>
      </c>
      <c r="D92" s="2">
        <f t="shared" si="9"/>
        <v>55000</v>
      </c>
      <c r="E92" s="2">
        <f t="shared" si="9"/>
        <v>55000</v>
      </c>
      <c r="H92" s="41">
        <f t="shared" si="7"/>
        <v>55000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1673400</v>
      </c>
      <c r="D97" s="21">
        <f>SUM(D98:D113)</f>
        <v>1673400</v>
      </c>
      <c r="E97" s="21">
        <f>SUM(E98:E113)</f>
        <v>1673400</v>
      </c>
      <c r="G97" s="39" t="s">
        <v>58</v>
      </c>
      <c r="H97" s="41">
        <f t="shared" si="7"/>
        <v>1673400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1650000</v>
      </c>
      <c r="D98" s="2">
        <f>C98</f>
        <v>1650000</v>
      </c>
      <c r="E98" s="2">
        <f>D98</f>
        <v>1650000</v>
      </c>
      <c r="H98" s="41">
        <f t="shared" si="7"/>
        <v>1650000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G112" s="51"/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11400</v>
      </c>
      <c r="D113" s="2">
        <f t="shared" si="10"/>
        <v>11400</v>
      </c>
      <c r="E113" s="2">
        <f t="shared" si="10"/>
        <v>11400</v>
      </c>
      <c r="H113" s="41">
        <f t="shared" si="7"/>
        <v>11400</v>
      </c>
    </row>
    <row r="114" spans="1:10">
      <c r="A114" s="167" t="s">
        <v>62</v>
      </c>
      <c r="B114" s="168"/>
      <c r="C114" s="26">
        <f>C115+C152+C177</f>
        <v>968236</v>
      </c>
      <c r="D114" s="26">
        <f>D115+D152+D177</f>
        <v>968236</v>
      </c>
      <c r="E114" s="26">
        <f>E115+E152+E177</f>
        <v>968236</v>
      </c>
      <c r="G114" s="39" t="s">
        <v>62</v>
      </c>
      <c r="H114" s="41">
        <f t="shared" si="7"/>
        <v>968236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968236</v>
      </c>
      <c r="D115" s="23">
        <f>D116+D135</f>
        <v>968236</v>
      </c>
      <c r="E115" s="23">
        <f>E116+E135</f>
        <v>968236</v>
      </c>
      <c r="G115" s="39" t="s">
        <v>61</v>
      </c>
      <c r="H115" s="41">
        <f t="shared" si="7"/>
        <v>968236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968236</v>
      </c>
      <c r="D135" s="21">
        <f>D136+D140+D143+D146+D149</f>
        <v>968236</v>
      </c>
      <c r="E135" s="21">
        <f>E136+E140+E143+E146+E149</f>
        <v>968236</v>
      </c>
      <c r="G135" s="39" t="s">
        <v>584</v>
      </c>
      <c r="H135" s="41">
        <f t="shared" si="11"/>
        <v>968236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968236</v>
      </c>
      <c r="D136" s="2">
        <f>D137+D138+D139</f>
        <v>968236</v>
      </c>
      <c r="E136" s="2">
        <f>E137+E138+E139</f>
        <v>968236</v>
      </c>
      <c r="H136" s="41">
        <f t="shared" si="11"/>
        <v>968236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814996.353</v>
      </c>
      <c r="D138" s="128">
        <f t="shared" ref="D138:E139" si="12">C138</f>
        <v>814996.353</v>
      </c>
      <c r="E138" s="128">
        <f t="shared" si="12"/>
        <v>814996.353</v>
      </c>
      <c r="H138" s="41">
        <f t="shared" si="11"/>
        <v>814996.353</v>
      </c>
    </row>
    <row r="139" spans="1:10" ht="15" customHeight="1" outlineLevel="2">
      <c r="A139" s="130"/>
      <c r="B139" s="129" t="s">
        <v>861</v>
      </c>
      <c r="C139" s="128">
        <v>153239.647</v>
      </c>
      <c r="D139" s="128">
        <f t="shared" si="12"/>
        <v>153239.647</v>
      </c>
      <c r="E139" s="128">
        <f t="shared" si="12"/>
        <v>153239.647</v>
      </c>
      <c r="H139" s="41">
        <f t="shared" si="11"/>
        <v>153239.647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0" t="s">
        <v>67</v>
      </c>
      <c r="B256" s="160"/>
      <c r="C256" s="160"/>
      <c r="D256" s="140" t="s">
        <v>853</v>
      </c>
      <c r="E256" s="140" t="s">
        <v>852</v>
      </c>
      <c r="G256" s="47" t="s">
        <v>589</v>
      </c>
      <c r="H256" s="48">
        <f>C257+C559</f>
        <v>4825236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2929891</v>
      </c>
      <c r="D257" s="37">
        <f>D258+D550</f>
        <v>2213067.1150000002</v>
      </c>
      <c r="E257" s="37">
        <f>E258+E550</f>
        <v>2213067.1150000002</v>
      </c>
      <c r="G257" s="39" t="s">
        <v>60</v>
      </c>
      <c r="H257" s="41">
        <f>C257</f>
        <v>2929891</v>
      </c>
      <c r="I257" s="42"/>
      <c r="J257" s="40" t="b">
        <f>AND(H257=I257)</f>
        <v>0</v>
      </c>
    </row>
    <row r="258" spans="1:10">
      <c r="A258" s="177" t="s">
        <v>266</v>
      </c>
      <c r="B258" s="178"/>
      <c r="C258" s="36">
        <f>C259+C339+C483+C547</f>
        <v>2756999.64</v>
      </c>
      <c r="D258" s="36">
        <f>D259+D339+D483+D547</f>
        <v>2040175.7550000001</v>
      </c>
      <c r="E258" s="36">
        <f>E259+E339+E483+E547</f>
        <v>2040175.7550000001</v>
      </c>
      <c r="G258" s="39" t="s">
        <v>57</v>
      </c>
      <c r="H258" s="41">
        <f t="shared" ref="H258:H321" si="21">C258</f>
        <v>2756999.64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1189438.885</v>
      </c>
      <c r="D259" s="33">
        <f>D260+D263+D314</f>
        <v>472615</v>
      </c>
      <c r="E259" s="33">
        <f>E260+E263+E314</f>
        <v>472615</v>
      </c>
      <c r="G259" s="39" t="s">
        <v>590</v>
      </c>
      <c r="H259" s="41">
        <f t="shared" si="21"/>
        <v>1189438.885</v>
      </c>
      <c r="I259" s="42"/>
      <c r="J259" s="40" t="b">
        <f>AND(H259=I259)</f>
        <v>0</v>
      </c>
    </row>
    <row r="260" spans="1:10" outlineLevel="1">
      <c r="A260" s="171" t="s">
        <v>268</v>
      </c>
      <c r="B260" s="172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1" t="s">
        <v>269</v>
      </c>
      <c r="B263" s="172"/>
      <c r="C263" s="32">
        <f>C264+C265+C289+C296+C298+C302+C305+C308+C313</f>
        <v>1188348.885</v>
      </c>
      <c r="D263" s="32">
        <f>D264+D265+D289+D296+D298+D302+D305+D308+D313</f>
        <v>471525</v>
      </c>
      <c r="E263" s="32">
        <f>E264+E265+E289+E296+E298+E302+E305+E308+E313</f>
        <v>471525</v>
      </c>
      <c r="H263" s="41">
        <f t="shared" si="21"/>
        <v>1188348.885</v>
      </c>
    </row>
    <row r="264" spans="1:10" outlineLevel="2">
      <c r="A264" s="6">
        <v>1101</v>
      </c>
      <c r="B264" s="4" t="s">
        <v>34</v>
      </c>
      <c r="C264" s="5">
        <v>471525</v>
      </c>
      <c r="D264" s="5">
        <f>C264</f>
        <v>471525</v>
      </c>
      <c r="E264" s="5">
        <f>D264</f>
        <v>471525</v>
      </c>
      <c r="H264" s="41">
        <f t="shared" si="21"/>
        <v>471525</v>
      </c>
    </row>
    <row r="265" spans="1:10" outlineLevel="2">
      <c r="A265" s="6">
        <v>1101</v>
      </c>
      <c r="B265" s="4" t="s">
        <v>35</v>
      </c>
      <c r="C265" s="5">
        <v>458767</v>
      </c>
      <c r="D265" s="5">
        <f>SUM(D266:D288)</f>
        <v>0</v>
      </c>
      <c r="E265" s="5">
        <f>SUM(E266:E288)</f>
        <v>0</v>
      </c>
      <c r="H265" s="41">
        <f t="shared" si="21"/>
        <v>458767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29183.4</v>
      </c>
      <c r="D289" s="5">
        <f>SUM(D290:D295)</f>
        <v>0</v>
      </c>
      <c r="E289" s="5">
        <f>SUM(E290:E295)</f>
        <v>0</v>
      </c>
      <c r="H289" s="41">
        <f t="shared" si="21"/>
        <v>29183.4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34133.322</v>
      </c>
      <c r="D298" s="5">
        <f>SUM(D299:D301)</f>
        <v>0</v>
      </c>
      <c r="E298" s="5">
        <f>SUM(E299:E301)</f>
        <v>0</v>
      </c>
      <c r="H298" s="41">
        <f t="shared" si="21"/>
        <v>34133.322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5298.6</v>
      </c>
      <c r="D302" s="5">
        <f>SUM(D303:D304)</f>
        <v>0</v>
      </c>
      <c r="E302" s="5">
        <f>SUM(E303:E304)</f>
        <v>0</v>
      </c>
      <c r="H302" s="41">
        <f t="shared" si="21"/>
        <v>5298.6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11567.675999999999</v>
      </c>
      <c r="D305" s="5">
        <f>SUM(D306:D307)</f>
        <v>0</v>
      </c>
      <c r="E305" s="5">
        <f>SUM(E306:E307)</f>
        <v>0</v>
      </c>
      <c r="H305" s="41">
        <f t="shared" si="21"/>
        <v>11567.675999999999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176973.88699999999</v>
      </c>
      <c r="D308" s="5">
        <f>SUM(D309:D312)</f>
        <v>0</v>
      </c>
      <c r="E308" s="5">
        <f>SUM(E309:E312)</f>
        <v>0</v>
      </c>
      <c r="H308" s="41">
        <f t="shared" si="21"/>
        <v>176973.88699999999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3" t="s">
        <v>270</v>
      </c>
      <c r="B339" s="174"/>
      <c r="C339" s="33">
        <f>C340+C444+C482</f>
        <v>1305791</v>
      </c>
      <c r="D339" s="33">
        <f>D340+D444+D482</f>
        <v>1305791</v>
      </c>
      <c r="E339" s="33">
        <f>E340+E444+E482</f>
        <v>1305791</v>
      </c>
      <c r="G339" s="39" t="s">
        <v>591</v>
      </c>
      <c r="H339" s="41">
        <f t="shared" si="28"/>
        <v>1305791</v>
      </c>
      <c r="I339" s="42"/>
      <c r="J339" s="40" t="b">
        <f>AND(H339=I339)</f>
        <v>0</v>
      </c>
    </row>
    <row r="340" spans="1:10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732791.2</v>
      </c>
      <c r="D340" s="32">
        <f>D341+D342+D343+D344+D347+D348+D353+D356+D357+D362+D367+BH290668+D371+D372+D373+D376+D377+D378+D382+D388+D391+D392+D395+D398+D399+D404+D407+D408+D409+D412+D415+D416+D419+D420+D421+D422+D429+D443</f>
        <v>732791.2</v>
      </c>
      <c r="E340" s="32">
        <f>E341+E342+E343+E344+E347+E348+E353+E356+E357+E362+E367+BI290668+E371+E372+E373+E376+E377+E378+E382+E388+E391+E392+E395+E398+E399+E404+E407+E408+E409+E412+E415+E416+E419+E420+E421+E422+E429+E443</f>
        <v>732791.2</v>
      </c>
      <c r="H340" s="41">
        <f t="shared" si="28"/>
        <v>732791.2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18000</v>
      </c>
      <c r="D342" s="5">
        <f t="shared" ref="D342:E343" si="31">C342</f>
        <v>18000</v>
      </c>
      <c r="E342" s="5">
        <f t="shared" si="31"/>
        <v>18000</v>
      </c>
      <c r="H342" s="41">
        <f t="shared" si="28"/>
        <v>18000</v>
      </c>
    </row>
    <row r="343" spans="1:10" outlineLevel="2">
      <c r="A343" s="6">
        <v>2201</v>
      </c>
      <c r="B343" s="4" t="s">
        <v>41</v>
      </c>
      <c r="C343" s="5">
        <v>370000</v>
      </c>
      <c r="D343" s="5">
        <f t="shared" si="31"/>
        <v>370000</v>
      </c>
      <c r="E343" s="5">
        <f t="shared" si="31"/>
        <v>370000</v>
      </c>
      <c r="H343" s="41">
        <f t="shared" si="28"/>
        <v>370000</v>
      </c>
    </row>
    <row r="344" spans="1:10" outlineLevel="2">
      <c r="A344" s="6">
        <v>2201</v>
      </c>
      <c r="B344" s="4" t="s">
        <v>273</v>
      </c>
      <c r="C344" s="5">
        <f>SUM(C345:C346)</f>
        <v>16000</v>
      </c>
      <c r="D344" s="5">
        <f>SUM(D345:D346)</f>
        <v>16000</v>
      </c>
      <c r="E344" s="5">
        <f>SUM(E345:E346)</f>
        <v>16000</v>
      </c>
      <c r="H344" s="41">
        <f t="shared" si="28"/>
        <v>16000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41">
        <f t="shared" si="28"/>
        <v>7000</v>
      </c>
    </row>
    <row r="346" spans="1:10" outlineLevel="3">
      <c r="A346" s="29"/>
      <c r="B346" s="28" t="s">
        <v>275</v>
      </c>
      <c r="C346" s="30">
        <v>9000</v>
      </c>
      <c r="D346" s="30">
        <f t="shared" si="32"/>
        <v>9000</v>
      </c>
      <c r="E346" s="30">
        <f t="shared" si="32"/>
        <v>9000</v>
      </c>
      <c r="H346" s="41">
        <f t="shared" si="28"/>
        <v>9000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80631.199999999997</v>
      </c>
      <c r="D348" s="5">
        <f>SUM(D349:D352)</f>
        <v>80631.199999999997</v>
      </c>
      <c r="E348" s="5">
        <f>SUM(E349:E352)</f>
        <v>80631.199999999997</v>
      </c>
      <c r="H348" s="41">
        <f t="shared" si="28"/>
        <v>80631.199999999997</v>
      </c>
    </row>
    <row r="349" spans="1:10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f>D349</f>
        <v>65000</v>
      </c>
      <c r="H349" s="41">
        <f t="shared" si="28"/>
        <v>65000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15631.2</v>
      </c>
      <c r="D351" s="30">
        <f t="shared" si="33"/>
        <v>15631.2</v>
      </c>
      <c r="E351" s="30">
        <f t="shared" si="33"/>
        <v>15631.2</v>
      </c>
      <c r="H351" s="41">
        <f t="shared" si="28"/>
        <v>15631.2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15000</v>
      </c>
      <c r="D357" s="5">
        <f>SUM(D358:D361)</f>
        <v>15000</v>
      </c>
      <c r="E357" s="5">
        <f>SUM(E358:E361)</f>
        <v>15000</v>
      </c>
      <c r="H357" s="41">
        <f t="shared" si="28"/>
        <v>15000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93000</v>
      </c>
      <c r="D362" s="5">
        <f>SUM(D363:D366)</f>
        <v>93000</v>
      </c>
      <c r="E362" s="5">
        <f>SUM(E363:E366)</f>
        <v>93000</v>
      </c>
      <c r="H362" s="41">
        <f t="shared" si="28"/>
        <v>93000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20000</v>
      </c>
      <c r="D366" s="30">
        <f t="shared" si="36"/>
        <v>20000</v>
      </c>
      <c r="E366" s="30">
        <f t="shared" si="36"/>
        <v>20000</v>
      </c>
      <c r="H366" s="41">
        <f t="shared" si="28"/>
        <v>20000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/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8000</v>
      </c>
      <c r="D372" s="5">
        <f t="shared" si="37"/>
        <v>8000</v>
      </c>
      <c r="E372" s="5">
        <f t="shared" si="37"/>
        <v>8000</v>
      </c>
      <c r="H372" s="41">
        <f t="shared" si="28"/>
        <v>8000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2100</v>
      </c>
      <c r="D376" s="5">
        <f t="shared" si="38"/>
        <v>2100</v>
      </c>
      <c r="E376" s="5">
        <f t="shared" si="38"/>
        <v>2100</v>
      </c>
      <c r="H376" s="41">
        <f t="shared" si="28"/>
        <v>2100</v>
      </c>
    </row>
    <row r="377" spans="1:8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outlineLevel="2">
      <c r="A378" s="6">
        <v>2201</v>
      </c>
      <c r="B378" s="4" t="s">
        <v>303</v>
      </c>
      <c r="C378" s="5">
        <f>SUM(C379:C381)</f>
        <v>18000</v>
      </c>
      <c r="D378" s="5">
        <f>SUM(D379:D381)</f>
        <v>18000</v>
      </c>
      <c r="E378" s="5">
        <f>SUM(E379:E381)</f>
        <v>18000</v>
      </c>
      <c r="H378" s="41">
        <f t="shared" si="28"/>
        <v>18000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 t="shared" si="41"/>
        <v>1500</v>
      </c>
    </row>
    <row r="389" spans="1:8" outlineLevel="3">
      <c r="A389" s="29"/>
      <c r="B389" s="28" t="s">
        <v>48</v>
      </c>
      <c r="C389" s="30">
        <v>1500</v>
      </c>
      <c r="D389" s="30">
        <f t="shared" ref="D389:E391" si="42">C389</f>
        <v>1500</v>
      </c>
      <c r="E389" s="30">
        <f t="shared" si="42"/>
        <v>1500</v>
      </c>
      <c r="H389" s="41">
        <f t="shared" si="41"/>
        <v>1500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23000</v>
      </c>
      <c r="D392" s="5">
        <f>SUM(D393:D394)</f>
        <v>23000</v>
      </c>
      <c r="E392" s="5">
        <f>SUM(E393:E394)</f>
        <v>23000</v>
      </c>
      <c r="H392" s="41">
        <f t="shared" si="41"/>
        <v>23000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23000</v>
      </c>
      <c r="D394" s="30">
        <f>C394</f>
        <v>23000</v>
      </c>
      <c r="E394" s="30">
        <f>D394</f>
        <v>23000</v>
      </c>
      <c r="H394" s="41">
        <f t="shared" si="41"/>
        <v>23000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5000</v>
      </c>
      <c r="D405" s="30">
        <f t="shared" ref="D405:E408" si="45">C405</f>
        <v>5000</v>
      </c>
      <c r="E405" s="30">
        <f t="shared" si="45"/>
        <v>5000</v>
      </c>
      <c r="H405" s="41">
        <f t="shared" si="41"/>
        <v>5000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200</v>
      </c>
      <c r="D407" s="5">
        <f t="shared" si="45"/>
        <v>200</v>
      </c>
      <c r="E407" s="5">
        <f t="shared" si="45"/>
        <v>200</v>
      </c>
      <c r="H407" s="41">
        <f t="shared" si="41"/>
        <v>200</v>
      </c>
    </row>
    <row r="408" spans="1:8" outlineLevel="2" collapsed="1">
      <c r="A408" s="6">
        <v>2201</v>
      </c>
      <c r="B408" s="4" t="s">
        <v>326</v>
      </c>
      <c r="C408" s="5">
        <v>6000</v>
      </c>
      <c r="D408" s="5">
        <f t="shared" si="45"/>
        <v>6000</v>
      </c>
      <c r="E408" s="5">
        <f t="shared" si="45"/>
        <v>6000</v>
      </c>
      <c r="H408" s="41">
        <f t="shared" si="41"/>
        <v>6000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1560</v>
      </c>
      <c r="D416" s="5">
        <f>SUM(D417:D418)</f>
        <v>1560</v>
      </c>
      <c r="E416" s="5">
        <f>SUM(E417:E418)</f>
        <v>1560</v>
      </c>
      <c r="H416" s="41">
        <f t="shared" si="41"/>
        <v>1560</v>
      </c>
    </row>
    <row r="417" spans="1:8" outlineLevel="3" collapsed="1">
      <c r="A417" s="29"/>
      <c r="B417" s="28" t="s">
        <v>330</v>
      </c>
      <c r="C417" s="30">
        <v>1560</v>
      </c>
      <c r="D417" s="30">
        <f t="shared" ref="D417:E421" si="47">C417</f>
        <v>1560</v>
      </c>
      <c r="E417" s="30">
        <f t="shared" si="47"/>
        <v>1560</v>
      </c>
      <c r="H417" s="41">
        <f t="shared" si="41"/>
        <v>1560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1" t="s">
        <v>357</v>
      </c>
      <c r="B444" s="172"/>
      <c r="C444" s="32">
        <f>C445+C454+C455+C459+C462+C463+C468+C474+C477+C480+C481+C450</f>
        <v>572999.80000000005</v>
      </c>
      <c r="D444" s="32">
        <f>D445+D454+D455+D459+D462+D463+D468+D474+D477+D480+D481+D450</f>
        <v>572999.80000000005</v>
      </c>
      <c r="E444" s="32">
        <f>E445+E454+E455+E459+E462+E463+E468+E474+E477+E480+E481+E450</f>
        <v>572999.80000000005</v>
      </c>
      <c r="H444" s="41">
        <f t="shared" si="41"/>
        <v>572999.80000000005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61000</v>
      </c>
      <c r="D445" s="5">
        <f>SUM(D446:D449)</f>
        <v>61000</v>
      </c>
      <c r="E445" s="5">
        <f>SUM(E446:E449)</f>
        <v>61000</v>
      </c>
      <c r="H445" s="41">
        <f t="shared" si="41"/>
        <v>61000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customHeight="1" outlineLevel="3">
      <c r="A447" s="28"/>
      <c r="B447" s="28" t="s">
        <v>360</v>
      </c>
      <c r="C447" s="30">
        <v>4000</v>
      </c>
      <c r="D447" s="30">
        <f t="shared" ref="D447:E449" si="50">C447</f>
        <v>4000</v>
      </c>
      <c r="E447" s="30">
        <f t="shared" si="50"/>
        <v>4000</v>
      </c>
      <c r="H447" s="41">
        <f t="shared" si="41"/>
        <v>4000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44000</v>
      </c>
      <c r="D449" s="30">
        <f t="shared" si="50"/>
        <v>44000</v>
      </c>
      <c r="E449" s="30">
        <f t="shared" si="50"/>
        <v>44000</v>
      </c>
      <c r="H449" s="41">
        <f t="shared" si="41"/>
        <v>44000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370000</v>
      </c>
      <c r="D450" s="5">
        <f>SUM(D451:D453)</f>
        <v>370000</v>
      </c>
      <c r="E450" s="5">
        <f>SUM(E451:E453)</f>
        <v>370000</v>
      </c>
      <c r="H450" s="41">
        <f t="shared" ref="H450:H513" si="51">C450</f>
        <v>370000</v>
      </c>
    </row>
    <row r="451" spans="1:8" ht="15" customHeight="1" outlineLevel="3">
      <c r="A451" s="28"/>
      <c r="B451" s="28" t="s">
        <v>364</v>
      </c>
      <c r="C451" s="30">
        <v>370000</v>
      </c>
      <c r="D451" s="30">
        <f>C451</f>
        <v>370000</v>
      </c>
      <c r="E451" s="30">
        <f>D451</f>
        <v>370000</v>
      </c>
      <c r="H451" s="41">
        <f t="shared" si="51"/>
        <v>370000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1"/>
        <v>50000</v>
      </c>
    </row>
    <row r="455" spans="1:8" outlineLevel="2">
      <c r="A455" s="6">
        <v>2202</v>
      </c>
      <c r="B455" s="4" t="s">
        <v>120</v>
      </c>
      <c r="C455" s="5">
        <f>SUM(C456:C458)</f>
        <v>65000</v>
      </c>
      <c r="D455" s="5">
        <f>SUM(D456:D458)</f>
        <v>65000</v>
      </c>
      <c r="E455" s="5">
        <f>SUM(E456:E458)</f>
        <v>65000</v>
      </c>
      <c r="H455" s="41">
        <f t="shared" si="51"/>
        <v>65000</v>
      </c>
    </row>
    <row r="456" spans="1:8" ht="15" customHeight="1" outlineLevel="3">
      <c r="A456" s="28"/>
      <c r="B456" s="28" t="s">
        <v>367</v>
      </c>
      <c r="C456" s="30">
        <v>55000</v>
      </c>
      <c r="D456" s="30">
        <f>C456</f>
        <v>55000</v>
      </c>
      <c r="E456" s="30">
        <f>D456</f>
        <v>55000</v>
      </c>
      <c r="H456" s="41">
        <f t="shared" si="51"/>
        <v>55000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10000</v>
      </c>
      <c r="D458" s="30">
        <f t="shared" si="53"/>
        <v>10000</v>
      </c>
      <c r="E458" s="30">
        <f t="shared" si="53"/>
        <v>10000</v>
      </c>
      <c r="H458" s="41">
        <f t="shared" si="51"/>
        <v>10000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6999.8</v>
      </c>
      <c r="D474" s="5">
        <f>SUM(D475:D476)</f>
        <v>6999.8</v>
      </c>
      <c r="E474" s="5">
        <f>SUM(E475:E476)</f>
        <v>6999.8</v>
      </c>
      <c r="H474" s="41">
        <f t="shared" si="51"/>
        <v>6999.8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4999.8</v>
      </c>
      <c r="D476" s="30">
        <f>C476</f>
        <v>4999.8</v>
      </c>
      <c r="E476" s="30">
        <f>D476</f>
        <v>4999.8</v>
      </c>
      <c r="H476" s="41">
        <f t="shared" si="51"/>
        <v>4999.8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1" t="s">
        <v>389</v>
      </c>
      <c r="B483" s="182"/>
      <c r="C483" s="35">
        <f>C484+C504+C509+C522+C528+C538</f>
        <v>248304.19400000002</v>
      </c>
      <c r="D483" s="35">
        <f>D484+D504+D509+D522+D528+D538</f>
        <v>248304.19400000002</v>
      </c>
      <c r="E483" s="35">
        <f>E484+E504+E509+E522+E528+E538</f>
        <v>248304.19400000002</v>
      </c>
      <c r="G483" s="39" t="s">
        <v>592</v>
      </c>
      <c r="H483" s="41">
        <f t="shared" si="51"/>
        <v>248304.19400000002</v>
      </c>
      <c r="I483" s="42"/>
      <c r="J483" s="40" t="b">
        <f>AND(H483=I483)</f>
        <v>0</v>
      </c>
    </row>
    <row r="484" spans="1:10" outlineLevel="1">
      <c r="A484" s="171" t="s">
        <v>390</v>
      </c>
      <c r="B484" s="172"/>
      <c r="C484" s="32">
        <f>C485+C486+C490+C491+C494+C497+C500+C501+C502+C503</f>
        <v>113500</v>
      </c>
      <c r="D484" s="32">
        <f>D485+D486+D490+D491+D494+D497+D500+D501+D502+D503</f>
        <v>113500</v>
      </c>
      <c r="E484" s="32">
        <f>E485+E486+E490+E491+E494+E497+E500+E501+E502+E503</f>
        <v>113500</v>
      </c>
      <c r="H484" s="41">
        <f t="shared" si="51"/>
        <v>113500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55000</v>
      </c>
      <c r="D491" s="5">
        <f>SUM(D492:D493)</f>
        <v>55000</v>
      </c>
      <c r="E491" s="5">
        <f>SUM(E492:E493)</f>
        <v>55000</v>
      </c>
      <c r="H491" s="41">
        <f t="shared" si="51"/>
        <v>55000</v>
      </c>
    </row>
    <row r="492" spans="1:10" ht="15" customHeight="1" outlineLevel="3">
      <c r="A492" s="28"/>
      <c r="B492" s="28" t="s">
        <v>398</v>
      </c>
      <c r="C492" s="30">
        <v>55000</v>
      </c>
      <c r="D492" s="30">
        <f>C492</f>
        <v>55000</v>
      </c>
      <c r="E492" s="30">
        <f>D492</f>
        <v>55000</v>
      </c>
      <c r="H492" s="41">
        <f t="shared" si="51"/>
        <v>55000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6500</v>
      </c>
      <c r="D494" s="5">
        <f>SUM(D495:D496)</f>
        <v>6500</v>
      </c>
      <c r="E494" s="5">
        <f>SUM(E495:E496)</f>
        <v>6500</v>
      </c>
      <c r="H494" s="41">
        <f t="shared" si="51"/>
        <v>6500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1">
        <f t="shared" si="51"/>
        <v>20000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1" t="s">
        <v>410</v>
      </c>
      <c r="B504" s="172"/>
      <c r="C504" s="32">
        <f>SUM(C505:C508)</f>
        <v>7947.1940000000004</v>
      </c>
      <c r="D504" s="32">
        <f>SUM(D505:D508)</f>
        <v>7947.1940000000004</v>
      </c>
      <c r="E504" s="32">
        <f>SUM(E505:E508)</f>
        <v>7947.1940000000004</v>
      </c>
      <c r="H504" s="41">
        <f t="shared" si="51"/>
        <v>7947.1940000000004</v>
      </c>
    </row>
    <row r="505" spans="1:12" outlineLevel="2" collapsed="1">
      <c r="A505" s="6">
        <v>3303</v>
      </c>
      <c r="B505" s="4" t="s">
        <v>411</v>
      </c>
      <c r="C505" s="5">
        <v>5947.1940000000004</v>
      </c>
      <c r="D505" s="5">
        <f>C505</f>
        <v>5947.1940000000004</v>
      </c>
      <c r="E505" s="5">
        <f>D505</f>
        <v>5947.1940000000004</v>
      </c>
      <c r="H505" s="41">
        <f t="shared" si="51"/>
        <v>5947.1940000000004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1" t="s">
        <v>414</v>
      </c>
      <c r="B509" s="172"/>
      <c r="C509" s="32">
        <f>C510+C511+C512+C513+C517+C518+C519+C520+C521</f>
        <v>117000</v>
      </c>
      <c r="D509" s="32">
        <f>D510+D511+D512+D513+D517+D518+D519+D520+D521</f>
        <v>117000</v>
      </c>
      <c r="E509" s="32">
        <f>E510+E511+E512+E513+E517+E518+E519+E520+E521</f>
        <v>117000</v>
      </c>
      <c r="F509" s="51"/>
      <c r="H509" s="41">
        <f t="shared" si="51"/>
        <v>117000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50000</v>
      </c>
      <c r="D517" s="5">
        <f t="shared" si="62"/>
        <v>50000</v>
      </c>
      <c r="E517" s="5">
        <f t="shared" si="62"/>
        <v>50000</v>
      </c>
      <c r="H517" s="41">
        <f t="shared" si="63"/>
        <v>50000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1" t="s">
        <v>441</v>
      </c>
      <c r="B538" s="172"/>
      <c r="C538" s="32">
        <f>SUM(C539:C544)</f>
        <v>9857</v>
      </c>
      <c r="D538" s="32">
        <f>SUM(D539:D544)</f>
        <v>9857</v>
      </c>
      <c r="E538" s="32">
        <f>SUM(E539:E544)</f>
        <v>9857</v>
      </c>
      <c r="H538" s="41">
        <f t="shared" si="63"/>
        <v>9857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3857</v>
      </c>
      <c r="D540" s="5">
        <f t="shared" ref="D540:E543" si="66">C540</f>
        <v>3857</v>
      </c>
      <c r="E540" s="5">
        <f t="shared" si="66"/>
        <v>3857</v>
      </c>
      <c r="H540" s="41">
        <f t="shared" si="63"/>
        <v>3857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1000</v>
      </c>
      <c r="D544" s="5">
        <f>SUM(D545:D546)</f>
        <v>1000</v>
      </c>
      <c r="E544" s="5">
        <f>SUM(E545:E546)</f>
        <v>1000</v>
      </c>
      <c r="H544" s="41">
        <f t="shared" si="63"/>
        <v>1000</v>
      </c>
    </row>
    <row r="545" spans="1:10" ht="15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  <c r="H545" s="41">
        <f t="shared" si="63"/>
        <v>1000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9" t="s">
        <v>449</v>
      </c>
      <c r="B547" s="180"/>
      <c r="C547" s="35">
        <f>C548+C549</f>
        <v>13465.561</v>
      </c>
      <c r="D547" s="35">
        <f>D548+D549</f>
        <v>13465.561</v>
      </c>
      <c r="E547" s="35">
        <f>E548+E549</f>
        <v>13465.561</v>
      </c>
      <c r="G547" s="39" t="s">
        <v>593</v>
      </c>
      <c r="H547" s="41">
        <f t="shared" si="63"/>
        <v>13465.561</v>
      </c>
      <c r="I547" s="42"/>
      <c r="J547" s="40" t="b">
        <f>AND(H547=I547)</f>
        <v>0</v>
      </c>
    </row>
    <row r="548" spans="1:10" outlineLevel="1">
      <c r="A548" s="171" t="s">
        <v>450</v>
      </c>
      <c r="B548" s="172"/>
      <c r="C548" s="32">
        <v>13465.561</v>
      </c>
      <c r="D548" s="32">
        <f>C548</f>
        <v>13465.561</v>
      </c>
      <c r="E548" s="32">
        <f>D548</f>
        <v>13465.561</v>
      </c>
      <c r="H548" s="41">
        <f t="shared" si="63"/>
        <v>13465.561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7" t="s">
        <v>455</v>
      </c>
      <c r="B550" s="178"/>
      <c r="C550" s="36">
        <f>C551</f>
        <v>172891.36</v>
      </c>
      <c r="D550" s="36">
        <f>D551</f>
        <v>172891.36</v>
      </c>
      <c r="E550" s="36">
        <f>E551</f>
        <v>172891.36</v>
      </c>
      <c r="G550" s="39" t="s">
        <v>59</v>
      </c>
      <c r="H550" s="41">
        <f t="shared" si="63"/>
        <v>172891.36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172891.36</v>
      </c>
      <c r="D551" s="33">
        <f>D552+D556</f>
        <v>172891.36</v>
      </c>
      <c r="E551" s="33">
        <f>E552+E556</f>
        <v>172891.36</v>
      </c>
      <c r="G551" s="39" t="s">
        <v>594</v>
      </c>
      <c r="H551" s="41">
        <f t="shared" si="63"/>
        <v>172891.36</v>
      </c>
      <c r="I551" s="42"/>
      <c r="J551" s="40" t="b">
        <f>AND(H551=I551)</f>
        <v>0</v>
      </c>
    </row>
    <row r="552" spans="1:10" outlineLevel="1">
      <c r="A552" s="171" t="s">
        <v>457</v>
      </c>
      <c r="B552" s="172"/>
      <c r="C552" s="32">
        <f>SUM(C553:C555)</f>
        <v>172891.36</v>
      </c>
      <c r="D552" s="32">
        <f>SUM(D553:D555)</f>
        <v>172891.36</v>
      </c>
      <c r="E552" s="32">
        <f>SUM(E553:E555)</f>
        <v>172891.36</v>
      </c>
      <c r="H552" s="41">
        <f t="shared" si="63"/>
        <v>172891.36</v>
      </c>
    </row>
    <row r="553" spans="1:10" outlineLevel="2" collapsed="1">
      <c r="A553" s="6">
        <v>5500</v>
      </c>
      <c r="B553" s="4" t="s">
        <v>458</v>
      </c>
      <c r="C553" s="5">
        <v>172891.36</v>
      </c>
      <c r="D553" s="5">
        <f t="shared" ref="D553:E555" si="67">C553</f>
        <v>172891.36</v>
      </c>
      <c r="E553" s="5">
        <f t="shared" si="67"/>
        <v>172891.36</v>
      </c>
      <c r="H553" s="41">
        <f t="shared" si="63"/>
        <v>172891.36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5" t="s">
        <v>62</v>
      </c>
      <c r="B559" s="176"/>
      <c r="C559" s="37">
        <f>C560+C716+C725</f>
        <v>1895345</v>
      </c>
      <c r="D559" s="37">
        <f>D560+D716+D725</f>
        <v>1895345</v>
      </c>
      <c r="E559" s="37">
        <f>E560+E716+E725</f>
        <v>1895345</v>
      </c>
      <c r="G559" s="39" t="s">
        <v>62</v>
      </c>
      <c r="H559" s="41">
        <f t="shared" si="63"/>
        <v>1895345</v>
      </c>
      <c r="I559" s="42"/>
      <c r="J559" s="40" t="b">
        <f>AND(H559=I559)</f>
        <v>0</v>
      </c>
    </row>
    <row r="560" spans="1:10">
      <c r="A560" s="177" t="s">
        <v>464</v>
      </c>
      <c r="B560" s="178"/>
      <c r="C560" s="36">
        <f>C561+C638+C642+C645</f>
        <v>1663180.02</v>
      </c>
      <c r="D560" s="36">
        <f>D561+D638+D642+D645</f>
        <v>1663180.02</v>
      </c>
      <c r="E560" s="36">
        <f>E561+E638+E642+E645</f>
        <v>1663180.02</v>
      </c>
      <c r="G560" s="39" t="s">
        <v>61</v>
      </c>
      <c r="H560" s="41">
        <f t="shared" si="63"/>
        <v>1663180.02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1663180.02</v>
      </c>
      <c r="D561" s="38">
        <f>D562+D567+D568+D569+D576+D577+D581+D584+D585+D586+D587+D592+D595+D599+D603+D610+D616+D628</f>
        <v>1663180.02</v>
      </c>
      <c r="E561" s="38">
        <f>E562+E567+E568+E569+E576+E577+E581+E584+E585+E586+E587+E592+E595+E599+E603+E610+E616+E628</f>
        <v>1663180.02</v>
      </c>
      <c r="G561" s="39" t="s">
        <v>595</v>
      </c>
      <c r="H561" s="41">
        <f t="shared" si="63"/>
        <v>1663180.02</v>
      </c>
      <c r="I561" s="42"/>
      <c r="J561" s="40" t="b">
        <f>AND(H561=I561)</f>
        <v>0</v>
      </c>
    </row>
    <row r="562" spans="1:10" outlineLevel="1">
      <c r="A562" s="171" t="s">
        <v>466</v>
      </c>
      <c r="B562" s="172"/>
      <c r="C562" s="32">
        <f>SUM(C563:C566)</f>
        <v>50000</v>
      </c>
      <c r="D562" s="32">
        <f>SUM(D563:D566)</f>
        <v>50000</v>
      </c>
      <c r="E562" s="32">
        <f>SUM(E563:E566)</f>
        <v>50000</v>
      </c>
      <c r="H562" s="41">
        <f t="shared" si="63"/>
        <v>50000</v>
      </c>
    </row>
    <row r="563" spans="1:10" outlineLevel="2">
      <c r="A563" s="7">
        <v>6600</v>
      </c>
      <c r="B563" s="4" t="s">
        <v>468</v>
      </c>
      <c r="C563" s="5">
        <v>30000</v>
      </c>
      <c r="D563" s="5">
        <f>C563</f>
        <v>30000</v>
      </c>
      <c r="E563" s="5">
        <f>D563</f>
        <v>30000</v>
      </c>
      <c r="H563" s="41">
        <f t="shared" si="63"/>
        <v>30000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>
        <f t="shared" si="68"/>
        <v>20000</v>
      </c>
      <c r="E566" s="5">
        <f t="shared" si="68"/>
        <v>20000</v>
      </c>
      <c r="H566" s="41">
        <f t="shared" si="63"/>
        <v>20000</v>
      </c>
    </row>
    <row r="567" spans="1:10" outlineLevel="1">
      <c r="A567" s="171" t="s">
        <v>467</v>
      </c>
      <c r="B567" s="172"/>
      <c r="C567" s="31">
        <v>200000</v>
      </c>
      <c r="D567" s="31">
        <f>C567</f>
        <v>200000</v>
      </c>
      <c r="E567" s="31">
        <f>D567</f>
        <v>200000</v>
      </c>
      <c r="H567" s="41">
        <f t="shared" si="63"/>
        <v>200000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1" t="s">
        <v>473</v>
      </c>
      <c r="B569" s="172"/>
      <c r="C569" s="32">
        <f>SUM(C570:C575)</f>
        <v>40000</v>
      </c>
      <c r="D569" s="32">
        <f>SUM(D570:D575)</f>
        <v>40000</v>
      </c>
      <c r="E569" s="32">
        <f>SUM(E570:E575)</f>
        <v>40000</v>
      </c>
      <c r="H569" s="41">
        <f t="shared" si="63"/>
        <v>40000</v>
      </c>
    </row>
    <row r="570" spans="1:10" outlineLevel="2">
      <c r="A570" s="7">
        <v>6603</v>
      </c>
      <c r="B570" s="4" t="s">
        <v>474</v>
      </c>
      <c r="C570" s="5">
        <v>20000</v>
      </c>
      <c r="D570" s="5">
        <f>C570</f>
        <v>20000</v>
      </c>
      <c r="E570" s="5">
        <f>D570</f>
        <v>20000</v>
      </c>
      <c r="H570" s="41">
        <f t="shared" si="63"/>
        <v>20000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20000</v>
      </c>
      <c r="D575" s="5">
        <f t="shared" si="69"/>
        <v>20000</v>
      </c>
      <c r="E575" s="5">
        <f t="shared" si="69"/>
        <v>20000</v>
      </c>
      <c r="H575" s="41">
        <f t="shared" si="63"/>
        <v>20000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1" t="s">
        <v>485</v>
      </c>
      <c r="B581" s="172"/>
      <c r="C581" s="32">
        <f>SUM(C582:C583)</f>
        <v>100494</v>
      </c>
      <c r="D581" s="32">
        <f>SUM(D582:D583)</f>
        <v>100494</v>
      </c>
      <c r="E581" s="32">
        <f>SUM(E582:E583)</f>
        <v>100494</v>
      </c>
      <c r="H581" s="41">
        <f t="shared" si="71"/>
        <v>100494</v>
      </c>
    </row>
    <row r="582" spans="1:8" outlineLevel="2">
      <c r="A582" s="7">
        <v>6606</v>
      </c>
      <c r="B582" s="4" t="s">
        <v>486</v>
      </c>
      <c r="C582" s="5">
        <v>100494</v>
      </c>
      <c r="D582" s="5">
        <f t="shared" ref="D582:E586" si="72">C582</f>
        <v>100494</v>
      </c>
      <c r="E582" s="5">
        <f t="shared" si="72"/>
        <v>100494</v>
      </c>
      <c r="H582" s="41">
        <f t="shared" si="71"/>
        <v>100494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1" t="s">
        <v>489</v>
      </c>
      <c r="B585" s="17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1" t="s">
        <v>491</v>
      </c>
      <c r="B587" s="172"/>
      <c r="C587" s="32">
        <f>SUM(C588:C591)</f>
        <v>292686.02</v>
      </c>
      <c r="D587" s="32">
        <f>SUM(D588:D591)</f>
        <v>292686.02</v>
      </c>
      <c r="E587" s="32">
        <f>SUM(E588:E591)</f>
        <v>292686.02</v>
      </c>
      <c r="H587" s="41">
        <f t="shared" si="71"/>
        <v>292686.02</v>
      </c>
    </row>
    <row r="588" spans="1:8" outlineLevel="2">
      <c r="A588" s="7">
        <v>6610</v>
      </c>
      <c r="B588" s="4" t="s">
        <v>492</v>
      </c>
      <c r="C588" s="5">
        <v>212686.02</v>
      </c>
      <c r="D588" s="5">
        <f>C588</f>
        <v>212686.02</v>
      </c>
      <c r="E588" s="5">
        <f>D588</f>
        <v>212686.02</v>
      </c>
      <c r="H588" s="41">
        <f t="shared" si="71"/>
        <v>212686.02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80000</v>
      </c>
      <c r="D591" s="5">
        <f t="shared" si="73"/>
        <v>80000</v>
      </c>
      <c r="E591" s="5">
        <f t="shared" si="73"/>
        <v>80000</v>
      </c>
      <c r="H591" s="41">
        <f t="shared" si="71"/>
        <v>80000</v>
      </c>
    </row>
    <row r="592" spans="1:8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1" t="s">
        <v>502</v>
      </c>
      <c r="B595" s="172"/>
      <c r="C595" s="32">
        <f>SUM(C596:C598)</f>
        <v>10000</v>
      </c>
      <c r="D595" s="32">
        <f>SUM(D596:D598)</f>
        <v>10000</v>
      </c>
      <c r="E595" s="32">
        <f>SUM(E596:E598)</f>
        <v>10000</v>
      </c>
      <c r="H595" s="41">
        <f t="shared" si="71"/>
        <v>10000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10000</v>
      </c>
      <c r="D598" s="5">
        <f t="shared" si="74"/>
        <v>10000</v>
      </c>
      <c r="E598" s="5">
        <f t="shared" si="74"/>
        <v>10000</v>
      </c>
      <c r="H598" s="41">
        <f t="shared" si="71"/>
        <v>10000</v>
      </c>
    </row>
    <row r="599" spans="1:8" outlineLevel="1">
      <c r="A599" s="171" t="s">
        <v>503</v>
      </c>
      <c r="B599" s="172"/>
      <c r="C599" s="32">
        <f>SUM(C600:C602)</f>
        <v>710000</v>
      </c>
      <c r="D599" s="32">
        <f>SUM(D600:D602)</f>
        <v>710000</v>
      </c>
      <c r="E599" s="32">
        <f>SUM(E600:E602)</f>
        <v>710000</v>
      </c>
      <c r="H599" s="41">
        <f t="shared" si="71"/>
        <v>710000</v>
      </c>
    </row>
    <row r="600" spans="1:8" outlineLevel="2">
      <c r="A600" s="7">
        <v>6613</v>
      </c>
      <c r="B600" s="4" t="s">
        <v>504</v>
      </c>
      <c r="C600" s="5">
        <v>665000</v>
      </c>
      <c r="D600" s="5">
        <f t="shared" ref="D600:E602" si="75">C600</f>
        <v>665000</v>
      </c>
      <c r="E600" s="5">
        <f t="shared" si="75"/>
        <v>665000</v>
      </c>
      <c r="H600" s="41">
        <f t="shared" si="71"/>
        <v>665000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45000</v>
      </c>
      <c r="D602" s="5">
        <f t="shared" si="75"/>
        <v>45000</v>
      </c>
      <c r="E602" s="5">
        <f t="shared" si="75"/>
        <v>45000</v>
      </c>
      <c r="H602" s="41">
        <f t="shared" si="71"/>
        <v>45000</v>
      </c>
    </row>
    <row r="603" spans="1:8" outlineLevel="1">
      <c r="A603" s="171" t="s">
        <v>506</v>
      </c>
      <c r="B603" s="172"/>
      <c r="C603" s="32">
        <f>SUM(C604:C609)</f>
        <v>80000</v>
      </c>
      <c r="D603" s="32">
        <f>SUM(D604:D609)</f>
        <v>80000</v>
      </c>
      <c r="E603" s="32">
        <f>SUM(E604:E609)</f>
        <v>80000</v>
      </c>
      <c r="H603" s="41">
        <f t="shared" si="71"/>
        <v>80000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80000</v>
      </c>
      <c r="D608" s="5">
        <f t="shared" si="76"/>
        <v>80000</v>
      </c>
      <c r="E608" s="5">
        <f t="shared" si="76"/>
        <v>80000</v>
      </c>
      <c r="H608" s="41">
        <f t="shared" si="71"/>
        <v>80000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1" t="s">
        <v>513</v>
      </c>
      <c r="B610" s="172"/>
      <c r="C610" s="32">
        <f>SUM(C611:C615)</f>
        <v>50000</v>
      </c>
      <c r="D610" s="32">
        <f>SUM(D611:D615)</f>
        <v>50000</v>
      </c>
      <c r="E610" s="32">
        <f>SUM(E611:E615)</f>
        <v>50000</v>
      </c>
      <c r="H610" s="41">
        <f t="shared" si="71"/>
        <v>50000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40000</v>
      </c>
      <c r="D613" s="5">
        <f t="shared" si="77"/>
        <v>40000</v>
      </c>
      <c r="E613" s="5">
        <f t="shared" si="77"/>
        <v>40000</v>
      </c>
      <c r="H613" s="41">
        <f t="shared" si="71"/>
        <v>40000</v>
      </c>
    </row>
    <row r="614" spans="1:8" outlineLevel="2">
      <c r="A614" s="7">
        <v>6615</v>
      </c>
      <c r="B614" s="4" t="s">
        <v>517</v>
      </c>
      <c r="C614" s="5">
        <v>10000</v>
      </c>
      <c r="D614" s="5">
        <f t="shared" si="77"/>
        <v>10000</v>
      </c>
      <c r="E614" s="5">
        <f t="shared" si="77"/>
        <v>10000</v>
      </c>
      <c r="H614" s="41">
        <f t="shared" si="71"/>
        <v>10000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1" t="s">
        <v>519</v>
      </c>
      <c r="B616" s="172"/>
      <c r="C616" s="32">
        <f>SUM(C617:C627)</f>
        <v>50000</v>
      </c>
      <c r="D616" s="32">
        <f>SUM(D617:D627)</f>
        <v>50000</v>
      </c>
      <c r="E616" s="32">
        <f>SUM(E617:E627)</f>
        <v>50000</v>
      </c>
      <c r="H616" s="41">
        <f t="shared" si="71"/>
        <v>50000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50000</v>
      </c>
      <c r="D620" s="5">
        <f t="shared" si="78"/>
        <v>50000</v>
      </c>
      <c r="E620" s="5">
        <f t="shared" si="78"/>
        <v>50000</v>
      </c>
      <c r="H620" s="41">
        <f t="shared" si="71"/>
        <v>50000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1" t="s">
        <v>531</v>
      </c>
      <c r="B628" s="172"/>
      <c r="C628" s="32">
        <f>SUM(C629:C637)</f>
        <v>80000</v>
      </c>
      <c r="D628" s="32">
        <f>SUM(D629:D637)</f>
        <v>80000</v>
      </c>
      <c r="E628" s="32">
        <f>SUM(E629:E637)</f>
        <v>80000</v>
      </c>
      <c r="H628" s="41">
        <f t="shared" si="71"/>
        <v>80000</v>
      </c>
    </row>
    <row r="629" spans="1:10" outlineLevel="2">
      <c r="A629" s="7">
        <v>6617</v>
      </c>
      <c r="B629" s="4" t="s">
        <v>532</v>
      </c>
      <c r="C629" s="5">
        <v>50000</v>
      </c>
      <c r="D629" s="5">
        <f>C629</f>
        <v>50000</v>
      </c>
      <c r="E629" s="5">
        <f>D629</f>
        <v>50000</v>
      </c>
      <c r="H629" s="41">
        <f t="shared" si="71"/>
        <v>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30000</v>
      </c>
      <c r="D637" s="5">
        <f t="shared" si="79"/>
        <v>30000</v>
      </c>
      <c r="E637" s="5">
        <f t="shared" si="79"/>
        <v>30000</v>
      </c>
      <c r="H637" s="41">
        <f t="shared" si="71"/>
        <v>30000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7" t="s">
        <v>570</v>
      </c>
      <c r="B716" s="178"/>
      <c r="C716" s="36">
        <f>C717</f>
        <v>232164.98</v>
      </c>
      <c r="D716" s="36">
        <f>D717</f>
        <v>232164.98</v>
      </c>
      <c r="E716" s="36">
        <f>E717</f>
        <v>232164.98</v>
      </c>
      <c r="G716" s="39" t="s">
        <v>66</v>
      </c>
      <c r="H716" s="41">
        <f t="shared" si="92"/>
        <v>232164.98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232164.98</v>
      </c>
      <c r="D717" s="33">
        <f>D718+D722</f>
        <v>232164.98</v>
      </c>
      <c r="E717" s="33">
        <f>E718+E722</f>
        <v>232164.98</v>
      </c>
      <c r="G717" s="39" t="s">
        <v>599</v>
      </c>
      <c r="H717" s="41">
        <f t="shared" si="92"/>
        <v>232164.98</v>
      </c>
      <c r="I717" s="42"/>
      <c r="J717" s="40" t="b">
        <f>AND(H717=I717)</f>
        <v>0</v>
      </c>
    </row>
    <row r="718" spans="1:10" outlineLevel="1" collapsed="1">
      <c r="A718" s="183" t="s">
        <v>851</v>
      </c>
      <c r="B718" s="184"/>
      <c r="C718" s="31">
        <f>SUM(C719:C721)</f>
        <v>232164.98</v>
      </c>
      <c r="D718" s="31">
        <f>SUM(D719:D721)</f>
        <v>232164.98</v>
      </c>
      <c r="E718" s="31">
        <f>SUM(E719:E721)</f>
        <v>232164.98</v>
      </c>
      <c r="H718" s="41">
        <f t="shared" si="92"/>
        <v>232164.98</v>
      </c>
    </row>
    <row r="719" spans="1:10" ht="15" customHeight="1" outlineLevel="2">
      <c r="A719" s="6">
        <v>10950</v>
      </c>
      <c r="B719" s="4" t="s">
        <v>572</v>
      </c>
      <c r="C719" s="5">
        <v>232164.98</v>
      </c>
      <c r="D719" s="5">
        <f>C719</f>
        <v>232164.98</v>
      </c>
      <c r="E719" s="5">
        <f>D719</f>
        <v>232164.98</v>
      </c>
      <c r="H719" s="41">
        <f t="shared" si="92"/>
        <v>232164.98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4"/>
  <sheetViews>
    <sheetView rightToLeft="1" topLeftCell="B48" zoomScale="80" zoomScaleNormal="80" workbookViewId="0">
      <selection activeCell="E42" sqref="E42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8" width="22" customWidth="1"/>
    <col min="9" max="9" width="20.5703125" customWidth="1"/>
    <col min="10" max="10" width="18.42578125" customWidth="1"/>
  </cols>
  <sheetData>
    <row r="1" spans="1:10">
      <c r="A1" s="185" t="s">
        <v>1092</v>
      </c>
      <c r="B1" s="185" t="s">
        <v>1093</v>
      </c>
      <c r="C1" s="185" t="s">
        <v>1094</v>
      </c>
      <c r="D1" s="188" t="s">
        <v>613</v>
      </c>
      <c r="E1" s="189"/>
      <c r="F1" s="189"/>
      <c r="G1" s="189"/>
      <c r="H1" s="189"/>
      <c r="I1" s="189"/>
      <c r="J1" s="190"/>
    </row>
    <row r="2" spans="1:10">
      <c r="A2" s="186"/>
      <c r="B2" s="186"/>
      <c r="C2" s="186"/>
      <c r="D2" s="185" t="s">
        <v>625</v>
      </c>
      <c r="E2" s="185" t="s">
        <v>626</v>
      </c>
      <c r="F2" s="191" t="s">
        <v>1095</v>
      </c>
      <c r="G2" s="191" t="s">
        <v>1096</v>
      </c>
      <c r="H2" s="191" t="s">
        <v>1131</v>
      </c>
      <c r="I2" s="193" t="s">
        <v>1097</v>
      </c>
      <c r="J2" s="194"/>
    </row>
    <row r="3" spans="1:10">
      <c r="A3" s="187"/>
      <c r="B3" s="187"/>
      <c r="C3" s="187"/>
      <c r="D3" s="187"/>
      <c r="E3" s="187"/>
      <c r="F3" s="192"/>
      <c r="G3" s="192"/>
      <c r="H3" s="192"/>
      <c r="I3" s="152" t="s">
        <v>1098</v>
      </c>
      <c r="J3" s="153" t="s">
        <v>1099</v>
      </c>
    </row>
    <row r="4" spans="1:10">
      <c r="A4" s="154" t="s">
        <v>1100</v>
      </c>
      <c r="B4" s="154"/>
      <c r="C4" s="154">
        <f t="shared" ref="C4:J4" si="0">C5+C10+C13+C16+C19+C22+C25</f>
        <v>3100000</v>
      </c>
      <c r="D4" s="154">
        <f t="shared" si="0"/>
        <v>1500000</v>
      </c>
      <c r="E4" s="154">
        <f t="shared" si="0"/>
        <v>360000</v>
      </c>
      <c r="F4" s="154">
        <f t="shared" si="0"/>
        <v>0</v>
      </c>
      <c r="G4" s="154">
        <f t="shared" si="0"/>
        <v>140000</v>
      </c>
      <c r="H4" s="154">
        <f>H5+H10+H13+H16+H19+H22+H25</f>
        <v>1100000</v>
      </c>
      <c r="I4" s="154">
        <f t="shared" si="0"/>
        <v>0</v>
      </c>
      <c r="J4" s="154">
        <f t="shared" si="0"/>
        <v>0</v>
      </c>
    </row>
    <row r="5" spans="1:10">
      <c r="A5" s="155" t="s">
        <v>1101</v>
      </c>
      <c r="B5" s="156"/>
      <c r="C5" s="156">
        <f t="shared" ref="C5:J5" si="1">SUM(C6:C9)</f>
        <v>2000000</v>
      </c>
      <c r="D5" s="156">
        <f t="shared" si="1"/>
        <v>1500000</v>
      </c>
      <c r="E5" s="156">
        <f t="shared" si="1"/>
        <v>360000</v>
      </c>
      <c r="F5" s="156">
        <f t="shared" si="1"/>
        <v>0</v>
      </c>
      <c r="G5" s="156">
        <f t="shared" si="1"/>
        <v>140000</v>
      </c>
      <c r="H5" s="156"/>
      <c r="I5" s="156">
        <f t="shared" si="1"/>
        <v>0</v>
      </c>
      <c r="J5" s="156">
        <f t="shared" si="1"/>
        <v>0</v>
      </c>
    </row>
    <row r="6" spans="1:10">
      <c r="A6" s="10" t="s">
        <v>1102</v>
      </c>
      <c r="B6" s="10">
        <v>2016</v>
      </c>
      <c r="C6" s="10">
        <v>2000000</v>
      </c>
      <c r="D6" s="10">
        <v>1500000</v>
      </c>
      <c r="E6" s="10">
        <v>360000</v>
      </c>
      <c r="F6" s="10"/>
      <c r="G6" s="10">
        <v>140000</v>
      </c>
      <c r="H6" s="10"/>
      <c r="I6" s="10"/>
      <c r="J6" s="10"/>
    </row>
    <row r="7" spans="1:10">
      <c r="A7" s="10" t="s">
        <v>1103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1104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55" t="s">
        <v>1105</v>
      </c>
      <c r="B10" s="155"/>
      <c r="C10" s="155">
        <f t="shared" ref="C10:J10" si="2">SUM(C11:C12)</f>
        <v>0</v>
      </c>
      <c r="D10" s="155">
        <f t="shared" si="2"/>
        <v>0</v>
      </c>
      <c r="E10" s="155">
        <f t="shared" si="2"/>
        <v>0</v>
      </c>
      <c r="F10" s="155">
        <f t="shared" si="2"/>
        <v>0</v>
      </c>
      <c r="G10" s="155">
        <f t="shared" si="2"/>
        <v>0</v>
      </c>
      <c r="H10" s="155"/>
      <c r="I10" s="155">
        <f t="shared" si="2"/>
        <v>0</v>
      </c>
      <c r="J10" s="155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55" t="s">
        <v>1106</v>
      </c>
      <c r="B13" s="155"/>
      <c r="C13" s="155">
        <f t="shared" ref="C13:J13" si="3">SUM(C14:C15)</f>
        <v>0</v>
      </c>
      <c r="D13" s="155">
        <f t="shared" si="3"/>
        <v>0</v>
      </c>
      <c r="E13" s="155">
        <f t="shared" si="3"/>
        <v>0</v>
      </c>
      <c r="F13" s="155">
        <f t="shared" si="3"/>
        <v>0</v>
      </c>
      <c r="G13" s="155">
        <f t="shared" si="3"/>
        <v>0</v>
      </c>
      <c r="H13" s="155"/>
      <c r="I13" s="155">
        <f t="shared" si="3"/>
        <v>0</v>
      </c>
      <c r="J13" s="155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55" t="s">
        <v>1107</v>
      </c>
      <c r="B16" s="155"/>
      <c r="C16" s="155">
        <f t="shared" ref="C16:J16" si="4">SUM(C17:C18)</f>
        <v>0</v>
      </c>
      <c r="D16" s="155">
        <f t="shared" si="4"/>
        <v>0</v>
      </c>
      <c r="E16" s="155">
        <f t="shared" si="4"/>
        <v>0</v>
      </c>
      <c r="F16" s="155">
        <f t="shared" si="4"/>
        <v>0</v>
      </c>
      <c r="G16" s="155">
        <f t="shared" si="4"/>
        <v>0</v>
      </c>
      <c r="H16" s="155"/>
      <c r="I16" s="155">
        <f t="shared" si="4"/>
        <v>0</v>
      </c>
      <c r="J16" s="155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55" t="s">
        <v>1108</v>
      </c>
      <c r="B19" s="155"/>
      <c r="C19" s="155">
        <f t="shared" ref="C19:J19" si="5">SUM(C20:C21)</f>
        <v>0</v>
      </c>
      <c r="D19" s="155">
        <f t="shared" si="5"/>
        <v>0</v>
      </c>
      <c r="E19" s="155">
        <f t="shared" si="5"/>
        <v>0</v>
      </c>
      <c r="F19" s="155">
        <f t="shared" si="5"/>
        <v>0</v>
      </c>
      <c r="G19" s="155">
        <f t="shared" si="5"/>
        <v>0</v>
      </c>
      <c r="H19" s="155"/>
      <c r="I19" s="155">
        <f t="shared" si="5"/>
        <v>0</v>
      </c>
      <c r="J19" s="155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55" t="s">
        <v>1109</v>
      </c>
      <c r="B22" s="155"/>
      <c r="C22" s="155">
        <f t="shared" ref="C22:J22" si="6">SUM(C23:C24)</f>
        <v>0</v>
      </c>
      <c r="D22" s="155">
        <f t="shared" si="6"/>
        <v>0</v>
      </c>
      <c r="E22" s="155">
        <f t="shared" si="6"/>
        <v>0</v>
      </c>
      <c r="F22" s="155">
        <f t="shared" si="6"/>
        <v>0</v>
      </c>
      <c r="G22" s="155">
        <f t="shared" si="6"/>
        <v>0</v>
      </c>
      <c r="H22" s="155"/>
      <c r="I22" s="155">
        <f t="shared" si="6"/>
        <v>0</v>
      </c>
      <c r="J22" s="155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55" t="s">
        <v>1110</v>
      </c>
      <c r="B25" s="155"/>
      <c r="C25" s="155">
        <f t="shared" ref="C25:J25" si="7">C26+C29</f>
        <v>1100000</v>
      </c>
      <c r="D25" s="155">
        <f t="shared" si="7"/>
        <v>0</v>
      </c>
      <c r="E25" s="155">
        <f t="shared" si="7"/>
        <v>0</v>
      </c>
      <c r="F25" s="155">
        <f t="shared" si="7"/>
        <v>0</v>
      </c>
      <c r="G25" s="155">
        <f t="shared" si="7"/>
        <v>0</v>
      </c>
      <c r="H25" s="155">
        <f>H26+H29</f>
        <v>1100000</v>
      </c>
      <c r="I25" s="155">
        <f t="shared" si="7"/>
        <v>0</v>
      </c>
      <c r="J25" s="155">
        <f t="shared" si="7"/>
        <v>0</v>
      </c>
    </row>
    <row r="26" spans="1:10">
      <c r="A26" s="157" t="s">
        <v>1111</v>
      </c>
      <c r="B26" s="157"/>
      <c r="C26" s="157">
        <f t="shared" ref="C26:J26" si="8">SUM(C27:C28)</f>
        <v>1100000</v>
      </c>
      <c r="D26" s="157">
        <f t="shared" si="8"/>
        <v>0</v>
      </c>
      <c r="E26" s="157">
        <f t="shared" si="8"/>
        <v>0</v>
      </c>
      <c r="F26" s="157">
        <f t="shared" si="8"/>
        <v>0</v>
      </c>
      <c r="G26" s="157">
        <f t="shared" si="8"/>
        <v>0</v>
      </c>
      <c r="H26" s="157">
        <f>H27+H28</f>
        <v>1100000</v>
      </c>
      <c r="I26" s="157">
        <f t="shared" si="8"/>
        <v>0</v>
      </c>
      <c r="J26" s="157">
        <f t="shared" si="8"/>
        <v>0</v>
      </c>
    </row>
    <row r="27" spans="1:10">
      <c r="A27" s="10" t="s">
        <v>1130</v>
      </c>
      <c r="B27" s="10">
        <v>2016</v>
      </c>
      <c r="C27" s="10">
        <v>1100000</v>
      </c>
      <c r="D27" s="10"/>
      <c r="E27" s="10"/>
      <c r="F27" s="10"/>
      <c r="G27" s="10"/>
      <c r="H27" s="10">
        <v>1100000</v>
      </c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57" t="s">
        <v>1112</v>
      </c>
      <c r="B29" s="157"/>
      <c r="C29" s="157">
        <f t="shared" ref="C29:J29" si="9">SUM(C30:C31)</f>
        <v>0</v>
      </c>
      <c r="D29" s="157">
        <f t="shared" si="9"/>
        <v>0</v>
      </c>
      <c r="E29" s="157">
        <f t="shared" si="9"/>
        <v>0</v>
      </c>
      <c r="F29" s="157">
        <f t="shared" si="9"/>
        <v>0</v>
      </c>
      <c r="G29" s="157">
        <f t="shared" si="9"/>
        <v>0</v>
      </c>
      <c r="H29" s="157">
        <f>H30+H31</f>
        <v>0</v>
      </c>
      <c r="I29" s="157">
        <f t="shared" si="9"/>
        <v>0</v>
      </c>
      <c r="J29" s="157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58" t="s">
        <v>1113</v>
      </c>
      <c r="B32" s="158"/>
      <c r="C32" s="158">
        <f t="shared" ref="C32:J32" si="10">C33+C48+C51+C54+C57+C60+C63+C70+C73</f>
        <v>151710</v>
      </c>
      <c r="D32" s="158">
        <f t="shared" si="10"/>
        <v>51274</v>
      </c>
      <c r="E32" s="158">
        <f t="shared" si="10"/>
        <v>100436</v>
      </c>
      <c r="F32" s="158">
        <f t="shared" si="10"/>
        <v>0</v>
      </c>
      <c r="G32" s="158">
        <f t="shared" si="10"/>
        <v>0</v>
      </c>
      <c r="H32" s="158">
        <f>H33+H48+H51+H54+H57+H60+H63+H70+H73</f>
        <v>0</v>
      </c>
      <c r="I32" s="158">
        <f t="shared" si="10"/>
        <v>0</v>
      </c>
      <c r="J32" s="158">
        <f t="shared" si="10"/>
        <v>0</v>
      </c>
    </row>
    <row r="33" spans="1:10">
      <c r="A33" s="155" t="s">
        <v>1101</v>
      </c>
      <c r="B33" s="155"/>
      <c r="C33" s="155">
        <f t="shared" ref="C33:J33" si="11">SUM(C34:C47)</f>
        <v>151710</v>
      </c>
      <c r="D33" s="155">
        <f t="shared" si="11"/>
        <v>51274</v>
      </c>
      <c r="E33" s="155">
        <f t="shared" si="11"/>
        <v>100436</v>
      </c>
      <c r="F33" s="155">
        <f t="shared" si="11"/>
        <v>0</v>
      </c>
      <c r="G33" s="155">
        <f t="shared" si="11"/>
        <v>0</v>
      </c>
      <c r="H33" s="155"/>
      <c r="I33" s="155">
        <f t="shared" si="11"/>
        <v>0</v>
      </c>
      <c r="J33" s="155">
        <f t="shared" si="11"/>
        <v>0</v>
      </c>
    </row>
    <row r="34" spans="1:10">
      <c r="A34" s="10" t="s">
        <v>1102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 t="s">
        <v>1114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1115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1116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1117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1118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1119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1120</v>
      </c>
      <c r="B41" s="10">
        <v>2015</v>
      </c>
      <c r="C41" s="10">
        <v>151710</v>
      </c>
      <c r="D41" s="10">
        <v>51274</v>
      </c>
      <c r="E41" s="10">
        <v>100436</v>
      </c>
      <c r="F41" s="10"/>
      <c r="G41" s="10"/>
      <c r="H41" s="10"/>
      <c r="I41" s="10"/>
      <c r="J41" s="10"/>
    </row>
    <row r="42" spans="1:10">
      <c r="A42" s="10" t="s">
        <v>1121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1122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1123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1124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59" t="s">
        <v>1125</v>
      </c>
      <c r="B46" s="159"/>
      <c r="C46" s="159"/>
      <c r="D46" s="159"/>
      <c r="E46" s="159"/>
      <c r="F46" s="159"/>
      <c r="G46" s="159"/>
      <c r="H46" s="159"/>
      <c r="I46" s="159"/>
      <c r="J46" s="159"/>
    </row>
    <row r="47" spans="1:10">
      <c r="A47" s="10" t="s">
        <v>1126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55" t="s">
        <v>1105</v>
      </c>
      <c r="B48" s="155"/>
      <c r="C48" s="155">
        <f t="shared" ref="C48:J48" si="12">SUM(C49:C50)</f>
        <v>0</v>
      </c>
      <c r="D48" s="155">
        <f t="shared" si="12"/>
        <v>0</v>
      </c>
      <c r="E48" s="155">
        <f t="shared" si="12"/>
        <v>0</v>
      </c>
      <c r="F48" s="155">
        <f t="shared" si="12"/>
        <v>0</v>
      </c>
      <c r="G48" s="155">
        <f t="shared" si="12"/>
        <v>0</v>
      </c>
      <c r="H48" s="155"/>
      <c r="I48" s="155">
        <f t="shared" si="12"/>
        <v>0</v>
      </c>
      <c r="J48" s="155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55" t="s">
        <v>1106</v>
      </c>
      <c r="B51" s="155"/>
      <c r="C51" s="155">
        <f t="shared" ref="C51:J51" si="13">SUM(C52:C53)</f>
        <v>0</v>
      </c>
      <c r="D51" s="155">
        <f t="shared" si="13"/>
        <v>0</v>
      </c>
      <c r="E51" s="155">
        <f t="shared" si="13"/>
        <v>0</v>
      </c>
      <c r="F51" s="155">
        <f t="shared" si="13"/>
        <v>0</v>
      </c>
      <c r="G51" s="155">
        <f t="shared" si="13"/>
        <v>0</v>
      </c>
      <c r="H51" s="155"/>
      <c r="I51" s="155">
        <f t="shared" si="13"/>
        <v>0</v>
      </c>
      <c r="J51" s="155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55" t="s">
        <v>1107</v>
      </c>
      <c r="B54" s="155"/>
      <c r="C54" s="155">
        <f t="shared" ref="C54:J54" si="14">SUM(C55:C56)</f>
        <v>0</v>
      </c>
      <c r="D54" s="155">
        <f t="shared" si="14"/>
        <v>0</v>
      </c>
      <c r="E54" s="155">
        <f t="shared" si="14"/>
        <v>0</v>
      </c>
      <c r="F54" s="155">
        <f t="shared" si="14"/>
        <v>0</v>
      </c>
      <c r="G54" s="155">
        <f t="shared" si="14"/>
        <v>0</v>
      </c>
      <c r="H54" s="155"/>
      <c r="I54" s="155">
        <f t="shared" si="14"/>
        <v>0</v>
      </c>
      <c r="J54" s="155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55" t="s">
        <v>1108</v>
      </c>
      <c r="B57" s="155"/>
      <c r="C57" s="155">
        <f t="shared" ref="C57:J57" si="15">SUM(C58:C59)</f>
        <v>0</v>
      </c>
      <c r="D57" s="155">
        <f t="shared" si="15"/>
        <v>0</v>
      </c>
      <c r="E57" s="155">
        <f t="shared" si="15"/>
        <v>0</v>
      </c>
      <c r="F57" s="155">
        <f t="shared" si="15"/>
        <v>0</v>
      </c>
      <c r="G57" s="155">
        <f t="shared" si="15"/>
        <v>0</v>
      </c>
      <c r="H57" s="155"/>
      <c r="I57" s="155">
        <f t="shared" si="15"/>
        <v>0</v>
      </c>
      <c r="J57" s="155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55" t="s">
        <v>1109</v>
      </c>
      <c r="B60" s="155"/>
      <c r="C60" s="155">
        <f t="shared" ref="C60:I60" si="16">SUM(C61:C62)</f>
        <v>0</v>
      </c>
      <c r="D60" s="155">
        <f t="shared" si="16"/>
        <v>0</v>
      </c>
      <c r="E60" s="155">
        <f t="shared" si="16"/>
        <v>0</v>
      </c>
      <c r="F60" s="155">
        <f t="shared" si="16"/>
        <v>0</v>
      </c>
      <c r="G60" s="155">
        <f t="shared" si="16"/>
        <v>0</v>
      </c>
      <c r="H60" s="155"/>
      <c r="I60" s="155">
        <f t="shared" si="16"/>
        <v>0</v>
      </c>
      <c r="J60" s="155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55" t="s">
        <v>1110</v>
      </c>
      <c r="B63" s="155"/>
      <c r="C63" s="155">
        <f t="shared" ref="C63:J63" si="17">C64+C67</f>
        <v>0</v>
      </c>
      <c r="D63" s="155">
        <f t="shared" si="17"/>
        <v>0</v>
      </c>
      <c r="E63" s="155">
        <f t="shared" si="17"/>
        <v>0</v>
      </c>
      <c r="F63" s="155">
        <f t="shared" si="17"/>
        <v>0</v>
      </c>
      <c r="G63" s="155">
        <f t="shared" si="17"/>
        <v>0</v>
      </c>
      <c r="H63" s="155"/>
      <c r="I63" s="155">
        <f t="shared" si="17"/>
        <v>0</v>
      </c>
      <c r="J63" s="155">
        <f t="shared" si="17"/>
        <v>0</v>
      </c>
    </row>
    <row r="64" spans="1:10">
      <c r="A64" s="157" t="s">
        <v>1111</v>
      </c>
      <c r="B64" s="157"/>
      <c r="C64" s="157">
        <f t="shared" ref="C64:J64" si="18">SUM(C65:C66)</f>
        <v>0</v>
      </c>
      <c r="D64" s="157">
        <f t="shared" si="18"/>
        <v>0</v>
      </c>
      <c r="E64" s="157">
        <f t="shared" si="18"/>
        <v>0</v>
      </c>
      <c r="F64" s="157">
        <f t="shared" si="18"/>
        <v>0</v>
      </c>
      <c r="G64" s="157">
        <f t="shared" si="18"/>
        <v>0</v>
      </c>
      <c r="H64" s="157"/>
      <c r="I64" s="157">
        <f t="shared" si="18"/>
        <v>0</v>
      </c>
      <c r="J64" s="157">
        <f t="shared" si="18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57" t="s">
        <v>1112</v>
      </c>
      <c r="B67" s="157"/>
      <c r="C67" s="157">
        <f t="shared" ref="C67:J67" si="19">SUM(C68:C69)</f>
        <v>0</v>
      </c>
      <c r="D67" s="157">
        <f t="shared" si="19"/>
        <v>0</v>
      </c>
      <c r="E67" s="157">
        <f t="shared" si="19"/>
        <v>0</v>
      </c>
      <c r="F67" s="157">
        <f t="shared" si="19"/>
        <v>0</v>
      </c>
      <c r="G67" s="157">
        <f t="shared" si="19"/>
        <v>0</v>
      </c>
      <c r="H67" s="157"/>
      <c r="I67" s="157">
        <f t="shared" si="19"/>
        <v>0</v>
      </c>
      <c r="J67" s="157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55" t="s">
        <v>1127</v>
      </c>
      <c r="B70" s="155"/>
      <c r="C70" s="155">
        <f t="shared" ref="C70:J70" si="20">SUM(C71:C72)</f>
        <v>0</v>
      </c>
      <c r="D70" s="155">
        <f t="shared" si="20"/>
        <v>0</v>
      </c>
      <c r="E70" s="155">
        <f t="shared" si="20"/>
        <v>0</v>
      </c>
      <c r="F70" s="155">
        <f t="shared" si="20"/>
        <v>0</v>
      </c>
      <c r="G70" s="155">
        <f t="shared" si="20"/>
        <v>0</v>
      </c>
      <c r="H70" s="155"/>
      <c r="I70" s="155">
        <f t="shared" si="20"/>
        <v>0</v>
      </c>
      <c r="J70" s="155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55" t="s">
        <v>1128</v>
      </c>
      <c r="B73" s="155"/>
      <c r="C73" s="155"/>
      <c r="D73" s="155"/>
      <c r="E73" s="155"/>
      <c r="F73" s="155"/>
      <c r="G73" s="155"/>
      <c r="H73" s="155"/>
      <c r="I73" s="155"/>
      <c r="J73" s="155"/>
    </row>
    <row r="74" spans="1:10">
      <c r="A74" s="155" t="s">
        <v>1129</v>
      </c>
      <c r="B74" s="155"/>
      <c r="C74" s="155">
        <f>C32+C4</f>
        <v>3251710</v>
      </c>
      <c r="D74" s="155">
        <f t="shared" ref="D74:J74" si="21">D73+D70+D63+D60+D57+D54+D51+D48+D33+D25+D22+D19+D16+D13+D10+D5</f>
        <v>1551274</v>
      </c>
      <c r="E74" s="155">
        <f t="shared" si="21"/>
        <v>460436</v>
      </c>
      <c r="F74" s="155">
        <f t="shared" si="21"/>
        <v>0</v>
      </c>
      <c r="G74" s="155">
        <f t="shared" si="21"/>
        <v>140000</v>
      </c>
      <c r="H74" s="155">
        <f>H32+H4</f>
        <v>1100000</v>
      </c>
      <c r="I74" s="155">
        <f t="shared" si="21"/>
        <v>0</v>
      </c>
      <c r="J74" s="155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5"/>
  <sheetViews>
    <sheetView rightToLeft="1" topLeftCell="A10" zoomScale="130" zoomScaleNormal="130" workbookViewId="0">
      <selection activeCell="B23" sqref="B23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44.8554687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917</v>
      </c>
      <c r="B2" s="135" t="s">
        <v>918</v>
      </c>
      <c r="C2" s="96"/>
      <c r="D2" s="96"/>
    </row>
    <row r="3" spans="1:4" customFormat="1">
      <c r="A3" s="102"/>
      <c r="B3" s="135" t="s">
        <v>919</v>
      </c>
      <c r="C3" s="96"/>
      <c r="D3" s="96"/>
    </row>
    <row r="4" spans="1:4" customFormat="1">
      <c r="A4" s="102"/>
      <c r="B4" s="135" t="s">
        <v>920</v>
      </c>
      <c r="C4" s="96"/>
      <c r="D4" s="96"/>
    </row>
    <row r="5" spans="1:4" customFormat="1">
      <c r="A5" s="105"/>
      <c r="B5" s="135" t="s">
        <v>921</v>
      </c>
      <c r="C5" s="105"/>
      <c r="D5" s="105"/>
    </row>
    <row r="6" spans="1:4" customFormat="1">
      <c r="A6" s="136"/>
      <c r="B6" s="106" t="s">
        <v>922</v>
      </c>
      <c r="C6" s="96"/>
      <c r="D6" s="96"/>
    </row>
    <row r="7" spans="1:4" customFormat="1">
      <c r="A7" s="136" t="s">
        <v>923</v>
      </c>
      <c r="B7" s="102" t="s">
        <v>924</v>
      </c>
      <c r="C7" s="135" t="s">
        <v>925</v>
      </c>
      <c r="D7" s="96"/>
    </row>
    <row r="8" spans="1:4" customFormat="1">
      <c r="A8" s="102"/>
      <c r="B8" s="102"/>
      <c r="C8" s="135" t="s">
        <v>926</v>
      </c>
      <c r="D8" s="96"/>
    </row>
    <row r="9" spans="1:4" customFormat="1">
      <c r="A9" s="102"/>
      <c r="B9" s="102"/>
      <c r="C9" s="136" t="s">
        <v>927</v>
      </c>
      <c r="D9" s="96"/>
    </row>
    <row r="10" spans="1:4" customFormat="1">
      <c r="A10" s="105"/>
      <c r="B10" s="136"/>
      <c r="C10" s="135" t="s">
        <v>928</v>
      </c>
      <c r="D10" s="96"/>
    </row>
    <row r="11" spans="1:4" customFormat="1" ht="30">
      <c r="A11" s="136"/>
      <c r="B11" s="102" t="s">
        <v>929</v>
      </c>
      <c r="C11" s="135" t="s">
        <v>930</v>
      </c>
      <c r="D11" s="96"/>
    </row>
    <row r="12" spans="1:4" customFormat="1">
      <c r="A12" s="105"/>
      <c r="B12" s="136"/>
      <c r="C12" s="135" t="s">
        <v>931</v>
      </c>
      <c r="D12" s="96"/>
    </row>
    <row r="13" spans="1:4" customFormat="1">
      <c r="A13" s="105"/>
      <c r="B13" s="102"/>
      <c r="C13" s="135" t="s">
        <v>932</v>
      </c>
      <c r="D13" s="96"/>
    </row>
    <row r="14" spans="1:4" customFormat="1">
      <c r="A14" s="102" t="s">
        <v>933</v>
      </c>
      <c r="B14" s="136" t="s">
        <v>934</v>
      </c>
      <c r="C14" s="135" t="s">
        <v>935</v>
      </c>
      <c r="D14" s="96"/>
    </row>
    <row r="15" spans="1:4" customFormat="1">
      <c r="A15" s="105"/>
      <c r="B15" s="102"/>
      <c r="C15" s="135" t="s">
        <v>936</v>
      </c>
      <c r="D15" s="96"/>
    </row>
    <row r="16" spans="1:4" customFormat="1">
      <c r="A16" s="105"/>
      <c r="B16" s="136" t="s">
        <v>937</v>
      </c>
      <c r="C16" s="135" t="s">
        <v>938</v>
      </c>
      <c r="D16" s="96"/>
    </row>
    <row r="17" spans="1:4" customFormat="1">
      <c r="A17" s="147"/>
      <c r="B17" s="147"/>
      <c r="C17" s="136" t="s">
        <v>939</v>
      </c>
      <c r="D17" s="147"/>
    </row>
    <row r="18" spans="1:4" customFormat="1">
      <c r="A18" s="147"/>
      <c r="B18" s="10" t="s">
        <v>940</v>
      </c>
      <c r="C18" s="136" t="s">
        <v>941</v>
      </c>
      <c r="D18" s="147"/>
    </row>
    <row r="19" spans="1:4" customFormat="1">
      <c r="A19" s="147"/>
      <c r="B19" s="147"/>
      <c r="C19" s="136" t="s">
        <v>942</v>
      </c>
      <c r="D19" s="147"/>
    </row>
    <row r="20" spans="1:4" customFormat="1"/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 C17:C19">
    <cfRule type="cellIs" dxfId="39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C25" sqref="C25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95" t="s">
        <v>68</v>
      </c>
      <c r="B1" s="195" t="s">
        <v>793</v>
      </c>
      <c r="C1" s="195" t="s">
        <v>794</v>
      </c>
      <c r="D1" s="196" t="s">
        <v>792</v>
      </c>
      <c r="E1" s="198" t="s">
        <v>739</v>
      </c>
      <c r="F1" s="199"/>
      <c r="G1" s="199"/>
      <c r="H1" s="200"/>
      <c r="I1" s="195" t="s">
        <v>799</v>
      </c>
    </row>
    <row r="2" spans="1:9" s="113" customFormat="1" ht="23.25" customHeight="1">
      <c r="A2" s="195"/>
      <c r="B2" s="195"/>
      <c r="C2" s="195"/>
      <c r="D2" s="197"/>
      <c r="E2" s="114" t="s">
        <v>788</v>
      </c>
      <c r="F2" s="114" t="s">
        <v>789</v>
      </c>
      <c r="G2" s="114" t="s">
        <v>790</v>
      </c>
      <c r="H2" s="114" t="s">
        <v>791</v>
      </c>
      <c r="I2" s="195"/>
    </row>
    <row r="3" spans="1:9" s="113" customFormat="1">
      <c r="A3" s="137" t="s">
        <v>955</v>
      </c>
      <c r="B3" s="100" t="s">
        <v>1080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956</v>
      </c>
      <c r="B4" s="103" t="s">
        <v>1081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957</v>
      </c>
      <c r="B5" s="103" t="s">
        <v>1082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958</v>
      </c>
      <c r="B6" s="104" t="s">
        <v>1083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959</v>
      </c>
      <c r="B7" s="104" t="s">
        <v>1084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960</v>
      </c>
      <c r="B8" s="104" t="s">
        <v>1084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961</v>
      </c>
      <c r="B9" s="103" t="s">
        <v>1085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962</v>
      </c>
      <c r="B10" s="103" t="s">
        <v>1086</v>
      </c>
      <c r="C10" s="103"/>
      <c r="D10" s="103"/>
      <c r="E10" s="102"/>
      <c r="F10" s="102"/>
      <c r="G10" s="105"/>
      <c r="H10" s="96"/>
      <c r="I10" s="103"/>
    </row>
    <row r="11" spans="1:9" s="113" customFormat="1" ht="30">
      <c r="A11" s="103" t="s">
        <v>963</v>
      </c>
      <c r="B11" s="103" t="s">
        <v>1087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964</v>
      </c>
      <c r="B12" s="103" t="s">
        <v>1086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965</v>
      </c>
      <c r="B13" s="103" t="s">
        <v>1086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966</v>
      </c>
      <c r="B14" s="103" t="s">
        <v>1086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967</v>
      </c>
      <c r="B15" s="103" t="s">
        <v>1088</v>
      </c>
      <c r="C15" s="103"/>
      <c r="D15" s="103"/>
      <c r="E15" s="102"/>
      <c r="F15" s="105"/>
      <c r="G15" s="96"/>
      <c r="H15" s="96"/>
      <c r="I15" s="103"/>
    </row>
    <row r="16" spans="1:9" s="113" customFormat="1">
      <c r="A16" s="103" t="s">
        <v>968</v>
      </c>
      <c r="B16" s="103" t="s">
        <v>1086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 t="s">
        <v>969</v>
      </c>
      <c r="B17" s="103" t="s">
        <v>1083</v>
      </c>
      <c r="C17" s="103"/>
      <c r="D17" s="103"/>
      <c r="E17" s="105"/>
      <c r="F17" s="105"/>
      <c r="G17" s="96"/>
      <c r="H17" s="96"/>
      <c r="I17" s="103"/>
    </row>
    <row r="18" spans="1:9" s="113" customFormat="1">
      <c r="A18" s="103" t="s">
        <v>970</v>
      </c>
      <c r="B18" s="103" t="s">
        <v>1084</v>
      </c>
      <c r="C18" s="103"/>
      <c r="D18" s="103"/>
      <c r="E18" s="105"/>
      <c r="F18" s="105"/>
      <c r="G18" s="96"/>
      <c r="H18" s="96"/>
      <c r="I18" s="103"/>
    </row>
    <row r="19" spans="1:9" s="113" customFormat="1">
      <c r="A19" s="103" t="s">
        <v>971</v>
      </c>
      <c r="B19" s="103" t="s">
        <v>1085</v>
      </c>
      <c r="C19" s="103"/>
      <c r="D19" s="103"/>
      <c r="E19" s="105"/>
      <c r="F19" s="105"/>
      <c r="G19" s="96"/>
      <c r="H19" s="96"/>
      <c r="I19" s="103"/>
    </row>
    <row r="20" spans="1:9" s="113" customFormat="1">
      <c r="A20" s="103" t="s">
        <v>972</v>
      </c>
      <c r="B20" s="103" t="s">
        <v>1085</v>
      </c>
      <c r="C20" s="103"/>
      <c r="D20" s="103"/>
      <c r="E20" s="105"/>
      <c r="F20" s="105"/>
      <c r="G20" s="96"/>
      <c r="H20" s="96"/>
      <c r="I20" s="103"/>
    </row>
    <row r="21" spans="1:9" s="113" customFormat="1">
      <c r="A21" s="103" t="s">
        <v>973</v>
      </c>
      <c r="B21" s="103" t="s">
        <v>1089</v>
      </c>
      <c r="C21" s="103"/>
      <c r="D21" s="103"/>
      <c r="E21" s="105"/>
      <c r="F21" s="105"/>
      <c r="G21" s="96"/>
      <c r="H21" s="96"/>
      <c r="I21" s="103"/>
    </row>
    <row r="22" spans="1:9" s="113" customFormat="1">
      <c r="A22" s="103" t="s">
        <v>974</v>
      </c>
      <c r="B22" s="103" t="s">
        <v>1086</v>
      </c>
      <c r="C22" s="103"/>
      <c r="D22" s="103"/>
      <c r="E22" s="105"/>
      <c r="F22" s="105"/>
      <c r="G22" s="96"/>
      <c r="H22" s="96"/>
      <c r="I22" s="103"/>
    </row>
    <row r="23" spans="1:9" s="113" customFormat="1">
      <c r="A23" s="103" t="s">
        <v>975</v>
      </c>
      <c r="B23" s="103" t="s">
        <v>1084</v>
      </c>
      <c r="C23" s="103"/>
      <c r="D23" s="103"/>
      <c r="E23" s="105"/>
      <c r="F23" s="105"/>
      <c r="G23" s="96"/>
      <c r="H23" s="96"/>
      <c r="I23" s="103"/>
    </row>
    <row r="24" spans="1:9" s="113" customFormat="1">
      <c r="A24" s="103" t="s">
        <v>976</v>
      </c>
      <c r="B24" s="103" t="s">
        <v>1084</v>
      </c>
      <c r="C24" s="103"/>
      <c r="D24" s="103"/>
      <c r="E24" s="102"/>
      <c r="F24" s="96"/>
      <c r="G24" s="96"/>
      <c r="H24" s="96"/>
      <c r="I24" s="103"/>
    </row>
    <row r="25" spans="1:9" s="113" customFormat="1">
      <c r="A25" s="103" t="s">
        <v>977</v>
      </c>
      <c r="B25" s="107" t="s">
        <v>1090</v>
      </c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50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50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A317 C3:I317 B3:B25 B28:B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A317 C3:I317 B28:B317 B3:B25">
    <cfRule type="cellIs" dxfId="38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PIA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2018-02-19T12:51:47Z</dcterms:modified>
</cp:coreProperties>
</file>