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3" activeTab="5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2016" sheetId="43" r:id="rId6"/>
    <sheet name="ميزانية 2017" sheetId="38" r:id="rId7"/>
    <sheet name="PIA 2016" sheetId="41" r:id="rId8"/>
    <sheet name="الجباية المحلية" sheetId="39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 " sheetId="40" r:id="rId18"/>
    <sheet name="النشاط البلدي 2017 " sheetId="42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24519"/>
</workbook>
</file>

<file path=xl/calcChain.xml><?xml version="1.0" encoding="utf-8"?>
<calcChain xmlns="http://schemas.openxmlformats.org/spreadsheetml/2006/main">
  <c r="D778" i="43"/>
  <c r="E778" s="1"/>
  <c r="E777" s="1"/>
  <c r="D777"/>
  <c r="C777"/>
  <c r="D776"/>
  <c r="E776" s="1"/>
  <c r="E775"/>
  <c r="D775"/>
  <c r="D774"/>
  <c r="E774" s="1"/>
  <c r="E773"/>
  <c r="E772" s="1"/>
  <c r="E771" s="1"/>
  <c r="D773"/>
  <c r="D772"/>
  <c r="D771" s="1"/>
  <c r="C772"/>
  <c r="C771" s="1"/>
  <c r="E770"/>
  <c r="D770"/>
  <c r="D769"/>
  <c r="E769" s="1"/>
  <c r="E768" s="1"/>
  <c r="E767" s="1"/>
  <c r="C768"/>
  <c r="C767" s="1"/>
  <c r="D766"/>
  <c r="E766" s="1"/>
  <c r="E765" s="1"/>
  <c r="C765"/>
  <c r="D764"/>
  <c r="E764" s="1"/>
  <c r="D763"/>
  <c r="E763" s="1"/>
  <c r="D762"/>
  <c r="E762" s="1"/>
  <c r="E761" s="1"/>
  <c r="E760" s="1"/>
  <c r="C761"/>
  <c r="C760" s="1"/>
  <c r="D759"/>
  <c r="E759" s="1"/>
  <c r="D758"/>
  <c r="E758" s="1"/>
  <c r="D757"/>
  <c r="E757" s="1"/>
  <c r="E756" s="1"/>
  <c r="E755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E745"/>
  <c r="E744" s="1"/>
  <c r="D745"/>
  <c r="D744"/>
  <c r="C744"/>
  <c r="C743" s="1"/>
  <c r="E742"/>
  <c r="E741" s="1"/>
  <c r="D742"/>
  <c r="D741"/>
  <c r="C741"/>
  <c r="D740"/>
  <c r="E740" s="1"/>
  <c r="E739" s="1"/>
  <c r="D739"/>
  <c r="C739"/>
  <c r="D738"/>
  <c r="E738" s="1"/>
  <c r="E737"/>
  <c r="D737"/>
  <c r="D736"/>
  <c r="E736" s="1"/>
  <c r="E735"/>
  <c r="D735"/>
  <c r="D734"/>
  <c r="D733" s="1"/>
  <c r="C734"/>
  <c r="C733" s="1"/>
  <c r="E732"/>
  <c r="E731" s="1"/>
  <c r="E730" s="1"/>
  <c r="D732"/>
  <c r="D731"/>
  <c r="D730" s="1"/>
  <c r="C731"/>
  <c r="C730" s="1"/>
  <c r="C726" s="1"/>
  <c r="C725" s="1"/>
  <c r="E729"/>
  <c r="D729"/>
  <c r="D728"/>
  <c r="E728" s="1"/>
  <c r="E727" s="1"/>
  <c r="C727"/>
  <c r="J726"/>
  <c r="J725"/>
  <c r="E724"/>
  <c r="D724"/>
  <c r="D723"/>
  <c r="E723" s="1"/>
  <c r="E722" s="1"/>
  <c r="D722"/>
  <c r="C722"/>
  <c r="D721"/>
  <c r="E721" s="1"/>
  <c r="E720"/>
  <c r="D720"/>
  <c r="D719"/>
  <c r="E719" s="1"/>
  <c r="C718"/>
  <c r="J717"/>
  <c r="C717"/>
  <c r="J716"/>
  <c r="C716"/>
  <c r="E715"/>
  <c r="D715"/>
  <c r="D714"/>
  <c r="E714" s="1"/>
  <c r="E713"/>
  <c r="D713"/>
  <c r="D712"/>
  <c r="E712" s="1"/>
  <c r="E711"/>
  <c r="D711"/>
  <c r="D710"/>
  <c r="E710" s="1"/>
  <c r="E709"/>
  <c r="D709"/>
  <c r="D708"/>
  <c r="E708" s="1"/>
  <c r="E707"/>
  <c r="D707"/>
  <c r="D706"/>
  <c r="E706" s="1"/>
  <c r="E705"/>
  <c r="D705"/>
  <c r="D704"/>
  <c r="E704" s="1"/>
  <c r="E703"/>
  <c r="D703"/>
  <c r="D702"/>
  <c r="E702" s="1"/>
  <c r="E701"/>
  <c r="D701"/>
  <c r="D700" s="1"/>
  <c r="C700"/>
  <c r="E699"/>
  <c r="D699"/>
  <c r="D698"/>
  <c r="E698" s="1"/>
  <c r="E697"/>
  <c r="D697"/>
  <c r="D696"/>
  <c r="E696" s="1"/>
  <c r="E695"/>
  <c r="D695"/>
  <c r="D694"/>
  <c r="C694"/>
  <c r="D693"/>
  <c r="E693" s="1"/>
  <c r="E692"/>
  <c r="D692"/>
  <c r="D691"/>
  <c r="E691" s="1"/>
  <c r="E690"/>
  <c r="D690"/>
  <c r="D689"/>
  <c r="E689" s="1"/>
  <c r="E688"/>
  <c r="E687" s="1"/>
  <c r="D688"/>
  <c r="D687" s="1"/>
  <c r="C687"/>
  <c r="E686"/>
  <c r="D686"/>
  <c r="D685"/>
  <c r="E685" s="1"/>
  <c r="E684"/>
  <c r="E683" s="1"/>
  <c r="D684"/>
  <c r="D683"/>
  <c r="C683"/>
  <c r="D682"/>
  <c r="E682" s="1"/>
  <c r="E681"/>
  <c r="D681"/>
  <c r="D680"/>
  <c r="E680" s="1"/>
  <c r="D679"/>
  <c r="C679"/>
  <c r="D678"/>
  <c r="E678" s="1"/>
  <c r="E677"/>
  <c r="D677"/>
  <c r="D676"/>
  <c r="C676"/>
  <c r="D675"/>
  <c r="E675" s="1"/>
  <c r="E674"/>
  <c r="D674"/>
  <c r="D673"/>
  <c r="E673" s="1"/>
  <c r="E672"/>
  <c r="D672"/>
  <c r="D671" s="1"/>
  <c r="C671"/>
  <c r="E670"/>
  <c r="D670"/>
  <c r="D669"/>
  <c r="E669" s="1"/>
  <c r="E668"/>
  <c r="D668"/>
  <c r="D667"/>
  <c r="E667" s="1"/>
  <c r="E665" s="1"/>
  <c r="E666"/>
  <c r="D666"/>
  <c r="D665"/>
  <c r="C665"/>
  <c r="D664"/>
  <c r="E664" s="1"/>
  <c r="E663"/>
  <c r="D663"/>
  <c r="D662"/>
  <c r="E662" s="1"/>
  <c r="D661"/>
  <c r="C661"/>
  <c r="D660"/>
  <c r="E660" s="1"/>
  <c r="E659"/>
  <c r="D659"/>
  <c r="D658"/>
  <c r="E658" s="1"/>
  <c r="E657"/>
  <c r="D657"/>
  <c r="D656"/>
  <c r="E656" s="1"/>
  <c r="E655"/>
  <c r="D655"/>
  <c r="D654"/>
  <c r="E654" s="1"/>
  <c r="C653"/>
  <c r="C645" s="1"/>
  <c r="C560" s="1"/>
  <c r="C559" s="1"/>
  <c r="E652"/>
  <c r="D652"/>
  <c r="D651"/>
  <c r="E651" s="1"/>
  <c r="E650"/>
  <c r="D650"/>
  <c r="D649"/>
  <c r="E649" s="1"/>
  <c r="E648"/>
  <c r="D648"/>
  <c r="D647"/>
  <c r="D646" s="1"/>
  <c r="C646"/>
  <c r="J645"/>
  <c r="D644"/>
  <c r="D642" s="1"/>
  <c r="E643"/>
  <c r="D643"/>
  <c r="J642"/>
  <c r="C642"/>
  <c r="D641"/>
  <c r="E641" s="1"/>
  <c r="E640"/>
  <c r="D640"/>
  <c r="D639"/>
  <c r="E639" s="1"/>
  <c r="E638" s="1"/>
  <c r="J638"/>
  <c r="C638"/>
  <c r="E637"/>
  <c r="D637"/>
  <c r="D636"/>
  <c r="E636" s="1"/>
  <c r="E635"/>
  <c r="D635"/>
  <c r="D634"/>
  <c r="E634" s="1"/>
  <c r="E633"/>
  <c r="D633"/>
  <c r="D632"/>
  <c r="E632" s="1"/>
  <c r="E631"/>
  <c r="D631"/>
  <c r="D630"/>
  <c r="E630" s="1"/>
  <c r="E629"/>
  <c r="D629"/>
  <c r="D628"/>
  <c r="C628"/>
  <c r="D627"/>
  <c r="E627" s="1"/>
  <c r="E626"/>
  <c r="D626"/>
  <c r="D625"/>
  <c r="E625" s="1"/>
  <c r="E624"/>
  <c r="D624"/>
  <c r="D623"/>
  <c r="E623" s="1"/>
  <c r="E622"/>
  <c r="D622"/>
  <c r="D621"/>
  <c r="E621" s="1"/>
  <c r="E620"/>
  <c r="D620"/>
  <c r="D619"/>
  <c r="E619" s="1"/>
  <c r="E618"/>
  <c r="D618"/>
  <c r="D617"/>
  <c r="D616" s="1"/>
  <c r="C616"/>
  <c r="D615"/>
  <c r="E615" s="1"/>
  <c r="E614"/>
  <c r="D614"/>
  <c r="D613"/>
  <c r="E613" s="1"/>
  <c r="E612"/>
  <c r="D612"/>
  <c r="D611"/>
  <c r="E611" s="1"/>
  <c r="C610"/>
  <c r="E609"/>
  <c r="D609"/>
  <c r="D608"/>
  <c r="E608" s="1"/>
  <c r="E607"/>
  <c r="D607"/>
  <c r="D606"/>
  <c r="E606" s="1"/>
  <c r="E605"/>
  <c r="D605"/>
  <c r="D604"/>
  <c r="D603" s="1"/>
  <c r="C603"/>
  <c r="D602"/>
  <c r="E602" s="1"/>
  <c r="E601"/>
  <c r="D601"/>
  <c r="D600"/>
  <c r="E600" s="1"/>
  <c r="C599"/>
  <c r="E598"/>
  <c r="D598"/>
  <c r="D597"/>
  <c r="E597" s="1"/>
  <c r="E596"/>
  <c r="E595" s="1"/>
  <c r="D596"/>
  <c r="D595"/>
  <c r="C595"/>
  <c r="E594"/>
  <c r="D594"/>
  <c r="D593"/>
  <c r="E593" s="1"/>
  <c r="E592" s="1"/>
  <c r="C592"/>
  <c r="E591"/>
  <c r="D591"/>
  <c r="D590"/>
  <c r="E590" s="1"/>
  <c r="E589"/>
  <c r="D589"/>
  <c r="D588"/>
  <c r="D587" s="1"/>
  <c r="C587"/>
  <c r="D586"/>
  <c r="E586" s="1"/>
  <c r="E585"/>
  <c r="D585"/>
  <c r="D584"/>
  <c r="E584" s="1"/>
  <c r="E583"/>
  <c r="D583"/>
  <c r="D582"/>
  <c r="E582" s="1"/>
  <c r="E581" s="1"/>
  <c r="C581"/>
  <c r="E580"/>
  <c r="D580"/>
  <c r="D579"/>
  <c r="E579" s="1"/>
  <c r="E578"/>
  <c r="E577" s="1"/>
  <c r="D578"/>
  <c r="D577"/>
  <c r="C577"/>
  <c r="E576"/>
  <c r="D576"/>
  <c r="D575"/>
  <c r="E575" s="1"/>
  <c r="E574"/>
  <c r="D574"/>
  <c r="D573"/>
  <c r="E573" s="1"/>
  <c r="E572"/>
  <c r="D572"/>
  <c r="D571"/>
  <c r="E571" s="1"/>
  <c r="E569" s="1"/>
  <c r="E570"/>
  <c r="D570"/>
  <c r="D569"/>
  <c r="C569"/>
  <c r="D568"/>
  <c r="E568" s="1"/>
  <c r="E567"/>
  <c r="D567"/>
  <c r="D566"/>
  <c r="E566" s="1"/>
  <c r="E565"/>
  <c r="D565"/>
  <c r="D564"/>
  <c r="E564" s="1"/>
  <c r="E563"/>
  <c r="E562" s="1"/>
  <c r="D563"/>
  <c r="D562"/>
  <c r="C562"/>
  <c r="J561"/>
  <c r="C561"/>
  <c r="J560"/>
  <c r="J559"/>
  <c r="E558"/>
  <c r="D558"/>
  <c r="D557"/>
  <c r="E557" s="1"/>
  <c r="E556" s="1"/>
  <c r="C556"/>
  <c r="E555"/>
  <c r="D555"/>
  <c r="D554"/>
  <c r="E554" s="1"/>
  <c r="E553"/>
  <c r="D553"/>
  <c r="D552"/>
  <c r="C552"/>
  <c r="J551"/>
  <c r="C551"/>
  <c r="J550"/>
  <c r="C550"/>
  <c r="E549"/>
  <c r="D549"/>
  <c r="D548"/>
  <c r="E548" s="1"/>
  <c r="E547" s="1"/>
  <c r="J547"/>
  <c r="C547"/>
  <c r="E546"/>
  <c r="D546"/>
  <c r="D545"/>
  <c r="E545" s="1"/>
  <c r="E544" s="1"/>
  <c r="C544"/>
  <c r="E543"/>
  <c r="D543"/>
  <c r="D542"/>
  <c r="E542" s="1"/>
  <c r="E541"/>
  <c r="D541"/>
  <c r="D540"/>
  <c r="E540" s="1"/>
  <c r="E539"/>
  <c r="E538" s="1"/>
  <c r="D539"/>
  <c r="C538"/>
  <c r="E537"/>
  <c r="D537"/>
  <c r="D536"/>
  <c r="E536" s="1"/>
  <c r="E535"/>
  <c r="D535"/>
  <c r="D534"/>
  <c r="E534" s="1"/>
  <c r="E533"/>
  <c r="D533"/>
  <c r="D532"/>
  <c r="E532" s="1"/>
  <c r="C531"/>
  <c r="E530"/>
  <c r="E529" s="1"/>
  <c r="D530"/>
  <c r="D529"/>
  <c r="C529"/>
  <c r="C528" s="1"/>
  <c r="C483" s="1"/>
  <c r="E527"/>
  <c r="D527"/>
  <c r="D526"/>
  <c r="E526" s="1"/>
  <c r="E525"/>
  <c r="D525"/>
  <c r="D524"/>
  <c r="E524" s="1"/>
  <c r="E523"/>
  <c r="D523"/>
  <c r="D522"/>
  <c r="C522"/>
  <c r="E521"/>
  <c r="D521"/>
  <c r="D520"/>
  <c r="E520" s="1"/>
  <c r="E519"/>
  <c r="D519"/>
  <c r="D518"/>
  <c r="E518" s="1"/>
  <c r="E517"/>
  <c r="D517"/>
  <c r="D516"/>
  <c r="E516" s="1"/>
  <c r="E515"/>
  <c r="D515"/>
  <c r="D514"/>
  <c r="E514" s="1"/>
  <c r="E513" s="1"/>
  <c r="C513"/>
  <c r="E512"/>
  <c r="D512"/>
  <c r="D511"/>
  <c r="E511" s="1"/>
  <c r="E510"/>
  <c r="D510"/>
  <c r="C509"/>
  <c r="E508"/>
  <c r="D508"/>
  <c r="D507"/>
  <c r="E507" s="1"/>
  <c r="E506"/>
  <c r="D506"/>
  <c r="D505"/>
  <c r="E505" s="1"/>
  <c r="C504"/>
  <c r="E503"/>
  <c r="D503"/>
  <c r="D502"/>
  <c r="E502" s="1"/>
  <c r="E501"/>
  <c r="D501"/>
  <c r="D500"/>
  <c r="E500" s="1"/>
  <c r="E499"/>
  <c r="D499"/>
  <c r="D498"/>
  <c r="D497" s="1"/>
  <c r="C497"/>
  <c r="D496"/>
  <c r="E496" s="1"/>
  <c r="E494" s="1"/>
  <c r="E495"/>
  <c r="D495"/>
  <c r="D494"/>
  <c r="C494"/>
  <c r="D493"/>
  <c r="E493" s="1"/>
  <c r="E492"/>
  <c r="D492"/>
  <c r="D491"/>
  <c r="C491"/>
  <c r="E490"/>
  <c r="D490"/>
  <c r="D489"/>
  <c r="E489" s="1"/>
  <c r="E488"/>
  <c r="D488"/>
  <c r="D487"/>
  <c r="E487" s="1"/>
  <c r="E486" s="1"/>
  <c r="C486"/>
  <c r="E485"/>
  <c r="D485"/>
  <c r="C484"/>
  <c r="J483"/>
  <c r="E481"/>
  <c r="D481"/>
  <c r="D480"/>
  <c r="E480" s="1"/>
  <c r="E479"/>
  <c r="D479"/>
  <c r="D478"/>
  <c r="E478" s="1"/>
  <c r="E477" s="1"/>
  <c r="C477"/>
  <c r="E476"/>
  <c r="D476"/>
  <c r="D475"/>
  <c r="D474" s="1"/>
  <c r="C474"/>
  <c r="D473"/>
  <c r="E473" s="1"/>
  <c r="E472"/>
  <c r="D472"/>
  <c r="D471"/>
  <c r="E471" s="1"/>
  <c r="E470"/>
  <c r="D470"/>
  <c r="D469"/>
  <c r="E469" s="1"/>
  <c r="C468"/>
  <c r="E467"/>
  <c r="D467"/>
  <c r="D466"/>
  <c r="E466" s="1"/>
  <c r="E465"/>
  <c r="D465"/>
  <c r="D464"/>
  <c r="D463" s="1"/>
  <c r="C463"/>
  <c r="D462"/>
  <c r="E462" s="1"/>
  <c r="E461"/>
  <c r="D461"/>
  <c r="D460"/>
  <c r="E460" s="1"/>
  <c r="E459" s="1"/>
  <c r="C459"/>
  <c r="E458"/>
  <c r="D458"/>
  <c r="D457"/>
  <c r="E457" s="1"/>
  <c r="E456"/>
  <c r="E455" s="1"/>
  <c r="D456"/>
  <c r="D455"/>
  <c r="C455"/>
  <c r="C444" s="1"/>
  <c r="E454"/>
  <c r="D454"/>
  <c r="D453"/>
  <c r="E453" s="1"/>
  <c r="E452"/>
  <c r="D452"/>
  <c r="D451"/>
  <c r="E451" s="1"/>
  <c r="C450"/>
  <c r="E449"/>
  <c r="D449"/>
  <c r="D448"/>
  <c r="E448" s="1"/>
  <c r="E447"/>
  <c r="D447"/>
  <c r="D446"/>
  <c r="D445" s="1"/>
  <c r="C445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D429"/>
  <c r="C429"/>
  <c r="E428"/>
  <c r="D428"/>
  <c r="D427"/>
  <c r="E427" s="1"/>
  <c r="E426"/>
  <c r="D426"/>
  <c r="D425"/>
  <c r="E425" s="1"/>
  <c r="E424"/>
  <c r="D424"/>
  <c r="D423"/>
  <c r="E423" s="1"/>
  <c r="C422"/>
  <c r="E421"/>
  <c r="D421"/>
  <c r="D420"/>
  <c r="E420" s="1"/>
  <c r="E419"/>
  <c r="D419"/>
  <c r="D418"/>
  <c r="E418" s="1"/>
  <c r="E417"/>
  <c r="D417"/>
  <c r="D416"/>
  <c r="C416"/>
  <c r="E415"/>
  <c r="D415"/>
  <c r="D414"/>
  <c r="E414" s="1"/>
  <c r="E412" s="1"/>
  <c r="E413"/>
  <c r="D413"/>
  <c r="D412"/>
  <c r="C412"/>
  <c r="D411"/>
  <c r="E411" s="1"/>
  <c r="E410"/>
  <c r="D410"/>
  <c r="D409"/>
  <c r="C409"/>
  <c r="E408"/>
  <c r="D408"/>
  <c r="D407"/>
  <c r="E407" s="1"/>
  <c r="E406"/>
  <c r="D406"/>
  <c r="D405"/>
  <c r="E405" s="1"/>
  <c r="E404" s="1"/>
  <c r="C404"/>
  <c r="E403"/>
  <c r="D403"/>
  <c r="D402"/>
  <c r="E402" s="1"/>
  <c r="E401"/>
  <c r="D401"/>
  <c r="D400"/>
  <c r="D399" s="1"/>
  <c r="C399"/>
  <c r="D398"/>
  <c r="E398" s="1"/>
  <c r="E397"/>
  <c r="D397"/>
  <c r="D396"/>
  <c r="E396" s="1"/>
  <c r="E395" s="1"/>
  <c r="C395"/>
  <c r="E394"/>
  <c r="D394"/>
  <c r="D393"/>
  <c r="D392" s="1"/>
  <c r="C392"/>
  <c r="D391"/>
  <c r="E391" s="1"/>
  <c r="E390"/>
  <c r="D390"/>
  <c r="D389"/>
  <c r="E389" s="1"/>
  <c r="E388" s="1"/>
  <c r="C388"/>
  <c r="E387"/>
  <c r="D387"/>
  <c r="D386"/>
  <c r="E386" s="1"/>
  <c r="E385"/>
  <c r="D385"/>
  <c r="D384"/>
  <c r="E384" s="1"/>
  <c r="E383"/>
  <c r="D383"/>
  <c r="D382"/>
  <c r="C382"/>
  <c r="E381"/>
  <c r="D381"/>
  <c r="D380"/>
  <c r="E380" s="1"/>
  <c r="E378" s="1"/>
  <c r="E379"/>
  <c r="D379"/>
  <c r="D378"/>
  <c r="C378"/>
  <c r="D377"/>
  <c r="E377" s="1"/>
  <c r="E376"/>
  <c r="D376"/>
  <c r="D375"/>
  <c r="E375" s="1"/>
  <c r="E374"/>
  <c r="E373" s="1"/>
  <c r="D374"/>
  <c r="D373"/>
  <c r="C373"/>
  <c r="E372"/>
  <c r="D372"/>
  <c r="D371"/>
  <c r="E371" s="1"/>
  <c r="E370"/>
  <c r="D370"/>
  <c r="D369"/>
  <c r="E369" s="1"/>
  <c r="E368" s="1"/>
  <c r="C368"/>
  <c r="E367"/>
  <c r="D367"/>
  <c r="D366"/>
  <c r="E366" s="1"/>
  <c r="E365"/>
  <c r="D365"/>
  <c r="D364"/>
  <c r="E364" s="1"/>
  <c r="E363"/>
  <c r="D363"/>
  <c r="D362"/>
  <c r="C362"/>
  <c r="E361"/>
  <c r="D361"/>
  <c r="D360"/>
  <c r="E360" s="1"/>
  <c r="E359"/>
  <c r="D359"/>
  <c r="D358"/>
  <c r="E358" s="1"/>
  <c r="E357" s="1"/>
  <c r="C357"/>
  <c r="E356"/>
  <c r="D356"/>
  <c r="D355"/>
  <c r="E355" s="1"/>
  <c r="E354"/>
  <c r="D354"/>
  <c r="D353"/>
  <c r="C353"/>
  <c r="E352"/>
  <c r="D352"/>
  <c r="D351"/>
  <c r="E351" s="1"/>
  <c r="E350"/>
  <c r="D350"/>
  <c r="D349"/>
  <c r="E349" s="1"/>
  <c r="E348" s="1"/>
  <c r="C348"/>
  <c r="E347"/>
  <c r="D347"/>
  <c r="D346"/>
  <c r="E346" s="1"/>
  <c r="E345"/>
  <c r="D345"/>
  <c r="D344"/>
  <c r="C344"/>
  <c r="C340" s="1"/>
  <c r="C339" s="1"/>
  <c r="E343"/>
  <c r="D343"/>
  <c r="D342"/>
  <c r="E342" s="1"/>
  <c r="E341"/>
  <c r="D341"/>
  <c r="J339"/>
  <c r="D338"/>
  <c r="E338" s="1"/>
  <c r="E337"/>
  <c r="D337"/>
  <c r="D336"/>
  <c r="E336" s="1"/>
  <c r="E335"/>
  <c r="D335"/>
  <c r="D334"/>
  <c r="E334" s="1"/>
  <c r="E333"/>
  <c r="D333"/>
  <c r="D332"/>
  <c r="D331" s="1"/>
  <c r="C331"/>
  <c r="D330"/>
  <c r="E330" s="1"/>
  <c r="E328" s="1"/>
  <c r="E329"/>
  <c r="D329"/>
  <c r="D328"/>
  <c r="C328"/>
  <c r="D327"/>
  <c r="E327" s="1"/>
  <c r="E326"/>
  <c r="E325" s="1"/>
  <c r="D326"/>
  <c r="D325"/>
  <c r="C325"/>
  <c r="E324"/>
  <c r="D324"/>
  <c r="D323"/>
  <c r="E323" s="1"/>
  <c r="E322"/>
  <c r="D322"/>
  <c r="D321"/>
  <c r="E321" s="1"/>
  <c r="E320"/>
  <c r="D320"/>
  <c r="D319"/>
  <c r="E319" s="1"/>
  <c r="E318"/>
  <c r="D318"/>
  <c r="D317"/>
  <c r="E317" s="1"/>
  <c r="E316"/>
  <c r="D316"/>
  <c r="D315"/>
  <c r="C315"/>
  <c r="C314"/>
  <c r="E313"/>
  <c r="D313"/>
  <c r="D312"/>
  <c r="E312" s="1"/>
  <c r="E311"/>
  <c r="D311"/>
  <c r="D310"/>
  <c r="E310" s="1"/>
  <c r="E308" s="1"/>
  <c r="E309"/>
  <c r="D309"/>
  <c r="D308"/>
  <c r="C308"/>
  <c r="D307"/>
  <c r="E307" s="1"/>
  <c r="E306"/>
  <c r="E305" s="1"/>
  <c r="D306"/>
  <c r="D305"/>
  <c r="C305"/>
  <c r="E304"/>
  <c r="D304"/>
  <c r="D303"/>
  <c r="E303" s="1"/>
  <c r="E302" s="1"/>
  <c r="C302"/>
  <c r="E301"/>
  <c r="D301"/>
  <c r="D300"/>
  <c r="E300" s="1"/>
  <c r="E299"/>
  <c r="D299"/>
  <c r="D298"/>
  <c r="C298"/>
  <c r="E297"/>
  <c r="D297"/>
  <c r="E296"/>
  <c r="D296"/>
  <c r="C296"/>
  <c r="D295"/>
  <c r="E295" s="1"/>
  <c r="E294"/>
  <c r="D294"/>
  <c r="D293"/>
  <c r="E293" s="1"/>
  <c r="E292"/>
  <c r="D292"/>
  <c r="D291"/>
  <c r="E291" s="1"/>
  <c r="E290"/>
  <c r="D290"/>
  <c r="D289"/>
  <c r="C289"/>
  <c r="E288"/>
  <c r="D288"/>
  <c r="D287"/>
  <c r="E287" s="1"/>
  <c r="E286"/>
  <c r="D286"/>
  <c r="D285"/>
  <c r="E285" s="1"/>
  <c r="E284"/>
  <c r="D284"/>
  <c r="D283"/>
  <c r="E283" s="1"/>
  <c r="E282"/>
  <c r="D282"/>
  <c r="D281"/>
  <c r="E281" s="1"/>
  <c r="E280"/>
  <c r="D280"/>
  <c r="D279"/>
  <c r="E279" s="1"/>
  <c r="E278"/>
  <c r="D278"/>
  <c r="D277"/>
  <c r="E277" s="1"/>
  <c r="E276"/>
  <c r="D276"/>
  <c r="D275"/>
  <c r="E275" s="1"/>
  <c r="E274"/>
  <c r="D274"/>
  <c r="D273"/>
  <c r="E273" s="1"/>
  <c r="E272"/>
  <c r="D272"/>
  <c r="D271"/>
  <c r="E271" s="1"/>
  <c r="E270"/>
  <c r="D270"/>
  <c r="D269"/>
  <c r="E269" s="1"/>
  <c r="E268"/>
  <c r="D268"/>
  <c r="D267"/>
  <c r="E267" s="1"/>
  <c r="E266"/>
  <c r="D266"/>
  <c r="D265"/>
  <c r="C265"/>
  <c r="C263" s="1"/>
  <c r="C259" s="1"/>
  <c r="D264"/>
  <c r="D262"/>
  <c r="E262" s="1"/>
  <c r="E260" s="1"/>
  <c r="E261"/>
  <c r="D261"/>
  <c r="D260"/>
  <c r="C260"/>
  <c r="J259"/>
  <c r="J258"/>
  <c r="J257"/>
  <c r="J256"/>
  <c r="D252"/>
  <c r="E252" s="1"/>
  <c r="D251"/>
  <c r="E251" s="1"/>
  <c r="D250"/>
  <c r="C250"/>
  <c r="D249"/>
  <c r="E249" s="1"/>
  <c r="E248"/>
  <c r="D248"/>
  <c r="D247"/>
  <c r="D244" s="1"/>
  <c r="D243" s="1"/>
  <c r="E246"/>
  <c r="D246"/>
  <c r="D245"/>
  <c r="E245" s="1"/>
  <c r="C244"/>
  <c r="C243" s="1"/>
  <c r="D242"/>
  <c r="D239" s="1"/>
  <c r="D238" s="1"/>
  <c r="E241"/>
  <c r="D24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E229" s="1"/>
  <c r="D230"/>
  <c r="E230" s="1"/>
  <c r="C229"/>
  <c r="C228" s="1"/>
  <c r="D227"/>
  <c r="E227" s="1"/>
  <c r="D226"/>
  <c r="E226" s="1"/>
  <c r="D225"/>
  <c r="E225" s="1"/>
  <c r="D224"/>
  <c r="E224" s="1"/>
  <c r="D223"/>
  <c r="D222" s="1"/>
  <c r="C223"/>
  <c r="C222"/>
  <c r="D221"/>
  <c r="E221" s="1"/>
  <c r="E220" s="1"/>
  <c r="D220"/>
  <c r="C220"/>
  <c r="D219"/>
  <c r="D216" s="1"/>
  <c r="D215" s="1"/>
  <c r="E218"/>
  <c r="D218"/>
  <c r="D217"/>
  <c r="E217" s="1"/>
  <c r="C216"/>
  <c r="C215" s="1"/>
  <c r="D214"/>
  <c r="D213" s="1"/>
  <c r="C213"/>
  <c r="D212"/>
  <c r="E212" s="1"/>
  <c r="E211" s="1"/>
  <c r="C211"/>
  <c r="E210"/>
  <c r="D210"/>
  <c r="D209"/>
  <c r="E209" s="1"/>
  <c r="E207" s="1"/>
  <c r="E208"/>
  <c r="D208"/>
  <c r="D207"/>
  <c r="C207"/>
  <c r="D206"/>
  <c r="E206" s="1"/>
  <c r="D205"/>
  <c r="E205" s="1"/>
  <c r="E204" s="1"/>
  <c r="C204"/>
  <c r="C203" s="1"/>
  <c r="D202"/>
  <c r="E202" s="1"/>
  <c r="E201" s="1"/>
  <c r="E200" s="1"/>
  <c r="C201"/>
  <c r="C200" s="1"/>
  <c r="D199"/>
  <c r="E199" s="1"/>
  <c r="E198" s="1"/>
  <c r="E197" s="1"/>
  <c r="C198"/>
  <c r="C197" s="1"/>
  <c r="D196"/>
  <c r="E196" s="1"/>
  <c r="E195" s="1"/>
  <c r="C195"/>
  <c r="E194"/>
  <c r="E193" s="1"/>
  <c r="D194"/>
  <c r="D193"/>
  <c r="C193"/>
  <c r="D192"/>
  <c r="E192" s="1"/>
  <c r="D191"/>
  <c r="E191" s="1"/>
  <c r="D190"/>
  <c r="E190" s="1"/>
  <c r="E189" s="1"/>
  <c r="E188" s="1"/>
  <c r="D189"/>
  <c r="C189"/>
  <c r="C188"/>
  <c r="D187"/>
  <c r="E187" s="1"/>
  <c r="D186"/>
  <c r="C185"/>
  <c r="C184" s="1"/>
  <c r="C178" s="1"/>
  <c r="C177" s="1"/>
  <c r="D183"/>
  <c r="D181"/>
  <c r="C179"/>
  <c r="J178"/>
  <c r="J177"/>
  <c r="D176"/>
  <c r="E176" s="1"/>
  <c r="E175"/>
  <c r="D175"/>
  <c r="D174"/>
  <c r="C174"/>
  <c r="C170" s="1"/>
  <c r="D173"/>
  <c r="E173" s="1"/>
  <c r="D172"/>
  <c r="C171"/>
  <c r="J170"/>
  <c r="E169"/>
  <c r="D169"/>
  <c r="D168"/>
  <c r="D167" s="1"/>
  <c r="C167"/>
  <c r="C163" s="1"/>
  <c r="D166"/>
  <c r="E166" s="1"/>
  <c r="D165"/>
  <c r="E165" s="1"/>
  <c r="D164"/>
  <c r="D163" s="1"/>
  <c r="C164"/>
  <c r="J163"/>
  <c r="D162"/>
  <c r="E162" s="1"/>
  <c r="E161"/>
  <c r="D161"/>
  <c r="D160"/>
  <c r="C160"/>
  <c r="D159"/>
  <c r="E159" s="1"/>
  <c r="D158"/>
  <c r="C157"/>
  <c r="E156"/>
  <c r="D156"/>
  <c r="D155"/>
  <c r="D154" s="1"/>
  <c r="C154"/>
  <c r="J153"/>
  <c r="J152"/>
  <c r="D151"/>
  <c r="E151" s="1"/>
  <c r="D150"/>
  <c r="E150" s="1"/>
  <c r="E149" s="1"/>
  <c r="C149"/>
  <c r="D148"/>
  <c r="E148" s="1"/>
  <c r="E147"/>
  <c r="E146" s="1"/>
  <c r="D147"/>
  <c r="D146"/>
  <c r="C146"/>
  <c r="C135" s="1"/>
  <c r="D145"/>
  <c r="E145" s="1"/>
  <c r="D144"/>
  <c r="C143"/>
  <c r="E142"/>
  <c r="D142"/>
  <c r="D141"/>
  <c r="D140" s="1"/>
  <c r="C140"/>
  <c r="D139"/>
  <c r="E139" s="1"/>
  <c r="D138"/>
  <c r="E138" s="1"/>
  <c r="D137"/>
  <c r="C136"/>
  <c r="J135"/>
  <c r="E134"/>
  <c r="D134"/>
  <c r="D133"/>
  <c r="D132" s="1"/>
  <c r="C132"/>
  <c r="D131"/>
  <c r="E131" s="1"/>
  <c r="D130"/>
  <c r="E130" s="1"/>
  <c r="D129"/>
  <c r="C129"/>
  <c r="D128"/>
  <c r="E128" s="1"/>
  <c r="E127"/>
  <c r="D127"/>
  <c r="D126"/>
  <c r="C126"/>
  <c r="D125"/>
  <c r="E125" s="1"/>
  <c r="D124"/>
  <c r="C123"/>
  <c r="E122"/>
  <c r="D122"/>
  <c r="D121"/>
  <c r="D120" s="1"/>
  <c r="C120"/>
  <c r="C116" s="1"/>
  <c r="C115" s="1"/>
  <c r="D119"/>
  <c r="E119" s="1"/>
  <c r="D118"/>
  <c r="E118" s="1"/>
  <c r="E117" s="1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D97"/>
  <c r="C97"/>
  <c r="D96"/>
  <c r="E96" s="1"/>
  <c r="E95"/>
  <c r="D95"/>
  <c r="D94"/>
  <c r="E94" s="1"/>
  <c r="E93"/>
  <c r="D93"/>
  <c r="D92"/>
  <c r="E92" s="1"/>
  <c r="E91"/>
  <c r="D91"/>
  <c r="D90"/>
  <c r="E90" s="1"/>
  <c r="E89"/>
  <c r="D89"/>
  <c r="D88"/>
  <c r="E88" s="1"/>
  <c r="E87"/>
  <c r="D87"/>
  <c r="D86"/>
  <c r="E86" s="1"/>
  <c r="E85"/>
  <c r="D85"/>
  <c r="D84"/>
  <c r="E84" s="1"/>
  <c r="E83"/>
  <c r="D83"/>
  <c r="D82"/>
  <c r="E82" s="1"/>
  <c r="E81"/>
  <c r="D81"/>
  <c r="D80"/>
  <c r="E80" s="1"/>
  <c r="E79"/>
  <c r="D79"/>
  <c r="D78"/>
  <c r="E78" s="1"/>
  <c r="E77"/>
  <c r="D77"/>
  <c r="D76"/>
  <c r="E76" s="1"/>
  <c r="E75"/>
  <c r="D75"/>
  <c r="D74"/>
  <c r="E74" s="1"/>
  <c r="E73"/>
  <c r="D73"/>
  <c r="D72"/>
  <c r="E72" s="1"/>
  <c r="E71"/>
  <c r="D71"/>
  <c r="D70"/>
  <c r="E70" s="1"/>
  <c r="E69"/>
  <c r="E68" s="1"/>
  <c r="D69"/>
  <c r="J68"/>
  <c r="D68"/>
  <c r="D67" s="1"/>
  <c r="C68"/>
  <c r="J67"/>
  <c r="C67"/>
  <c r="D66"/>
  <c r="E66" s="1"/>
  <c r="E65"/>
  <c r="D65"/>
  <c r="D64"/>
  <c r="E64" s="1"/>
  <c r="E63"/>
  <c r="D63"/>
  <c r="D62"/>
  <c r="J61"/>
  <c r="C61"/>
  <c r="C3" s="1"/>
  <c r="C2" s="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E46"/>
  <c r="D46"/>
  <c r="D45"/>
  <c r="E45" s="1"/>
  <c r="E44"/>
  <c r="D44"/>
  <c r="D43"/>
  <c r="E43" s="1"/>
  <c r="E42"/>
  <c r="D42"/>
  <c r="D41"/>
  <c r="E41" s="1"/>
  <c r="E40"/>
  <c r="D40"/>
  <c r="D39"/>
  <c r="E39" s="1"/>
  <c r="J38"/>
  <c r="C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E11" s="1"/>
  <c r="D12"/>
  <c r="J11"/>
  <c r="D11"/>
  <c r="C11"/>
  <c r="E10"/>
  <c r="D10"/>
  <c r="E9"/>
  <c r="D9"/>
  <c r="E8"/>
  <c r="D8"/>
  <c r="E7"/>
  <c r="D7"/>
  <c r="E6"/>
  <c r="D6"/>
  <c r="E5"/>
  <c r="E4" s="1"/>
  <c r="D5"/>
  <c r="J4"/>
  <c r="D4"/>
  <c r="C4"/>
  <c r="J3"/>
  <c r="J2"/>
  <c r="J1"/>
  <c r="I80" i="41"/>
  <c r="H80"/>
  <c r="G80"/>
  <c r="F80"/>
  <c r="E80"/>
  <c r="D80"/>
  <c r="C80"/>
  <c r="I77"/>
  <c r="H77"/>
  <c r="G77"/>
  <c r="G73" s="1"/>
  <c r="F77"/>
  <c r="E77"/>
  <c r="D77"/>
  <c r="C77"/>
  <c r="C73" s="1"/>
  <c r="I74"/>
  <c r="H74"/>
  <c r="G74"/>
  <c r="F74"/>
  <c r="F73" s="1"/>
  <c r="E74"/>
  <c r="D74"/>
  <c r="C74"/>
  <c r="I73"/>
  <c r="I84" s="1"/>
  <c r="H73"/>
  <c r="E73"/>
  <c r="D73"/>
  <c r="H70"/>
  <c r="G70"/>
  <c r="F70"/>
  <c r="E70"/>
  <c r="D70"/>
  <c r="C70"/>
  <c r="I67"/>
  <c r="H67"/>
  <c r="G67"/>
  <c r="F67"/>
  <c r="E67"/>
  <c r="D67"/>
  <c r="C67"/>
  <c r="I64"/>
  <c r="H64"/>
  <c r="G64"/>
  <c r="F64"/>
  <c r="E64"/>
  <c r="D64"/>
  <c r="C64"/>
  <c r="I61"/>
  <c r="H61"/>
  <c r="G61"/>
  <c r="F61"/>
  <c r="E61"/>
  <c r="D61"/>
  <c r="C61"/>
  <c r="I58"/>
  <c r="H58"/>
  <c r="G58"/>
  <c r="G42" s="1"/>
  <c r="F58"/>
  <c r="E58"/>
  <c r="D58"/>
  <c r="C58"/>
  <c r="I43"/>
  <c r="I42" s="1"/>
  <c r="H43"/>
  <c r="G43"/>
  <c r="F43"/>
  <c r="F42" s="1"/>
  <c r="E43"/>
  <c r="D43"/>
  <c r="C43"/>
  <c r="E42"/>
  <c r="I39"/>
  <c r="H39"/>
  <c r="H35" s="1"/>
  <c r="G39"/>
  <c r="F39"/>
  <c r="E39"/>
  <c r="D39"/>
  <c r="C39"/>
  <c r="I36"/>
  <c r="H36"/>
  <c r="G36"/>
  <c r="G35" s="1"/>
  <c r="F36"/>
  <c r="E36"/>
  <c r="D36"/>
  <c r="C36"/>
  <c r="C35" s="1"/>
  <c r="I35"/>
  <c r="F35"/>
  <c r="E35"/>
  <c r="I32"/>
  <c r="H32"/>
  <c r="G32"/>
  <c r="F32"/>
  <c r="E32"/>
  <c r="E84" s="1"/>
  <c r="D32"/>
  <c r="C32"/>
  <c r="I29"/>
  <c r="H29"/>
  <c r="G29"/>
  <c r="F29"/>
  <c r="E29"/>
  <c r="D29"/>
  <c r="C29"/>
  <c r="I26"/>
  <c r="H26"/>
  <c r="G26"/>
  <c r="F26"/>
  <c r="E26"/>
  <c r="D26"/>
  <c r="C26"/>
  <c r="I23"/>
  <c r="H23"/>
  <c r="G23"/>
  <c r="F23"/>
  <c r="E23"/>
  <c r="D23"/>
  <c r="C23"/>
  <c r="I20"/>
  <c r="I4" s="1"/>
  <c r="H20"/>
  <c r="G20"/>
  <c r="F20"/>
  <c r="E20"/>
  <c r="E4" s="1"/>
  <c r="D20"/>
  <c r="C20"/>
  <c r="I5"/>
  <c r="H5"/>
  <c r="G5"/>
  <c r="F5"/>
  <c r="F4" s="1"/>
  <c r="E5"/>
  <c r="D5"/>
  <c r="C5"/>
  <c r="E31" i="39"/>
  <c r="D31"/>
  <c r="C31"/>
  <c r="E30"/>
  <c r="D30"/>
  <c r="C30"/>
  <c r="E29"/>
  <c r="D29"/>
  <c r="C29"/>
  <c r="E28"/>
  <c r="D28"/>
  <c r="C28"/>
  <c r="E27"/>
  <c r="D27"/>
  <c r="E26"/>
  <c r="D26"/>
  <c r="C26"/>
  <c r="C27" s="1"/>
  <c r="E38" i="43" l="1"/>
  <c r="E3" s="1"/>
  <c r="E2" s="1"/>
  <c r="E144"/>
  <c r="E143" s="1"/>
  <c r="D143"/>
  <c r="D38"/>
  <c r="D117"/>
  <c r="D149"/>
  <c r="C153"/>
  <c r="C152" s="1"/>
  <c r="C114" s="1"/>
  <c r="E164"/>
  <c r="E250"/>
  <c r="C258"/>
  <c r="C257" s="1"/>
  <c r="E265"/>
  <c r="E289"/>
  <c r="E298"/>
  <c r="E315"/>
  <c r="E353"/>
  <c r="E409"/>
  <c r="E416"/>
  <c r="E422"/>
  <c r="E429"/>
  <c r="E450"/>
  <c r="E504"/>
  <c r="E509"/>
  <c r="E522"/>
  <c r="E531"/>
  <c r="E599"/>
  <c r="E734"/>
  <c r="E733" s="1"/>
  <c r="E726" s="1"/>
  <c r="E725" s="1"/>
  <c r="E137"/>
  <c r="E136" s="1"/>
  <c r="D136"/>
  <c r="D135" s="1"/>
  <c r="E183"/>
  <c r="E182" s="1"/>
  <c r="D182"/>
  <c r="E610"/>
  <c r="E628"/>
  <c r="E700"/>
  <c r="E743"/>
  <c r="E181"/>
  <c r="E180" s="1"/>
  <c r="E179" s="1"/>
  <c r="D180"/>
  <c r="E186"/>
  <c r="E185" s="1"/>
  <c r="E184" s="1"/>
  <c r="D185"/>
  <c r="D184" s="1"/>
  <c r="E97"/>
  <c r="E67" s="1"/>
  <c r="E126"/>
  <c r="E129"/>
  <c r="E160"/>
  <c r="E174"/>
  <c r="E223"/>
  <c r="E222" s="1"/>
  <c r="E344"/>
  <c r="E340" s="1"/>
  <c r="E339" s="1"/>
  <c r="E362"/>
  <c r="E382"/>
  <c r="E468"/>
  <c r="E491"/>
  <c r="E484" s="1"/>
  <c r="E483" s="1"/>
  <c r="E528"/>
  <c r="E552"/>
  <c r="E551" s="1"/>
  <c r="E550" s="1"/>
  <c r="E653"/>
  <c r="E661"/>
  <c r="E671"/>
  <c r="E676"/>
  <c r="E679"/>
  <c r="E694"/>
  <c r="E718"/>
  <c r="E717" s="1"/>
  <c r="E716" s="1"/>
  <c r="E751"/>
  <c r="E750" s="1"/>
  <c r="E62"/>
  <c r="E61" s="1"/>
  <c r="D61"/>
  <c r="E124"/>
  <c r="E123" s="1"/>
  <c r="D123"/>
  <c r="E158"/>
  <c r="E157" s="1"/>
  <c r="D157"/>
  <c r="E172"/>
  <c r="E171" s="1"/>
  <c r="D171"/>
  <c r="D170" s="1"/>
  <c r="D153"/>
  <c r="D152" s="1"/>
  <c r="D314"/>
  <c r="D743"/>
  <c r="E121"/>
  <c r="E120" s="1"/>
  <c r="E116" s="1"/>
  <c r="E133"/>
  <c r="E132" s="1"/>
  <c r="E141"/>
  <c r="E140" s="1"/>
  <c r="E155"/>
  <c r="E154" s="1"/>
  <c r="E153" s="1"/>
  <c r="E168"/>
  <c r="E167" s="1"/>
  <c r="D195"/>
  <c r="D188" s="1"/>
  <c r="D198"/>
  <c r="D197" s="1"/>
  <c r="D201"/>
  <c r="D200" s="1"/>
  <c r="D204"/>
  <c r="D211"/>
  <c r="E214"/>
  <c r="E213" s="1"/>
  <c r="E203" s="1"/>
  <c r="E219"/>
  <c r="E216" s="1"/>
  <c r="E215" s="1"/>
  <c r="D229"/>
  <c r="D228" s="1"/>
  <c r="E234"/>
  <c r="E233" s="1"/>
  <c r="E228" s="1"/>
  <c r="E237"/>
  <c r="E236" s="1"/>
  <c r="E235" s="1"/>
  <c r="E242"/>
  <c r="E239" s="1"/>
  <c r="E238" s="1"/>
  <c r="E247"/>
  <c r="E244" s="1"/>
  <c r="E243" s="1"/>
  <c r="E264"/>
  <c r="E263" s="1"/>
  <c r="D302"/>
  <c r="D263" s="1"/>
  <c r="D259" s="1"/>
  <c r="E332"/>
  <c r="E331" s="1"/>
  <c r="D348"/>
  <c r="D357"/>
  <c r="D368"/>
  <c r="D388"/>
  <c r="E393"/>
  <c r="E392" s="1"/>
  <c r="D395"/>
  <c r="E400"/>
  <c r="E399" s="1"/>
  <c r="D404"/>
  <c r="D422"/>
  <c r="E446"/>
  <c r="E445" s="1"/>
  <c r="E444" s="1"/>
  <c r="D450"/>
  <c r="D459"/>
  <c r="D444" s="1"/>
  <c r="E464"/>
  <c r="E463" s="1"/>
  <c r="D468"/>
  <c r="E475"/>
  <c r="E474" s="1"/>
  <c r="D477"/>
  <c r="D486"/>
  <c r="D484" s="1"/>
  <c r="E498"/>
  <c r="E497" s="1"/>
  <c r="D504"/>
  <c r="D513"/>
  <c r="D509" s="1"/>
  <c r="D531"/>
  <c r="D528" s="1"/>
  <c r="D544"/>
  <c r="D538" s="1"/>
  <c r="D556"/>
  <c r="D551" s="1"/>
  <c r="D550" s="1"/>
  <c r="D581"/>
  <c r="D561" s="1"/>
  <c r="D560" s="1"/>
  <c r="E588"/>
  <c r="E587" s="1"/>
  <c r="E561" s="1"/>
  <c r="D592"/>
  <c r="D599"/>
  <c r="E604"/>
  <c r="E603" s="1"/>
  <c r="D610"/>
  <c r="E617"/>
  <c r="E616" s="1"/>
  <c r="E647"/>
  <c r="E646" s="1"/>
  <c r="D653"/>
  <c r="D645" s="1"/>
  <c r="D718"/>
  <c r="D717" s="1"/>
  <c r="D716" s="1"/>
  <c r="D727"/>
  <c r="D765"/>
  <c r="D768"/>
  <c r="D767" s="1"/>
  <c r="D547"/>
  <c r="D638"/>
  <c r="E644"/>
  <c r="E642" s="1"/>
  <c r="D746"/>
  <c r="D751"/>
  <c r="D750" s="1"/>
  <c r="D756"/>
  <c r="D755" s="1"/>
  <c r="D761"/>
  <c r="D760" s="1"/>
  <c r="H42" i="41"/>
  <c r="D42"/>
  <c r="C42"/>
  <c r="D4"/>
  <c r="D35"/>
  <c r="H4"/>
  <c r="C4"/>
  <c r="G4"/>
  <c r="D84"/>
  <c r="H84"/>
  <c r="G84"/>
  <c r="F84"/>
  <c r="D483" i="43" l="1"/>
  <c r="D340"/>
  <c r="D339" s="1"/>
  <c r="D258" s="1"/>
  <c r="D257" s="1"/>
  <c r="D203"/>
  <c r="D179"/>
  <c r="D178" s="1"/>
  <c r="D177" s="1"/>
  <c r="E163"/>
  <c r="D3"/>
  <c r="D2" s="1"/>
  <c r="D116"/>
  <c r="D115" s="1"/>
  <c r="D726"/>
  <c r="D725" s="1"/>
  <c r="D559" s="1"/>
  <c r="E645"/>
  <c r="E560" s="1"/>
  <c r="E559" s="1"/>
  <c r="E170"/>
  <c r="E135"/>
  <c r="E115" s="1"/>
  <c r="E114" s="1"/>
  <c r="E314"/>
  <c r="E259" s="1"/>
  <c r="E258" s="1"/>
  <c r="E257" s="1"/>
  <c r="E152"/>
  <c r="E178"/>
  <c r="E177" s="1"/>
  <c r="C84" i="41"/>
  <c r="D114" i="43" l="1"/>
  <c r="D265" i="38"/>
  <c r="E265" s="1"/>
  <c r="D778"/>
  <c r="E778" s="1"/>
  <c r="E777" s="1"/>
  <c r="C777"/>
  <c r="D776"/>
  <c r="E776" s="1"/>
  <c r="D775"/>
  <c r="E775" s="1"/>
  <c r="D774"/>
  <c r="E774" s="1"/>
  <c r="D773"/>
  <c r="E773" s="1"/>
  <c r="C772"/>
  <c r="C771" s="1"/>
  <c r="D770"/>
  <c r="D769"/>
  <c r="E769" s="1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C739"/>
  <c r="D738"/>
  <c r="E738" s="1"/>
  <c r="D737"/>
  <c r="E737" s="1"/>
  <c r="D736"/>
  <c r="E736" s="1"/>
  <c r="D735"/>
  <c r="C734"/>
  <c r="C733" s="1"/>
  <c r="D732"/>
  <c r="D731" s="1"/>
  <c r="D730" s="1"/>
  <c r="C731"/>
  <c r="C730" s="1"/>
  <c r="D729"/>
  <c r="E729" s="1"/>
  <c r="D728"/>
  <c r="E728" s="1"/>
  <c r="C727"/>
  <c r="H724"/>
  <c r="D724"/>
  <c r="E724" s="1"/>
  <c r="H723"/>
  <c r="D723"/>
  <c r="C722"/>
  <c r="H722" s="1"/>
  <c r="H721"/>
  <c r="D721"/>
  <c r="E721" s="1"/>
  <c r="H720"/>
  <c r="D720"/>
  <c r="H719"/>
  <c r="D719"/>
  <c r="E719" s="1"/>
  <c r="C718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E685" s="1"/>
  <c r="H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H677"/>
  <c r="D677"/>
  <c r="E677" s="1"/>
  <c r="C676"/>
  <c r="H676" s="1"/>
  <c r="H675"/>
  <c r="D675"/>
  <c r="E675" s="1"/>
  <c r="H674"/>
  <c r="D674"/>
  <c r="E674" s="1"/>
  <c r="H673"/>
  <c r="D673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D647"/>
  <c r="E647" s="1"/>
  <c r="C646"/>
  <c r="H646" s="1"/>
  <c r="H644"/>
  <c r="D644"/>
  <c r="E644" s="1"/>
  <c r="H643"/>
  <c r="D643"/>
  <c r="C642"/>
  <c r="H642" s="1"/>
  <c r="J642" s="1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H611"/>
  <c r="D611"/>
  <c r="E611" s="1"/>
  <c r="C610"/>
  <c r="H610" s="1"/>
  <c r="H609"/>
  <c r="D609"/>
  <c r="E609" s="1"/>
  <c r="H608"/>
  <c r="D608"/>
  <c r="E608" s="1"/>
  <c r="H607"/>
  <c r="D607"/>
  <c r="H606"/>
  <c r="D606"/>
  <c r="E606" s="1"/>
  <c r="H605"/>
  <c r="D605"/>
  <c r="E605" s="1"/>
  <c r="H604"/>
  <c r="D604"/>
  <c r="E604" s="1"/>
  <c r="C603"/>
  <c r="H603" s="1"/>
  <c r="H602"/>
  <c r="D602"/>
  <c r="H601"/>
  <c r="D601"/>
  <c r="E601" s="1"/>
  <c r="H600"/>
  <c r="D600"/>
  <c r="E600" s="1"/>
  <c r="C599"/>
  <c r="H599" s="1"/>
  <c r="H598"/>
  <c r="D598"/>
  <c r="E598" s="1"/>
  <c r="H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C581"/>
  <c r="H581" s="1"/>
  <c r="H580"/>
  <c r="D580"/>
  <c r="H579"/>
  <c r="D579"/>
  <c r="E579" s="1"/>
  <c r="H578"/>
  <c r="D578"/>
  <c r="E578" s="1"/>
  <c r="C577"/>
  <c r="H576"/>
  <c r="D576"/>
  <c r="E576" s="1"/>
  <c r="H575"/>
  <c r="D575"/>
  <c r="E575" s="1"/>
  <c r="H574"/>
  <c r="D574"/>
  <c r="E574" s="1"/>
  <c r="H573"/>
  <c r="D573"/>
  <c r="E573" s="1"/>
  <c r="H572"/>
  <c r="D572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E555" s="1"/>
  <c r="H554"/>
  <c r="D554"/>
  <c r="E554" s="1"/>
  <c r="H553"/>
  <c r="D553"/>
  <c r="C552"/>
  <c r="H549"/>
  <c r="D549"/>
  <c r="E549" s="1"/>
  <c r="H548"/>
  <c r="D548"/>
  <c r="E548" s="1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1" s="1"/>
  <c r="H530"/>
  <c r="D530"/>
  <c r="C529"/>
  <c r="H529" s="1"/>
  <c r="H527"/>
  <c r="D527"/>
  <c r="E527" s="1"/>
  <c r="H526"/>
  <c r="D526"/>
  <c r="E526" s="1"/>
  <c r="H525"/>
  <c r="D525"/>
  <c r="E525" s="1"/>
  <c r="H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H514"/>
  <c r="D514"/>
  <c r="E514" s="1"/>
  <c r="C513"/>
  <c r="H513" s="1"/>
  <c r="H512"/>
  <c r="D512"/>
  <c r="E512" s="1"/>
  <c r="H511"/>
  <c r="D511"/>
  <c r="E511" s="1"/>
  <c r="H510"/>
  <c r="D510"/>
  <c r="H508"/>
  <c r="D508"/>
  <c r="E508" s="1"/>
  <c r="H507"/>
  <c r="D507"/>
  <c r="E507" s="1"/>
  <c r="H506"/>
  <c r="D506"/>
  <c r="E506" s="1"/>
  <c r="H505"/>
  <c r="D505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H489"/>
  <c r="D489"/>
  <c r="E489" s="1"/>
  <c r="H488"/>
  <c r="D488"/>
  <c r="E488" s="1"/>
  <c r="H487"/>
  <c r="D487"/>
  <c r="C486"/>
  <c r="H486" s="1"/>
  <c r="H485"/>
  <c r="D485"/>
  <c r="E485" s="1"/>
  <c r="H482"/>
  <c r="H481"/>
  <c r="D481"/>
  <c r="E481" s="1"/>
  <c r="H480"/>
  <c r="D480"/>
  <c r="E480" s="1"/>
  <c r="H479"/>
  <c r="D479"/>
  <c r="H478"/>
  <c r="D478"/>
  <c r="E478" s="1"/>
  <c r="C477"/>
  <c r="H477" s="1"/>
  <c r="H476"/>
  <c r="D476"/>
  <c r="E476" s="1"/>
  <c r="H475"/>
  <c r="D475"/>
  <c r="E475" s="1"/>
  <c r="H474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D465"/>
  <c r="E465" s="1"/>
  <c r="H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E451" s="1"/>
  <c r="C450"/>
  <c r="H450" s="1"/>
  <c r="H449"/>
  <c r="D449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H383"/>
  <c r="D383"/>
  <c r="E383" s="1"/>
  <c r="C382"/>
  <c r="H382" s="1"/>
  <c r="H381"/>
  <c r="D381"/>
  <c r="E381" s="1"/>
  <c r="H380"/>
  <c r="D380"/>
  <c r="E380" s="1"/>
  <c r="H379"/>
  <c r="D379"/>
  <c r="C378"/>
  <c r="H378" s="1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C302"/>
  <c r="H302" s="1"/>
  <c r="H301"/>
  <c r="D301"/>
  <c r="E301" s="1"/>
  <c r="H300"/>
  <c r="D300"/>
  <c r="E300" s="1"/>
  <c r="H299"/>
  <c r="D299"/>
  <c r="C298"/>
  <c r="H298" s="1"/>
  <c r="H297"/>
  <c r="D297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H265"/>
  <c r="H264"/>
  <c r="D264"/>
  <c r="H262"/>
  <c r="D262"/>
  <c r="E262" s="1"/>
  <c r="H261"/>
  <c r="D261"/>
  <c r="E261" s="1"/>
  <c r="C260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D240"/>
  <c r="E240" s="1"/>
  <c r="C239"/>
  <c r="C238" s="1"/>
  <c r="D237"/>
  <c r="C236"/>
  <c r="C235" s="1"/>
  <c r="D234"/>
  <c r="E234" s="1"/>
  <c r="E233" s="1"/>
  <c r="C233"/>
  <c r="D232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D220"/>
  <c r="C220"/>
  <c r="D219"/>
  <c r="E219" s="1"/>
  <c r="D218"/>
  <c r="E218" s="1"/>
  <c r="D217"/>
  <c r="E217" s="1"/>
  <c r="C216"/>
  <c r="D214"/>
  <c r="D213" s="1"/>
  <c r="C213"/>
  <c r="D212"/>
  <c r="C211"/>
  <c r="D210"/>
  <c r="E210" s="1"/>
  <c r="D209"/>
  <c r="D208"/>
  <c r="E208" s="1"/>
  <c r="C207"/>
  <c r="D206"/>
  <c r="E206" s="1"/>
  <c r="D205"/>
  <c r="C204"/>
  <c r="D202"/>
  <c r="C201"/>
  <c r="C200" s="1"/>
  <c r="D199"/>
  <c r="C198"/>
  <c r="C197" s="1"/>
  <c r="D196"/>
  <c r="C195"/>
  <c r="D194"/>
  <c r="D193" s="1"/>
  <c r="C193"/>
  <c r="D192"/>
  <c r="E192" s="1"/>
  <c r="D191"/>
  <c r="E191" s="1"/>
  <c r="D190"/>
  <c r="C189"/>
  <c r="D187"/>
  <c r="E187" s="1"/>
  <c r="D186"/>
  <c r="C185"/>
  <c r="C184" s="1"/>
  <c r="D183"/>
  <c r="C182"/>
  <c r="D181"/>
  <c r="D180" s="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C167"/>
  <c r="H166"/>
  <c r="D166"/>
  <c r="E166" s="1"/>
  <c r="H165"/>
  <c r="D165"/>
  <c r="E165" s="1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C154"/>
  <c r="H154" s="1"/>
  <c r="H151"/>
  <c r="D151"/>
  <c r="E151" s="1"/>
  <c r="H150"/>
  <c r="D150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C136"/>
  <c r="H134"/>
  <c r="D134"/>
  <c r="E134" s="1"/>
  <c r="H133"/>
  <c r="D133"/>
  <c r="E133" s="1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D117" l="1"/>
  <c r="E732"/>
  <c r="E731" s="1"/>
  <c r="E730" s="1"/>
  <c r="E745"/>
  <c r="E744" s="1"/>
  <c r="E174"/>
  <c r="C179"/>
  <c r="E727"/>
  <c r="E181"/>
  <c r="E180" s="1"/>
  <c r="E179" s="1"/>
  <c r="D642"/>
  <c r="E497"/>
  <c r="E353"/>
  <c r="D11"/>
  <c r="E160"/>
  <c r="D171"/>
  <c r="D328"/>
  <c r="E643"/>
  <c r="E642" s="1"/>
  <c r="E742"/>
  <c r="E741" s="1"/>
  <c r="D129"/>
  <c r="D260"/>
  <c r="E455"/>
  <c r="C528"/>
  <c r="H528" s="1"/>
  <c r="E250"/>
  <c r="D497"/>
  <c r="D587"/>
  <c r="D765"/>
  <c r="E194"/>
  <c r="E193" s="1"/>
  <c r="C215"/>
  <c r="D422"/>
  <c r="C509"/>
  <c r="H509" s="1"/>
  <c r="D679"/>
  <c r="D727"/>
  <c r="E117"/>
  <c r="E129"/>
  <c r="D143"/>
  <c r="E146"/>
  <c r="D412"/>
  <c r="E423"/>
  <c r="E422" s="1"/>
  <c r="C484"/>
  <c r="E679"/>
  <c r="E12"/>
  <c r="E11" s="1"/>
  <c r="D160"/>
  <c r="E164"/>
  <c r="E325"/>
  <c r="D362"/>
  <c r="D395"/>
  <c r="E413"/>
  <c r="E412" s="1"/>
  <c r="D416"/>
  <c r="E450"/>
  <c r="D123"/>
  <c r="E124"/>
  <c r="E123" s="1"/>
  <c r="D308"/>
  <c r="E557"/>
  <c r="E556" s="1"/>
  <c r="D556"/>
  <c r="H577"/>
  <c r="C561"/>
  <c r="H561" s="1"/>
  <c r="J561" s="1"/>
  <c r="C263"/>
  <c r="H263" s="1"/>
  <c r="E395"/>
  <c r="D486"/>
  <c r="E487"/>
  <c r="E486" s="1"/>
  <c r="D734"/>
  <c r="D733" s="1"/>
  <c r="E735"/>
  <c r="E734" s="1"/>
  <c r="E733" s="1"/>
  <c r="D149"/>
  <c r="E150"/>
  <c r="E149" s="1"/>
  <c r="E190"/>
  <c r="E189" s="1"/>
  <c r="D189"/>
  <c r="D298"/>
  <c r="E299"/>
  <c r="E298" s="1"/>
  <c r="D455"/>
  <c r="E580"/>
  <c r="E577" s="1"/>
  <c r="D577"/>
  <c r="D592"/>
  <c r="D694"/>
  <c r="E695"/>
  <c r="E694" s="1"/>
  <c r="C717"/>
  <c r="H717" s="1"/>
  <c r="J717" s="1"/>
  <c r="H718"/>
  <c r="D722"/>
  <c r="E723"/>
  <c r="E722" s="1"/>
  <c r="E772"/>
  <c r="E771" s="1"/>
  <c r="E209"/>
  <c r="E207" s="1"/>
  <c r="D207"/>
  <c r="D154"/>
  <c r="E155"/>
  <c r="E154" s="1"/>
  <c r="D459"/>
  <c r="E460"/>
  <c r="E459" s="1"/>
  <c r="D491"/>
  <c r="E492"/>
  <c r="E491" s="1"/>
  <c r="E592"/>
  <c r="D665"/>
  <c r="E666"/>
  <c r="E665" s="1"/>
  <c r="D739"/>
  <c r="E740"/>
  <c r="E739" s="1"/>
  <c r="D768"/>
  <c r="D767" s="1"/>
  <c r="E770"/>
  <c r="E768" s="1"/>
  <c r="E767" s="1"/>
  <c r="C153"/>
  <c r="E244"/>
  <c r="E243" s="1"/>
  <c r="E328"/>
  <c r="E348"/>
  <c r="E416"/>
  <c r="D547"/>
  <c r="C743"/>
  <c r="C726" s="1"/>
  <c r="E216"/>
  <c r="E215" s="1"/>
  <c r="E308"/>
  <c r="D315"/>
  <c r="E547"/>
  <c r="D777"/>
  <c r="C67"/>
  <c r="H67" s="1"/>
  <c r="J67" s="1"/>
  <c r="D97"/>
  <c r="C116"/>
  <c r="H116" s="1"/>
  <c r="J116" s="1"/>
  <c r="E126"/>
  <c r="E157"/>
  <c r="C170"/>
  <c r="H170" s="1"/>
  <c r="J170" s="1"/>
  <c r="C188"/>
  <c r="D223"/>
  <c r="D222" s="1"/>
  <c r="E260"/>
  <c r="E305"/>
  <c r="D772"/>
  <c r="D771" s="1"/>
  <c r="E38"/>
  <c r="E68"/>
  <c r="E63"/>
  <c r="E61" s="1"/>
  <c r="D61"/>
  <c r="H167"/>
  <c r="C163"/>
  <c r="H163" s="1"/>
  <c r="J163" s="1"/>
  <c r="E199"/>
  <c r="E198" s="1"/>
  <c r="E197" s="1"/>
  <c r="D198"/>
  <c r="D197" s="1"/>
  <c r="D211"/>
  <c r="E212"/>
  <c r="E211" s="1"/>
  <c r="C340"/>
  <c r="H344"/>
  <c r="D136"/>
  <c r="E137"/>
  <c r="E136" s="1"/>
  <c r="E168"/>
  <c r="E167" s="1"/>
  <c r="D167"/>
  <c r="D182"/>
  <c r="D179" s="1"/>
  <c r="E183"/>
  <c r="E182" s="1"/>
  <c r="E196"/>
  <c r="E195" s="1"/>
  <c r="D195"/>
  <c r="C203"/>
  <c r="E223"/>
  <c r="E222" s="1"/>
  <c r="E237"/>
  <c r="E236" s="1"/>
  <c r="E235" s="1"/>
  <c r="D236"/>
  <c r="D235" s="1"/>
  <c r="E241"/>
  <c r="E239" s="1"/>
  <c r="E238" s="1"/>
  <c r="D239"/>
  <c r="D238" s="1"/>
  <c r="D296"/>
  <c r="E297"/>
  <c r="E296" s="1"/>
  <c r="E341"/>
  <c r="E361"/>
  <c r="E357" s="1"/>
  <c r="D357"/>
  <c r="E654"/>
  <c r="E653" s="1"/>
  <c r="D653"/>
  <c r="E684"/>
  <c r="E683" s="1"/>
  <c r="D683"/>
  <c r="D687"/>
  <c r="E689"/>
  <c r="E687" s="1"/>
  <c r="D4"/>
  <c r="E140"/>
  <c r="E143"/>
  <c r="H153"/>
  <c r="J153" s="1"/>
  <c r="D204"/>
  <c r="E205"/>
  <c r="E204" s="1"/>
  <c r="D229"/>
  <c r="E232"/>
  <c r="E229" s="1"/>
  <c r="E228" s="1"/>
  <c r="E266"/>
  <c r="D302"/>
  <c r="E303"/>
  <c r="E302" s="1"/>
  <c r="E331"/>
  <c r="E369"/>
  <c r="E368" s="1"/>
  <c r="D368"/>
  <c r="E379"/>
  <c r="E378" s="1"/>
  <c r="D378"/>
  <c r="D382"/>
  <c r="E384"/>
  <c r="E382" s="1"/>
  <c r="E389"/>
  <c r="E388" s="1"/>
  <c r="D388"/>
  <c r="E532"/>
  <c r="E531" s="1"/>
  <c r="D531"/>
  <c r="E4"/>
  <c r="H136"/>
  <c r="C135"/>
  <c r="H135" s="1"/>
  <c r="J135" s="1"/>
  <c r="E186"/>
  <c r="E185" s="1"/>
  <c r="E184" s="1"/>
  <c r="D185"/>
  <c r="D184" s="1"/>
  <c r="D445"/>
  <c r="E449"/>
  <c r="E445" s="1"/>
  <c r="H4"/>
  <c r="J4" s="1"/>
  <c r="C3"/>
  <c r="E102"/>
  <c r="E97" s="1"/>
  <c r="E120"/>
  <c r="E132"/>
  <c r="E171"/>
  <c r="E202"/>
  <c r="E201" s="1"/>
  <c r="E200" s="1"/>
  <c r="D201"/>
  <c r="D200" s="1"/>
  <c r="E362"/>
  <c r="E530"/>
  <c r="E529" s="1"/>
  <c r="D529"/>
  <c r="D552"/>
  <c r="E553"/>
  <c r="E552" s="1"/>
  <c r="D250"/>
  <c r="E490"/>
  <c r="E582"/>
  <c r="E581" s="1"/>
  <c r="D581"/>
  <c r="D120"/>
  <c r="D126"/>
  <c r="D132"/>
  <c r="D140"/>
  <c r="D146"/>
  <c r="D157"/>
  <c r="D174"/>
  <c r="E214"/>
  <c r="E213" s="1"/>
  <c r="E319"/>
  <c r="E315" s="1"/>
  <c r="E345"/>
  <c r="E344" s="1"/>
  <c r="D344"/>
  <c r="E374"/>
  <c r="E373" s="1"/>
  <c r="D373"/>
  <c r="H459"/>
  <c r="C444"/>
  <c r="H444" s="1"/>
  <c r="H484"/>
  <c r="D513"/>
  <c r="D509" s="1"/>
  <c r="E515"/>
  <c r="E513" s="1"/>
  <c r="E545"/>
  <c r="E544" s="1"/>
  <c r="D544"/>
  <c r="D538" s="1"/>
  <c r="D569"/>
  <c r="E572"/>
  <c r="E569" s="1"/>
  <c r="D751"/>
  <c r="D750" s="1"/>
  <c r="E752"/>
  <c r="E751" s="1"/>
  <c r="C314"/>
  <c r="H314" s="1"/>
  <c r="D595"/>
  <c r="E597"/>
  <c r="D646"/>
  <c r="E649"/>
  <c r="E646" s="1"/>
  <c r="D38"/>
  <c r="D68"/>
  <c r="D164"/>
  <c r="D163" s="1"/>
  <c r="D216"/>
  <c r="D215" s="1"/>
  <c r="D233"/>
  <c r="D244"/>
  <c r="D243" s="1"/>
  <c r="H260"/>
  <c r="E264"/>
  <c r="E290"/>
  <c r="E289" s="1"/>
  <c r="D289"/>
  <c r="E410"/>
  <c r="E409" s="1"/>
  <c r="D409"/>
  <c r="D450"/>
  <c r="D718"/>
  <c r="E720"/>
  <c r="E718" s="1"/>
  <c r="E400"/>
  <c r="E399" s="1"/>
  <c r="D399"/>
  <c r="E430"/>
  <c r="E429" s="1"/>
  <c r="D429"/>
  <c r="E464"/>
  <c r="E463" s="1"/>
  <c r="D463"/>
  <c r="D477"/>
  <c r="E479"/>
  <c r="E477" s="1"/>
  <c r="E505"/>
  <c r="E504" s="1"/>
  <c r="D504"/>
  <c r="D522"/>
  <c r="E524"/>
  <c r="E522" s="1"/>
  <c r="H552"/>
  <c r="C551"/>
  <c r="E607"/>
  <c r="E603" s="1"/>
  <c r="D603"/>
  <c r="D610"/>
  <c r="E612"/>
  <c r="E610" s="1"/>
  <c r="D305"/>
  <c r="D325"/>
  <c r="D331"/>
  <c r="D348"/>
  <c r="D353"/>
  <c r="D392"/>
  <c r="E394"/>
  <c r="E392" s="1"/>
  <c r="E405"/>
  <c r="E404" s="1"/>
  <c r="D404"/>
  <c r="E469"/>
  <c r="E468" s="1"/>
  <c r="D468"/>
  <c r="E495"/>
  <c r="E494" s="1"/>
  <c r="D494"/>
  <c r="E510"/>
  <c r="E540"/>
  <c r="H544"/>
  <c r="D599"/>
  <c r="E602"/>
  <c r="E599" s="1"/>
  <c r="D746"/>
  <c r="D743" s="1"/>
  <c r="E747"/>
  <c r="E746" s="1"/>
  <c r="E595"/>
  <c r="D661"/>
  <c r="E663"/>
  <c r="E661" s="1"/>
  <c r="D700"/>
  <c r="E703"/>
  <c r="E700" s="1"/>
  <c r="D761"/>
  <c r="D760" s="1"/>
  <c r="E762"/>
  <c r="E761" s="1"/>
  <c r="E760" s="1"/>
  <c r="E563"/>
  <c r="E562" s="1"/>
  <c r="D562"/>
  <c r="E587"/>
  <c r="E617"/>
  <c r="E616" s="1"/>
  <c r="D616"/>
  <c r="D628"/>
  <c r="E630"/>
  <c r="E628" s="1"/>
  <c r="E640"/>
  <c r="E638" s="1"/>
  <c r="D638"/>
  <c r="H653"/>
  <c r="C645"/>
  <c r="H645" s="1"/>
  <c r="J645" s="1"/>
  <c r="D671"/>
  <c r="E673"/>
  <c r="E671" s="1"/>
  <c r="D676"/>
  <c r="E678"/>
  <c r="E676" s="1"/>
  <c r="E754"/>
  <c r="D756"/>
  <c r="D755" s="1"/>
  <c r="E757"/>
  <c r="E756" s="1"/>
  <c r="E755" s="1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/>
  <c r="D766"/>
  <c r="E766" s="1"/>
  <c r="E765" s="1"/>
  <c r="D765"/>
  <c r="C765"/>
  <c r="E764"/>
  <c r="D764"/>
  <c r="D763"/>
  <c r="E763" s="1"/>
  <c r="E762"/>
  <c r="E761" s="1"/>
  <c r="D762"/>
  <c r="C761"/>
  <c r="C760" s="1"/>
  <c r="E759"/>
  <c r="D759"/>
  <c r="D758"/>
  <c r="E758" s="1"/>
  <c r="E757"/>
  <c r="E756" s="1"/>
  <c r="E755" s="1"/>
  <c r="D757"/>
  <c r="C756"/>
  <c r="C755" s="1"/>
  <c r="E754"/>
  <c r="D754"/>
  <c r="D753"/>
  <c r="E753" s="1"/>
  <c r="E752"/>
  <c r="D752"/>
  <c r="C751"/>
  <c r="C750" s="1"/>
  <c r="E749"/>
  <c r="D749"/>
  <c r="D748"/>
  <c r="E748" s="1"/>
  <c r="E747"/>
  <c r="E746" s="1"/>
  <c r="D747"/>
  <c r="D746" s="1"/>
  <c r="C746"/>
  <c r="D745"/>
  <c r="D744" s="1"/>
  <c r="C744"/>
  <c r="C743" s="1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D722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E684"/>
  <c r="D684"/>
  <c r="D683"/>
  <c r="C683"/>
  <c r="H683" s="1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3" s="1"/>
  <c r="H652"/>
  <c r="D652"/>
  <c r="E652" s="1"/>
  <c r="H651"/>
  <c r="D651"/>
  <c r="E651" s="1"/>
  <c r="H650"/>
  <c r="D650"/>
  <c r="E650" s="1"/>
  <c r="H649"/>
  <c r="D649"/>
  <c r="H648"/>
  <c r="D648"/>
  <c r="E648" s="1"/>
  <c r="H647"/>
  <c r="D647"/>
  <c r="E647" s="1"/>
  <c r="C646"/>
  <c r="H644"/>
  <c r="D644"/>
  <c r="E644" s="1"/>
  <c r="H643"/>
  <c r="D643"/>
  <c r="C642"/>
  <c r="H642" s="1"/>
  <c r="J642" s="1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H563"/>
  <c r="D563"/>
  <c r="E563" s="1"/>
  <c r="H562"/>
  <c r="C562"/>
  <c r="H558"/>
  <c r="D558"/>
  <c r="H557"/>
  <c r="D557"/>
  <c r="E557" s="1"/>
  <c r="C556"/>
  <c r="H556" s="1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D487"/>
  <c r="E487" s="1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D456"/>
  <c r="E456" s="1"/>
  <c r="E455" s="1"/>
  <c r="C455"/>
  <c r="H455" s="1"/>
  <c r="H454"/>
  <c r="D454"/>
  <c r="E454" s="1"/>
  <c r="H453"/>
  <c r="D453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E414" s="1"/>
  <c r="H413"/>
  <c r="D413"/>
  <c r="H412"/>
  <c r="C412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D389"/>
  <c r="E389" s="1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C331"/>
  <c r="H331" s="1"/>
  <c r="H330"/>
  <c r="D330"/>
  <c r="E330" s="1"/>
  <c r="H329"/>
  <c r="D329"/>
  <c r="E329" s="1"/>
  <c r="C328"/>
  <c r="H327"/>
  <c r="D327"/>
  <c r="E327" s="1"/>
  <c r="H326"/>
  <c r="D326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D240"/>
  <c r="E240" s="1"/>
  <c r="C239"/>
  <c r="C238" s="1"/>
  <c r="D237"/>
  <c r="C236"/>
  <c r="C235" s="1"/>
  <c r="D234"/>
  <c r="C233"/>
  <c r="D232"/>
  <c r="E232" s="1"/>
  <c r="D231"/>
  <c r="D230"/>
  <c r="E230" s="1"/>
  <c r="C229"/>
  <c r="C228" s="1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D202"/>
  <c r="E202" s="1"/>
  <c r="E201" s="1"/>
  <c r="E200" s="1"/>
  <c r="D201"/>
  <c r="D200" s="1"/>
  <c r="C201"/>
  <c r="C200" s="1"/>
  <c r="D199"/>
  <c r="D198" s="1"/>
  <c r="D197" s="1"/>
  <c r="C198"/>
  <c r="C197"/>
  <c r="D196"/>
  <c r="E196" s="1"/>
  <c r="E195" s="1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C170" s="1"/>
  <c r="H170" s="1"/>
  <c r="J170" s="1"/>
  <c r="H169"/>
  <c r="D169"/>
  <c r="E169" s="1"/>
  <c r="H168"/>
  <c r="D168"/>
  <c r="E168" s="1"/>
  <c r="E167" s="1"/>
  <c r="C167"/>
  <c r="H167" s="1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D159"/>
  <c r="E159" s="1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C136"/>
  <c r="H134"/>
  <c r="D134"/>
  <c r="E134" s="1"/>
  <c r="H133"/>
  <c r="D133"/>
  <c r="E133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D728"/>
  <c r="E728" s="1"/>
  <c r="C727"/>
  <c r="H724"/>
  <c r="D724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D527"/>
  <c r="E527" s="1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H513"/>
  <c r="D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D477" s="1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E360"/>
  <c r="D360"/>
  <c r="H359"/>
  <c r="D359"/>
  <c r="E359" s="1"/>
  <c r="H358"/>
  <c r="D358"/>
  <c r="E358" s="1"/>
  <c r="C357"/>
  <c r="H357" s="1"/>
  <c r="H356"/>
  <c r="D356"/>
  <c r="E356" s="1"/>
  <c r="H355"/>
  <c r="E355"/>
  <c r="D355"/>
  <c r="H354"/>
  <c r="D354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D330"/>
  <c r="E330" s="1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D307"/>
  <c r="E307" s="1"/>
  <c r="H306"/>
  <c r="D306"/>
  <c r="C305"/>
  <c r="H305" s="1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C298"/>
  <c r="H298" s="1"/>
  <c r="H297"/>
  <c r="D297"/>
  <c r="C296"/>
  <c r="H296" s="1"/>
  <c r="H295"/>
  <c r="E295"/>
  <c r="D295"/>
  <c r="H294"/>
  <c r="D294"/>
  <c r="E294" s="1"/>
  <c r="H293"/>
  <c r="D293"/>
  <c r="E293" s="1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5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D240"/>
  <c r="E240" s="1"/>
  <c r="C239"/>
  <c r="C238" s="1"/>
  <c r="D237"/>
  <c r="E237" s="1"/>
  <c r="E236" s="1"/>
  <c r="E235" s="1"/>
  <c r="D236"/>
  <c r="D235" s="1"/>
  <c r="C236"/>
  <c r="C235" s="1"/>
  <c r="D234"/>
  <c r="C233"/>
  <c r="C228" s="1"/>
  <c r="D232"/>
  <c r="E232" s="1"/>
  <c r="D231"/>
  <c r="D230"/>
  <c r="E230" s="1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D209"/>
  <c r="E209" s="1"/>
  <c r="D208"/>
  <c r="C207"/>
  <c r="D206"/>
  <c r="E206" s="1"/>
  <c r="D205"/>
  <c r="C204"/>
  <c r="D202"/>
  <c r="C201"/>
  <c r="C200" s="1"/>
  <c r="D199"/>
  <c r="C198"/>
  <c r="C197"/>
  <c r="D196"/>
  <c r="C195"/>
  <c r="D194"/>
  <c r="C193"/>
  <c r="D192"/>
  <c r="E192" s="1"/>
  <c r="D191"/>
  <c r="E191" s="1"/>
  <c r="D190"/>
  <c r="C189"/>
  <c r="C188" s="1"/>
  <c r="D187"/>
  <c r="E187" s="1"/>
  <c r="D186"/>
  <c r="C185"/>
  <c r="C184" s="1"/>
  <c r="D183"/>
  <c r="C182"/>
  <c r="E181"/>
  <c r="E180" s="1"/>
  <c r="D181"/>
  <c r="D180" s="1"/>
  <c r="C180"/>
  <c r="C179" s="1"/>
  <c r="H176"/>
  <c r="D176"/>
  <c r="E176" s="1"/>
  <c r="H175"/>
  <c r="D175"/>
  <c r="C174"/>
  <c r="H174" s="1"/>
  <c r="H173"/>
  <c r="D173"/>
  <c r="H172"/>
  <c r="D172"/>
  <c r="E172" s="1"/>
  <c r="H171"/>
  <c r="C171"/>
  <c r="H169"/>
  <c r="E169"/>
  <c r="D169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C160"/>
  <c r="H160" s="1"/>
  <c r="H159"/>
  <c r="D159"/>
  <c r="E159" s="1"/>
  <c r="H158"/>
  <c r="D158"/>
  <c r="H157"/>
  <c r="C157"/>
  <c r="H156"/>
  <c r="D156"/>
  <c r="D154" s="1"/>
  <c r="H155"/>
  <c r="D155"/>
  <c r="E155" s="1"/>
  <c r="H154"/>
  <c r="C154"/>
  <c r="C153" s="1"/>
  <c r="H153" s="1"/>
  <c r="J153" s="1"/>
  <c r="H151"/>
  <c r="D151"/>
  <c r="H150"/>
  <c r="D150"/>
  <c r="E150" s="1"/>
  <c r="C149"/>
  <c r="H149" s="1"/>
  <c r="H148"/>
  <c r="D148"/>
  <c r="E148" s="1"/>
  <c r="H147"/>
  <c r="E147"/>
  <c r="D147"/>
  <c r="C146"/>
  <c r="H146" s="1"/>
  <c r="H145"/>
  <c r="D145"/>
  <c r="H144"/>
  <c r="E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C126"/>
  <c r="H126" s="1"/>
  <c r="H125"/>
  <c r="D125"/>
  <c r="E125" s="1"/>
  <c r="H124"/>
  <c r="D124"/>
  <c r="C123"/>
  <c r="H123" s="1"/>
  <c r="H122"/>
  <c r="D122"/>
  <c r="E122" s="1"/>
  <c r="H121"/>
  <c r="D121"/>
  <c r="C120"/>
  <c r="H120" s="1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C772"/>
  <c r="C771"/>
  <c r="D770"/>
  <c r="E770" s="1"/>
  <c r="D769"/>
  <c r="E769" s="1"/>
  <c r="E768" s="1"/>
  <c r="E767" s="1"/>
  <c r="C768"/>
  <c r="C767" s="1"/>
  <c r="D766"/>
  <c r="E766" s="1"/>
  <c r="E765" s="1"/>
  <c r="C765"/>
  <c r="D764"/>
  <c r="E764" s="1"/>
  <c r="D763"/>
  <c r="E763" s="1"/>
  <c r="D762"/>
  <c r="E762" s="1"/>
  <c r="D761"/>
  <c r="C761"/>
  <c r="C760" s="1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C743" s="1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C734"/>
  <c r="C733"/>
  <c r="D732"/>
  <c r="D731" s="1"/>
  <c r="D730" s="1"/>
  <c r="C731"/>
  <c r="C730" s="1"/>
  <c r="D729"/>
  <c r="D728"/>
  <c r="E728" s="1"/>
  <c r="C727"/>
  <c r="H724"/>
  <c r="D724"/>
  <c r="E724" s="1"/>
  <c r="H723"/>
  <c r="D723"/>
  <c r="C722"/>
  <c r="H722" s="1"/>
  <c r="H721"/>
  <c r="D721"/>
  <c r="E721" s="1"/>
  <c r="H720"/>
  <c r="D720"/>
  <c r="E720" s="1"/>
  <c r="H719"/>
  <c r="E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H689"/>
  <c r="D689"/>
  <c r="E689" s="1"/>
  <c r="H688"/>
  <c r="E688"/>
  <c r="D688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D662"/>
  <c r="E662" s="1"/>
  <c r="D66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D600"/>
  <c r="C599"/>
  <c r="H599" s="1"/>
  <c r="H598"/>
  <c r="D598"/>
  <c r="E598" s="1"/>
  <c r="H597"/>
  <c r="D597"/>
  <c r="E597" s="1"/>
  <c r="H596"/>
  <c r="D596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H548"/>
  <c r="D548"/>
  <c r="E548" s="1"/>
  <c r="C547"/>
  <c r="H547" s="1"/>
  <c r="J547" s="1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E513" s="1"/>
  <c r="H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H486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D465"/>
  <c r="H464"/>
  <c r="D464"/>
  <c r="E464" s="1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C450"/>
  <c r="H450" s="1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H413"/>
  <c r="D413"/>
  <c r="E413" s="1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E394"/>
  <c r="D394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E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H300"/>
  <c r="D300"/>
  <c r="E300" s="1"/>
  <c r="H299"/>
  <c r="E299"/>
  <c r="D299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E266"/>
  <c r="D266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 s="1"/>
  <c r="D237"/>
  <c r="C236"/>
  <c r="C235" s="1"/>
  <c r="D234"/>
  <c r="E234" s="1"/>
  <c r="E233" s="1"/>
  <c r="C233"/>
  <c r="D232"/>
  <c r="E232" s="1"/>
  <c r="E229" s="1"/>
  <c r="E231"/>
  <c r="D231"/>
  <c r="D230"/>
  <c r="E230" s="1"/>
  <c r="D229"/>
  <c r="C229"/>
  <c r="D227"/>
  <c r="E227" s="1"/>
  <c r="D226"/>
  <c r="E226" s="1"/>
  <c r="D225"/>
  <c r="E225" s="1"/>
  <c r="D224"/>
  <c r="E224" s="1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D212"/>
  <c r="D211" s="1"/>
  <c r="C211"/>
  <c r="D210"/>
  <c r="E210" s="1"/>
  <c r="D209"/>
  <c r="E209" s="1"/>
  <c r="D208"/>
  <c r="E208" s="1"/>
  <c r="C207"/>
  <c r="D206"/>
  <c r="E206" s="1"/>
  <c r="E205"/>
  <c r="E204" s="1"/>
  <c r="D205"/>
  <c r="C204"/>
  <c r="D202"/>
  <c r="C201"/>
  <c r="C200" s="1"/>
  <c r="D199"/>
  <c r="C198"/>
  <c r="C197" s="1"/>
  <c r="D196"/>
  <c r="C195"/>
  <c r="D194"/>
  <c r="E194" s="1"/>
  <c r="E193" s="1"/>
  <c r="D193"/>
  <c r="C193"/>
  <c r="D192"/>
  <c r="E192" s="1"/>
  <c r="D191"/>
  <c r="E191" s="1"/>
  <c r="D190"/>
  <c r="C189"/>
  <c r="D187"/>
  <c r="E187" s="1"/>
  <c r="E186"/>
  <c r="E185" s="1"/>
  <c r="E184" s="1"/>
  <c r="D186"/>
  <c r="C185"/>
  <c r="C184" s="1"/>
  <c r="D183"/>
  <c r="C182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C167"/>
  <c r="H166"/>
  <c r="D166"/>
  <c r="E166" s="1"/>
  <c r="H165"/>
  <c r="D165"/>
  <c r="E165" s="1"/>
  <c r="H164"/>
  <c r="C164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D136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H117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E12"/>
  <c r="D12"/>
  <c r="C11"/>
  <c r="H11" s="1"/>
  <c r="J11" s="1"/>
  <c r="H10"/>
  <c r="E10"/>
  <c r="D10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D776"/>
  <c r="E776" s="1"/>
  <c r="D775"/>
  <c r="E775" s="1"/>
  <c r="D774"/>
  <c r="E774" s="1"/>
  <c r="D773"/>
  <c r="C772"/>
  <c r="C771" s="1"/>
  <c r="D770"/>
  <c r="D769"/>
  <c r="E769" s="1"/>
  <c r="C768"/>
  <c r="C767" s="1"/>
  <c r="D766"/>
  <c r="E766" s="1"/>
  <c r="E765" s="1"/>
  <c r="D765"/>
  <c r="C765"/>
  <c r="D764"/>
  <c r="E764" s="1"/>
  <c r="D763"/>
  <c r="E763" s="1"/>
  <c r="D762"/>
  <c r="D761" s="1"/>
  <c r="D760" s="1"/>
  <c r="C761"/>
  <c r="C760"/>
  <c r="D759"/>
  <c r="E759" s="1"/>
  <c r="D758"/>
  <c r="E758" s="1"/>
  <c r="D757"/>
  <c r="C756"/>
  <c r="C755" s="1"/>
  <c r="D754"/>
  <c r="E754" s="1"/>
  <c r="D753"/>
  <c r="E753" s="1"/>
  <c r="D752"/>
  <c r="E752" s="1"/>
  <c r="C751"/>
  <c r="C750"/>
  <c r="D749"/>
  <c r="E749" s="1"/>
  <c r="D748"/>
  <c r="E748" s="1"/>
  <c r="E747"/>
  <c r="E746" s="1"/>
  <c r="D747"/>
  <c r="D746" s="1"/>
  <c r="C746"/>
  <c r="C743" s="1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E654" s="1"/>
  <c r="D653"/>
  <c r="C653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E586"/>
  <c r="D586"/>
  <c r="H585"/>
  <c r="D585"/>
  <c r="E585" s="1"/>
  <c r="H584"/>
  <c r="D584"/>
  <c r="E584" s="1"/>
  <c r="H583"/>
  <c r="D583"/>
  <c r="E583" s="1"/>
  <c r="H582"/>
  <c r="D582"/>
  <c r="E582" s="1"/>
  <c r="E581" s="1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C544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E498"/>
  <c r="D498"/>
  <c r="C497"/>
  <c r="H497" s="1"/>
  <c r="H496"/>
  <c r="D496"/>
  <c r="E496" s="1"/>
  <c r="H495"/>
  <c r="D495"/>
  <c r="H494"/>
  <c r="C494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D487"/>
  <c r="E487" s="1"/>
  <c r="E486" s="1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D471"/>
  <c r="E471" s="1"/>
  <c r="H470"/>
  <c r="D470"/>
  <c r="H469"/>
  <c r="D469"/>
  <c r="E469" s="1"/>
  <c r="C468"/>
  <c r="H468" s="1"/>
  <c r="H467"/>
  <c r="D467"/>
  <c r="E467" s="1"/>
  <c r="H466"/>
  <c r="D466"/>
  <c r="E466" s="1"/>
  <c r="H465"/>
  <c r="D465"/>
  <c r="H464"/>
  <c r="D464"/>
  <c r="E464" s="1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E423"/>
  <c r="D423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E415"/>
  <c r="D415"/>
  <c r="H414"/>
  <c r="D414"/>
  <c r="E414" s="1"/>
  <c r="H413"/>
  <c r="D413"/>
  <c r="E413" s="1"/>
  <c r="C412"/>
  <c r="H412" s="1"/>
  <c r="H411"/>
  <c r="D411"/>
  <c r="E411" s="1"/>
  <c r="H410"/>
  <c r="E410"/>
  <c r="D410"/>
  <c r="D409"/>
  <c r="C409"/>
  <c r="H409" s="1"/>
  <c r="H408"/>
  <c r="D408"/>
  <c r="E408" s="1"/>
  <c r="H407"/>
  <c r="D407"/>
  <c r="E407" s="1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E379"/>
  <c r="E378" s="1"/>
  <c r="D379"/>
  <c r="C378"/>
  <c r="H378" s="1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E371"/>
  <c r="D371"/>
  <c r="H370"/>
  <c r="D370"/>
  <c r="E370" s="1"/>
  <c r="H369"/>
  <c r="D369"/>
  <c r="E369" s="1"/>
  <c r="E368" s="1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E293"/>
  <c r="D293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C265"/>
  <c r="H265" s="1"/>
  <c r="H264"/>
  <c r="D264"/>
  <c r="E264" s="1"/>
  <c r="C263"/>
  <c r="H263" s="1"/>
  <c r="H262"/>
  <c r="E262"/>
  <c r="D262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C204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D187"/>
  <c r="E187" s="1"/>
  <c r="D186"/>
  <c r="D185" s="1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C167"/>
  <c r="H167" s="1"/>
  <c r="H166"/>
  <c r="D166"/>
  <c r="E166" s="1"/>
  <c r="H165"/>
  <c r="D165"/>
  <c r="D164" s="1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D69"/>
  <c r="E69" s="1"/>
  <c r="C68"/>
  <c r="C67" s="1"/>
  <c r="H67" s="1"/>
  <c r="J67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743" i="38" l="1"/>
  <c r="D153"/>
  <c r="E538"/>
  <c r="E717"/>
  <c r="E716" s="1"/>
  <c r="E170"/>
  <c r="D551"/>
  <c r="D550" s="1"/>
  <c r="D188"/>
  <c r="C483"/>
  <c r="H483" s="1"/>
  <c r="J483" s="1"/>
  <c r="E314"/>
  <c r="D67"/>
  <c r="E153"/>
  <c r="D170"/>
  <c r="D152" s="1"/>
  <c r="E188"/>
  <c r="E163"/>
  <c r="C716"/>
  <c r="H716" s="1"/>
  <c r="J716" s="1"/>
  <c r="D484"/>
  <c r="D314"/>
  <c r="E67"/>
  <c r="E263"/>
  <c r="E259" s="1"/>
  <c r="E509"/>
  <c r="D263"/>
  <c r="E135"/>
  <c r="E484"/>
  <c r="D340"/>
  <c r="D717"/>
  <c r="D716" s="1"/>
  <c r="D116"/>
  <c r="D444"/>
  <c r="D228"/>
  <c r="C560"/>
  <c r="H560" s="1"/>
  <c r="J560" s="1"/>
  <c r="D726"/>
  <c r="D725" s="1"/>
  <c r="C178"/>
  <c r="H178" s="1"/>
  <c r="J178" s="1"/>
  <c r="D645"/>
  <c r="E116"/>
  <c r="E203"/>
  <c r="D135"/>
  <c r="E750"/>
  <c r="E726" s="1"/>
  <c r="E725" s="1"/>
  <c r="C725"/>
  <c r="H725" s="1"/>
  <c r="J725" s="1"/>
  <c r="H726"/>
  <c r="J726" s="1"/>
  <c r="H3"/>
  <c r="J3" s="1"/>
  <c r="C2"/>
  <c r="D561"/>
  <c r="C259"/>
  <c r="D528"/>
  <c r="C115"/>
  <c r="E3"/>
  <c r="D203"/>
  <c r="D3"/>
  <c r="D2" s="1"/>
  <c r="E551"/>
  <c r="E550" s="1"/>
  <c r="E340"/>
  <c r="E561"/>
  <c r="H551"/>
  <c r="J551" s="1"/>
  <c r="C550"/>
  <c r="H550" s="1"/>
  <c r="J550" s="1"/>
  <c r="E645"/>
  <c r="E528"/>
  <c r="E444"/>
  <c r="C152"/>
  <c r="H152" s="1"/>
  <c r="J152" s="1"/>
  <c r="H340"/>
  <c r="C339"/>
  <c r="H339" s="1"/>
  <c r="J339" s="1"/>
  <c r="H167" i="35"/>
  <c r="C163"/>
  <c r="H163" s="1"/>
  <c r="J163" s="1"/>
  <c r="D201"/>
  <c r="D200" s="1"/>
  <c r="E202"/>
  <c r="E201" s="1"/>
  <c r="E200" s="1"/>
  <c r="D146" i="36"/>
  <c r="E234"/>
  <c r="E233" s="1"/>
  <c r="D233"/>
  <c r="E729"/>
  <c r="D727"/>
  <c r="H68" i="34"/>
  <c r="J68" s="1"/>
  <c r="C163"/>
  <c r="H163" s="1"/>
  <c r="J163" s="1"/>
  <c r="E186"/>
  <c r="E185" s="1"/>
  <c r="E184" s="1"/>
  <c r="E202"/>
  <c r="E201" s="1"/>
  <c r="E200" s="1"/>
  <c r="E289"/>
  <c r="D412"/>
  <c r="E719"/>
  <c r="E718" s="1"/>
  <c r="D718"/>
  <c r="H154" i="35"/>
  <c r="C153"/>
  <c r="H153" s="1"/>
  <c r="J153" s="1"/>
  <c r="E190"/>
  <c r="E189" s="1"/>
  <c r="E188" s="1"/>
  <c r="D189"/>
  <c r="D344"/>
  <c r="E345"/>
  <c r="E344" s="1"/>
  <c r="D416"/>
  <c r="E417"/>
  <c r="E494"/>
  <c r="D595"/>
  <c r="E596"/>
  <c r="E595" s="1"/>
  <c r="D671"/>
  <c r="E702"/>
  <c r="D700"/>
  <c r="E231" i="36"/>
  <c r="D229"/>
  <c r="D228" s="1"/>
  <c r="E325" i="34"/>
  <c r="E732"/>
  <c r="E731" s="1"/>
  <c r="E730" s="1"/>
  <c r="D731"/>
  <c r="D730" s="1"/>
  <c r="E447" i="36"/>
  <c r="D445"/>
  <c r="D167" i="34"/>
  <c r="E348"/>
  <c r="D373"/>
  <c r="E374"/>
  <c r="E392"/>
  <c r="E587"/>
  <c r="D315" i="35"/>
  <c r="D373"/>
  <c r="E374"/>
  <c r="E465"/>
  <c r="D463"/>
  <c r="E390" i="36"/>
  <c r="D388"/>
  <c r="E475"/>
  <c r="E474" s="1"/>
  <c r="D474"/>
  <c r="H653" i="34"/>
  <c r="C645"/>
  <c r="H645" s="1"/>
  <c r="J645" s="1"/>
  <c r="E301" i="35"/>
  <c r="D298"/>
  <c r="D599"/>
  <c r="E600"/>
  <c r="D11" i="34"/>
  <c r="D97"/>
  <c r="D136"/>
  <c r="D204"/>
  <c r="C215"/>
  <c r="D244"/>
  <c r="D243" s="1"/>
  <c r="D250"/>
  <c r="E331"/>
  <c r="E389"/>
  <c r="E388" s="1"/>
  <c r="D445"/>
  <c r="D182" i="35"/>
  <c r="E183"/>
  <c r="E182" s="1"/>
  <c r="E690"/>
  <c r="E687" s="1"/>
  <c r="D687"/>
  <c r="E354" i="36"/>
  <c r="D353"/>
  <c r="D544" i="34"/>
  <c r="E628"/>
  <c r="D756"/>
  <c r="D755" s="1"/>
  <c r="D760" i="35"/>
  <c r="D140" i="36"/>
  <c r="E141"/>
  <c r="E140" s="1"/>
  <c r="E384"/>
  <c r="D382"/>
  <c r="E183" i="37"/>
  <c r="E182" s="1"/>
  <c r="D182"/>
  <c r="H328"/>
  <c r="C314"/>
  <c r="H314" s="1"/>
  <c r="E545" i="34"/>
  <c r="E592"/>
  <c r="D671"/>
  <c r="E757"/>
  <c r="C188" i="35"/>
  <c r="E212"/>
  <c r="E211" s="1"/>
  <c r="E316"/>
  <c r="D399"/>
  <c r="E477"/>
  <c r="D610"/>
  <c r="E694"/>
  <c r="E167" i="36"/>
  <c r="C203"/>
  <c r="E380"/>
  <c r="D378"/>
  <c r="E478"/>
  <c r="D146" i="37"/>
  <c r="E231"/>
  <c r="D229"/>
  <c r="E413"/>
  <c r="D412"/>
  <c r="E760"/>
  <c r="E382" i="34"/>
  <c r="D450"/>
  <c r="E513"/>
  <c r="E509" s="1"/>
  <c r="E569"/>
  <c r="E595"/>
  <c r="E665"/>
  <c r="C116" i="35"/>
  <c r="H116" s="1"/>
  <c r="J116" s="1"/>
  <c r="C179"/>
  <c r="C228"/>
  <c r="D250"/>
  <c r="D412"/>
  <c r="D547"/>
  <c r="E611"/>
  <c r="E158" i="36"/>
  <c r="D157"/>
  <c r="C170"/>
  <c r="H170" s="1"/>
  <c r="J170" s="1"/>
  <c r="E345"/>
  <c r="D344"/>
  <c r="D179" i="37"/>
  <c r="D236"/>
  <c r="D235" s="1"/>
  <c r="E237"/>
  <c r="E236" s="1"/>
  <c r="E235" s="1"/>
  <c r="D250"/>
  <c r="E332"/>
  <c r="D331"/>
  <c r="E643"/>
  <c r="D642"/>
  <c r="E723"/>
  <c r="E751"/>
  <c r="D772" i="35"/>
  <c r="D771" s="1"/>
  <c r="D143" i="36"/>
  <c r="D149"/>
  <c r="D189"/>
  <c r="D357"/>
  <c r="E117" i="37"/>
  <c r="E132"/>
  <c r="D768"/>
  <c r="D767" s="1"/>
  <c r="E4" i="36"/>
  <c r="E146"/>
  <c r="D171"/>
  <c r="C263"/>
  <c r="D722"/>
  <c r="E727"/>
  <c r="C743"/>
  <c r="E136" i="37"/>
  <c r="E174"/>
  <c r="E223" i="34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67" s="1"/>
  <c r="E120"/>
  <c r="E126"/>
  <c r="E132"/>
  <c r="E143"/>
  <c r="E149"/>
  <c r="E157"/>
  <c r="E165"/>
  <c r="E164" s="1"/>
  <c r="E168"/>
  <c r="E167" s="1"/>
  <c r="C188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380"/>
  <c r="E378" s="1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D195"/>
  <c r="E196"/>
  <c r="E195" s="1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 s="1"/>
  <c r="D239"/>
  <c r="D238" s="1"/>
  <c r="E260"/>
  <c r="D298"/>
  <c r="E299"/>
  <c r="D486"/>
  <c r="E506"/>
  <c r="D504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03" s="1"/>
  <c r="E289"/>
  <c r="E305"/>
  <c r="E392"/>
  <c r="E544"/>
  <c r="E538" s="1"/>
  <c r="E646"/>
  <c r="E98" i="36"/>
  <c r="E97" s="1"/>
  <c r="D97"/>
  <c r="D120"/>
  <c r="E121"/>
  <c r="D126"/>
  <c r="E127"/>
  <c r="D170"/>
  <c r="D174"/>
  <c r="E175"/>
  <c r="E183"/>
  <c r="E182" s="1"/>
  <c r="D182"/>
  <c r="D179" s="1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E687" s="1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700"/>
  <c r="E751"/>
  <c r="E146" i="37"/>
  <c r="D233"/>
  <c r="D228" s="1"/>
  <c r="E234"/>
  <c r="E233" s="1"/>
  <c r="E295"/>
  <c r="E289" s="1"/>
  <c r="D289"/>
  <c r="E410"/>
  <c r="E409" s="1"/>
  <c r="D409"/>
  <c r="D486"/>
  <c r="E489"/>
  <c r="E486" s="1"/>
  <c r="D497"/>
  <c r="E498"/>
  <c r="E497" s="1"/>
  <c r="D529"/>
  <c r="E530"/>
  <c r="E529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E544" s="1"/>
  <c r="E538" s="1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E509" s="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484" s="1"/>
  <c r="E522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C339"/>
  <c r="H339" s="1"/>
  <c r="J339" s="1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D3"/>
  <c r="E14"/>
  <c r="E11" s="1"/>
  <c r="D38"/>
  <c r="D68"/>
  <c r="D67" s="1"/>
  <c r="E100"/>
  <c r="E97" s="1"/>
  <c r="E67" s="1"/>
  <c r="E119"/>
  <c r="E117" s="1"/>
  <c r="E125"/>
  <c r="E123" s="1"/>
  <c r="E131"/>
  <c r="E129" s="1"/>
  <c r="C135"/>
  <c r="H135" s="1"/>
  <c r="J135" s="1"/>
  <c r="E145"/>
  <c r="E143" s="1"/>
  <c r="E151"/>
  <c r="E149" s="1"/>
  <c r="E161"/>
  <c r="E160" s="1"/>
  <c r="D160"/>
  <c r="E164"/>
  <c r="E167"/>
  <c r="E172"/>
  <c r="E171" s="1"/>
  <c r="D171"/>
  <c r="D207"/>
  <c r="D203" s="1"/>
  <c r="E244"/>
  <c r="E243" s="1"/>
  <c r="E265"/>
  <c r="E298"/>
  <c r="E263" s="1"/>
  <c r="E315"/>
  <c r="E158"/>
  <c r="E157" s="1"/>
  <c r="D157"/>
  <c r="D164"/>
  <c r="D167"/>
  <c r="C203"/>
  <c r="D233"/>
  <c r="D228" s="1"/>
  <c r="E239"/>
  <c r="E238" s="1"/>
  <c r="C67"/>
  <c r="E155"/>
  <c r="E154" s="1"/>
  <c r="D154"/>
  <c r="H171"/>
  <c r="C170"/>
  <c r="D120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96"/>
  <c r="D263" s="1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116"/>
  <c r="E136"/>
  <c r="E135" s="1"/>
  <c r="E153"/>
  <c r="E207"/>
  <c r="E265"/>
  <c r="E298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44"/>
  <c r="E538" s="1"/>
  <c r="D117"/>
  <c r="D123"/>
  <c r="D129"/>
  <c r="D143"/>
  <c r="D149"/>
  <c r="D154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H308"/>
  <c r="D307"/>
  <c r="E307" s="1"/>
  <c r="D306"/>
  <c r="H305"/>
  <c r="D304"/>
  <c r="E304" s="1"/>
  <c r="D303"/>
  <c r="H302"/>
  <c r="D301"/>
  <c r="E301" s="1"/>
  <c r="D300"/>
  <c r="E300" s="1"/>
  <c r="D299"/>
  <c r="E299" s="1"/>
  <c r="H298"/>
  <c r="D297"/>
  <c r="E297" s="1"/>
  <c r="H296"/>
  <c r="D295"/>
  <c r="E295" s="1"/>
  <c r="D294"/>
  <c r="E294" s="1"/>
  <c r="D293"/>
  <c r="E293" s="1"/>
  <c r="D292"/>
  <c r="E292" s="1"/>
  <c r="D291"/>
  <c r="E291" s="1"/>
  <c r="D290"/>
  <c r="E290" s="1"/>
  <c r="H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D259" i="38" l="1"/>
  <c r="E178"/>
  <c r="E177" s="1"/>
  <c r="E115"/>
  <c r="C559"/>
  <c r="H559" s="1"/>
  <c r="J559" s="1"/>
  <c r="E152"/>
  <c r="E483"/>
  <c r="D483"/>
  <c r="E2"/>
  <c r="D560"/>
  <c r="D559" s="1"/>
  <c r="D178"/>
  <c r="D177" s="1"/>
  <c r="D115"/>
  <c r="C177"/>
  <c r="H177" s="1"/>
  <c r="J177" s="1"/>
  <c r="E560"/>
  <c r="E559" s="1"/>
  <c r="E339"/>
  <c r="E258" s="1"/>
  <c r="E257" s="1"/>
  <c r="D339"/>
  <c r="H115"/>
  <c r="J115" s="1"/>
  <c r="H2"/>
  <c r="J2" s="1"/>
  <c r="H259"/>
  <c r="J259" s="1"/>
  <c r="C258"/>
  <c r="D135" i="34"/>
  <c r="E645" i="35"/>
  <c r="E263" i="34"/>
  <c r="E259" s="1"/>
  <c r="D726" i="35"/>
  <c r="D725" s="1"/>
  <c r="D645" i="37"/>
  <c r="E228"/>
  <c r="E215" i="35"/>
  <c r="E178" s="1"/>
  <c r="E177" s="1"/>
  <c r="C178" i="34"/>
  <c r="D314" i="35"/>
  <c r="D116"/>
  <c r="D717"/>
  <c r="D716" s="1"/>
  <c r="D160" i="33"/>
  <c r="C188"/>
  <c r="C203"/>
  <c r="D153" i="34"/>
  <c r="D152" s="1"/>
  <c r="E528" i="37"/>
  <c r="E551" i="36"/>
  <c r="E550" s="1"/>
  <c r="H178" i="34"/>
  <c r="J178" s="1"/>
  <c r="C177"/>
  <c r="H177" s="1"/>
  <c r="J177" s="1"/>
  <c r="D178" i="36"/>
  <c r="D177" s="1"/>
  <c r="E340" i="37"/>
  <c r="E3" i="34"/>
  <c r="E2" s="1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E152" s="1"/>
  <c r="D561"/>
  <c r="D726"/>
  <c r="D725" s="1"/>
  <c r="E340"/>
  <c r="D263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717"/>
  <c r="E716" s="1"/>
  <c r="E444"/>
  <c r="E339" s="1"/>
  <c r="E484"/>
  <c r="E483" s="1"/>
  <c r="H551"/>
  <c r="J551" s="1"/>
  <c r="C550"/>
  <c r="H550" s="1"/>
  <c r="J550" s="1"/>
  <c r="E188"/>
  <c r="D444"/>
  <c r="D339" s="1"/>
  <c r="D314"/>
  <c r="D259" s="1"/>
  <c r="C483"/>
  <c r="H483" s="1"/>
  <c r="J483" s="1"/>
  <c r="D153"/>
  <c r="D551"/>
  <c r="D550" s="1"/>
  <c r="D135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D339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E339" s="1"/>
  <c r="H340"/>
  <c r="C339"/>
  <c r="H339" s="1"/>
  <c r="J339" s="1"/>
  <c r="C259"/>
  <c r="E153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C114"/>
  <c r="H114" s="1"/>
  <c r="J114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E339" s="1"/>
  <c r="E258" s="1"/>
  <c r="E257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50"/>
  <c r="E251"/>
  <c r="E250" s="1"/>
  <c r="D491"/>
  <c r="D38"/>
  <c r="E123"/>
  <c r="E126"/>
  <c r="E143"/>
  <c r="E492"/>
  <c r="D522"/>
  <c r="D581"/>
  <c r="D592"/>
  <c r="D61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E260" s="1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E168"/>
  <c r="E167" s="1"/>
  <c r="E205"/>
  <c r="E204" s="1"/>
  <c r="E239"/>
  <c r="E238" s="1"/>
  <c r="E306"/>
  <c r="D328"/>
  <c r="E363"/>
  <c r="C444"/>
  <c r="H444" s="1"/>
  <c r="H455"/>
  <c r="E491"/>
  <c r="D497"/>
  <c r="C551"/>
  <c r="H552"/>
  <c r="D676"/>
  <c r="D694"/>
  <c r="E132"/>
  <c r="E140"/>
  <c r="E157"/>
  <c r="C215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D201"/>
  <c r="D200" s="1"/>
  <c r="E202"/>
  <c r="E201" s="1"/>
  <c r="E200" s="1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E616" s="1"/>
  <c r="D616"/>
  <c r="D756"/>
  <c r="D755" s="1"/>
  <c r="E757"/>
  <c r="E756" s="1"/>
  <c r="E755" s="1"/>
  <c r="E325"/>
  <c r="E353"/>
  <c r="D395"/>
  <c r="E396"/>
  <c r="E395" s="1"/>
  <c r="D450"/>
  <c r="E451"/>
  <c r="E450" s="1"/>
  <c r="D477"/>
  <c r="E478"/>
  <c r="E477" s="1"/>
  <c r="D486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E303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BA15"/>
  <c r="BA14"/>
  <c r="BA13"/>
  <c r="BA12"/>
  <c r="BA11"/>
  <c r="BA10"/>
  <c r="BA9"/>
  <c r="BA8"/>
  <c r="BA7"/>
  <c r="BA6"/>
  <c r="BA5"/>
  <c r="BA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BA2"/>
  <c r="BA1"/>
  <c r="D114" i="38" l="1"/>
  <c r="E114"/>
  <c r="D258"/>
  <c r="D257" s="1"/>
  <c r="C114"/>
  <c r="H258"/>
  <c r="J258" s="1"/>
  <c r="C257"/>
  <c r="E67" i="33"/>
  <c r="D115" i="37"/>
  <c r="D258"/>
  <c r="D257" s="1"/>
  <c r="E560"/>
  <c r="E559" s="1"/>
  <c r="E152" i="35"/>
  <c r="D153" i="33"/>
  <c r="D152" i="37"/>
  <c r="E178"/>
  <c r="E177" s="1"/>
  <c r="E114" s="1"/>
  <c r="D484" i="33"/>
  <c r="D67"/>
  <c r="D3"/>
  <c r="E258" i="35"/>
  <c r="E257" s="1"/>
  <c r="D560" i="34"/>
  <c r="D559" s="1"/>
  <c r="E528" i="33"/>
  <c r="D258" i="35"/>
  <c r="D257" s="1"/>
  <c r="E114" i="36"/>
  <c r="E259" i="37"/>
  <c r="E258" s="1"/>
  <c r="E257" s="1"/>
  <c r="D444" i="33"/>
  <c r="D259" i="36"/>
  <c r="D258" s="1"/>
  <c r="D257" s="1"/>
  <c r="E560" i="34"/>
  <c r="E559" s="1"/>
  <c r="D152" i="35"/>
  <c r="D114" s="1"/>
  <c r="D114" i="36"/>
  <c r="E258"/>
  <c r="E257" s="1"/>
  <c r="H259" i="37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E188"/>
  <c r="E116"/>
  <c r="H114" i="38" l="1"/>
  <c r="J114" s="1"/>
  <c r="H1"/>
  <c r="J1" s="1"/>
  <c r="H256"/>
  <c r="J256" s="1"/>
  <c r="H257"/>
  <c r="J257" s="1"/>
  <c r="D114" i="37"/>
  <c r="E483" i="33"/>
  <c r="D339"/>
  <c r="D258" s="1"/>
  <c r="D257" s="1"/>
  <c r="E115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9"/>
  <c r="C17"/>
  <c r="C15"/>
  <c r="C6" l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<sst xmlns="http://schemas.openxmlformats.org/spreadsheetml/2006/main" count="6307" uniqueCount="942">
  <si>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</si>
  <si>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</si>
  <si>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</si>
  <si>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</si>
  <si>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</si>
  <si>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</si>
  <si>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</si>
  <si>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</si>
  <si>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</si>
  <si>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</si>
  <si>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</si>
  <si>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</si>
  <si>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</si>
  <si>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</si>
  <si>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</si>
  <si>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</si>
  <si>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</si>
  <si>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</si>
  <si>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</si>
  <si>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</si>
  <si>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</si>
  <si>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</si>
  <si>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</si>
  <si>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</si>
  <si>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</si>
  <si>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</si>
  <si>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</si>
  <si>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</si>
  <si>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</si>
  <si>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</si>
  <si>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</si>
  <si>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</si>
  <si>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</si>
  <si>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</si>
  <si>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</si>
  <si>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</si>
  <si>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</si>
  <si>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</si>
  <si>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</si>
  <si>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</si>
  <si>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</si>
  <si>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</si>
  <si>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</si>
  <si>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</si>
  <si>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</si>
  <si>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</si>
  <si>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</si>
  <si>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</si>
  <si>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</si>
  <si>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</si>
  <si>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</si>
  <si>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</si>
  <si>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</si>
  <si>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</si>
  <si>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</si>
  <si>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</si>
  <si>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</si>
  <si>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</si>
  <si>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</si>
  <si>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</si>
  <si>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</si>
  <si>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</si>
  <si>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</si>
  <si>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</si>
  <si>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</si>
  <si>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</si>
  <si>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</si>
  <si>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</si>
  <si>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</si>
  <si>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</si>
  <si>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</si>
  <si>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</si>
  <si>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</si>
  <si>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</si>
  <si>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</si>
  <si>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</si>
  <si>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</si>
  <si>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</si>
  <si>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</si>
  <si>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</si>
  <si>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</si>
  <si>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</si>
  <si>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</si>
  <si>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</si>
  <si>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</si>
  <si>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</si>
  <si>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</si>
  <si>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</si>
  <si>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</si>
  <si>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</si>
  <si>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</si>
  <si>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</si>
  <si>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</si>
  <si>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</si>
  <si>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</si>
  <si>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</si>
  <si>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</si>
  <si>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</si>
  <si>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</si>
  <si>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</si>
  <si>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</si>
  <si>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</si>
  <si>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</si>
  <si>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</si>
  <si>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</si>
  <si>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</si>
  <si>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</si>
  <si>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</si>
  <si>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</si>
  <si>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</si>
  <si>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</si>
  <si>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</si>
  <si>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</si>
  <si>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</si>
  <si>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</si>
  <si>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</si>
  <si>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</si>
  <si>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</si>
  <si>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</si>
  <si>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</si>
  <si>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</si>
  <si>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</si>
  <si>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</si>
  <si>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</si>
  <si>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</si>
  <si>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</si>
  <si>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</si>
  <si>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</si>
  <si>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</si>
  <si>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</si>
  <si>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</si>
  <si>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</si>
  <si>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</si>
  <si>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</si>
  <si>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</si>
  <si>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</si>
  <si>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</si>
  <si>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</si>
  <si>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</si>
  <si>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</si>
  <si>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</si>
  <si>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</si>
  <si>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</si>
  <si>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</si>
  <si>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</si>
  <si>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</si>
  <si>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</si>
  <si>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</si>
  <si>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</si>
  <si>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</si>
  <si>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</si>
  <si>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</si>
  <si>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</si>
  <si>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</si>
  <si>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</si>
  <si>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</si>
  <si>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</si>
  <si>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</si>
  <si>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</si>
  <si>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</si>
  <si>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</si>
  <si>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</si>
  <si>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</si>
  <si>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</si>
  <si>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</si>
  <si>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</si>
  <si>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</si>
  <si>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</si>
  <si>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</si>
  <si>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</si>
  <si>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</si>
  <si>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</si>
  <si>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</si>
  <si>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</si>
  <si>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</si>
  <si>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</si>
  <si>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</si>
  <si>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</si>
  <si>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</si>
  <si>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</si>
  <si>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</si>
  <si>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</si>
  <si>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</si>
  <si>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</si>
  <si>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</si>
  <si>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</si>
  <si>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</si>
  <si>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</si>
  <si>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</si>
  <si>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</si>
  <si>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</si>
  <si>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</si>
  <si>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</si>
  <si>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</si>
  <si>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</si>
  <si>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</si>
  <si>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</si>
  <si>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</si>
  <si>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</si>
  <si>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</si>
  <si>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</si>
  <si>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</si>
  <si>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</si>
  <si>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</si>
  <si>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</si>
  <si>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</si>
  <si>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</si>
  <si>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</si>
  <si>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</si>
  <si>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</si>
  <si>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</si>
  <si>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</si>
  <si>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</si>
  <si>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</si>
  <si>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</si>
  <si>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</si>
  <si>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</si>
  <si>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</si>
  <si>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</si>
  <si>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</si>
  <si>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</si>
  <si>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</si>
  <si>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</si>
  <si>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</si>
  <si>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</si>
  <si>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</si>
  <si>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</si>
  <si>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</si>
  <si>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</si>
  <si>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</si>
  <si>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</si>
  <si>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</si>
  <si>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</si>
  <si>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</si>
  <si>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</si>
  <si>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</si>
  <si>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</si>
  <si>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</si>
  <si>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</si>
  <si>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</si>
  <si>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</si>
  <si>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</si>
  <si>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</si>
  <si>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</si>
  <si>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</si>
  <si>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</si>
  <si>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</si>
  <si>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</si>
  <si>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</si>
  <si>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</si>
  <si>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</si>
  <si>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</si>
  <si>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</si>
  <si>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</si>
  <si>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</si>
  <si>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</si>
  <si>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</si>
  <si>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</si>
  <si>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</si>
  <si>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</si>
  <si>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</si>
  <si>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</si>
  <si>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</si>
  <si>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</si>
  <si>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</si>
  <si>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</si>
  <si>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</si>
  <si>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</si>
  <si>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</si>
  <si>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</si>
  <si>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</si>
  <si>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</si>
  <si>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</si>
  <si>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</si>
  <si>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</si>
  <si>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</si>
  <si>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</si>
  <si>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</si>
  <si>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</si>
  <si>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</si>
  <si>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</si>
  <si>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</si>
  <si>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</si>
  <si>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</si>
  <si>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</si>
  <si>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</si>
  <si>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</si>
  <si>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</si>
  <si>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</si>
  <si>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</si>
  <si>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</si>
  <si>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</si>
  <si>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</si>
  <si>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</si>
  <si>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</si>
  <si>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</si>
  <si>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</si>
  <si>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</si>
  <si>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</si>
  <si>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</si>
  <si>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</si>
  <si>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</si>
  <si>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</si>
  <si>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</si>
  <si>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</si>
  <si>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</si>
  <si>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</si>
  <si>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</si>
  <si>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</si>
  <si>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</si>
  <si>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</si>
  <si>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</si>
  <si>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</si>
  <si>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</si>
  <si>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</si>
  <si>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</si>
  <si>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</si>
  <si>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</si>
  <si>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</si>
  <si>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</si>
  <si>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</si>
  <si>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</si>
  <si>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</si>
  <si>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</si>
  <si>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</si>
  <si>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</si>
  <si>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</si>
  <si>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</si>
  <si>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</si>
  <si>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</si>
  <si>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</si>
  <si>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</si>
  <si>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</si>
  <si>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</si>
  <si>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</si>
  <si>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</si>
  <si>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</si>
  <si>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</si>
  <si>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</si>
  <si>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</si>
  <si>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</si>
  <si>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</si>
  <si>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</si>
  <si>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</si>
  <si>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</si>
  <si>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</si>
  <si>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</si>
  <si>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</si>
  <si>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</si>
  <si>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</si>
  <si>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</si>
  <si>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</si>
  <si>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</si>
  <si>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</si>
  <si>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</si>
  <si>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</si>
  <si>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</si>
  <si>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</si>
  <si>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</si>
  <si>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</si>
  <si>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</si>
  <si>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</si>
  <si>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</si>
  <si>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</si>
  <si>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</si>
  <si>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</si>
  <si>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</si>
  <si>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</si>
  <si>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</si>
  <si>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</si>
  <si>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</si>
  <si>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</si>
  <si>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</si>
  <si>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</si>
  <si>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</si>
  <si>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</si>
  <si>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</si>
  <si>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</si>
  <si>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</si>
  <si>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</si>
  <si>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</si>
  <si>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</si>
  <si>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</si>
  <si>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</si>
  <si>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</si>
  <si>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</si>
  <si>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</si>
  <si>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</si>
  <si>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</si>
  <si>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</si>
  <si>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</si>
  <si>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</si>
  <si>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</si>
  <si>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</si>
  <si>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</si>
  <si>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</si>
  <si>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</si>
  <si>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</si>
  <si>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</si>
  <si>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</si>
  <si>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</si>
  <si>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</si>
  <si>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</si>
  <si>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</si>
  <si>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</si>
  <si>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</si>
  <si>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</si>
  <si>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</si>
  <si>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</si>
  <si>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</si>
  <si>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</si>
  <si>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</si>
  <si>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</si>
  <si>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</si>
  <si>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</si>
  <si>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</si>
  <si>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</si>
  <si>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</si>
  <si>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</si>
  <si>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</si>
  <si>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</si>
  <si>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</si>
  <si>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</si>
  <si>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</si>
  <si>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</si>
  <si>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</si>
  <si>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</si>
  <si>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</si>
  <si>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</si>
  <si>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</si>
  <si>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</si>
  <si>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</si>
  <si>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</si>
  <si>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</si>
  <si>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</si>
  <si>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</si>
  <si>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</si>
  <si>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</si>
  <si>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</si>
  <si>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</si>
  <si>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</si>
  <si>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</si>
  <si>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</si>
  <si>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</si>
  <si>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</si>
  <si>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</si>
  <si>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</si>
  <si>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</si>
  <si>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</si>
  <si>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</si>
  <si>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</si>
  <si>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</si>
  <si>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</si>
  <si>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</si>
  <si>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</si>
  <si>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</si>
  <si>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</si>
  <si>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</si>
  <si>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</si>
  <si>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</si>
  <si>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</si>
  <si>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</si>
  <si>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</si>
  <si>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</si>
  <si>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</si>
  <si>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</si>
  <si>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</si>
  <si>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</si>
  <si>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</si>
  <si>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</si>
  <si>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</si>
  <si>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</si>
  <si>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</si>
  <si>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</si>
  <si>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</si>
  <si>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</si>
  <si>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</si>
  <si>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</si>
  <si>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</si>
  <si>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</si>
  <si>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</si>
  <si>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</si>
  <si>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</si>
  <si>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</si>
  <si>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</si>
  <si>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</si>
  <si>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</si>
  <si>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</si>
  <si>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</si>
  <si>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</si>
  <si>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</si>
  <si>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</si>
  <si>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</si>
  <si>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</si>
  <si>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</si>
  <si>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</si>
  <si>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</si>
  <si>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</si>
  <si>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</si>
  <si>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</si>
  <si>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</si>
  <si>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</si>
  <si>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</si>
  <si>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</si>
  <si>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</si>
  <si>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</si>
  <si>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</si>
  <si>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</si>
  <si>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</si>
  <si>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</si>
  <si>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</si>
  <si>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</si>
  <si>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</si>
  <si>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</si>
  <si>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</si>
  <si>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</si>
  <si>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</si>
  <si>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</si>
  <si>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</si>
  <si>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</si>
  <si>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</si>
  <si>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</si>
  <si>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</si>
  <si>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</si>
  <si>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</si>
  <si>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</si>
  <si>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</si>
  <si>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</si>
  <si>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</si>
  <si>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</si>
  <si>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</si>
  <si>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</si>
  <si>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</si>
  <si>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</si>
  <si>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</si>
  <si>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</si>
  <si>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</si>
  <si>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</si>
  <si>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</si>
  <si>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</si>
  <si>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</si>
  <si>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</si>
  <si>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</si>
  <si>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</si>
  <si>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</si>
  <si>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</si>
  <si>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</si>
  <si>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</si>
  <si>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</si>
  <si>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</si>
  <si>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</si>
  <si>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</si>
  <si>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</si>
  <si>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</si>
  <si>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</si>
  <si>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</si>
  <si>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</si>
  <si>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</si>
  <si>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</si>
  <si>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</si>
  <si>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</si>
  <si>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</si>
  <si>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</si>
  <si>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</si>
  <si>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</si>
  <si>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</si>
  <si>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</si>
  <si>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</si>
  <si>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</si>
  <si>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</si>
  <si>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</si>
  <si>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</si>
  <si>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</si>
  <si>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</si>
  <si>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</si>
  <si>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</si>
  <si>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</si>
  <si>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</si>
  <si>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</si>
  <si>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</si>
  <si>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</si>
  <si>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</si>
  <si>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</si>
  <si>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</si>
  <si>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</si>
  <si>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</si>
  <si>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</si>
  <si>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</si>
  <si>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</si>
  <si>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</si>
  <si>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</si>
  <si>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</si>
  <si>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</si>
  <si>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</si>
  <si>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</si>
  <si>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</si>
  <si>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</si>
  <si>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</si>
  <si>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</si>
  <si>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</si>
  <si>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</si>
  <si>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</si>
  <si>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</si>
  <si>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</si>
  <si>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</si>
  <si>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</si>
  <si>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</si>
  <si>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</si>
  <si>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</si>
  <si>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</si>
  <si>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</si>
  <si>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</si>
  <si>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</si>
  <si>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</si>
  <si>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</si>
  <si>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</si>
  <si>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</si>
  <si>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</si>
  <si>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</si>
  <si>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</si>
  <si>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</si>
  <si>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</si>
  <si>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</si>
  <si>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</si>
  <si>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</si>
  <si>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</si>
  <si>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</si>
  <si>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</si>
  <si>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</si>
  <si>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</si>
  <si>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</si>
  <si>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</si>
  <si>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</si>
  <si>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</si>
  <si>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</si>
  <si>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</si>
  <si>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</si>
  <si>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</si>
  <si>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</si>
  <si>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</si>
  <si>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</si>
  <si>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</si>
  <si>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</si>
  <si>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</si>
  <si>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</si>
  <si>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</si>
  <si>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</si>
  <si>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</si>
  <si>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</si>
  <si>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</si>
  <si>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</si>
  <si>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</si>
  <si>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</si>
  <si>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</si>
  <si>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</si>
  <si>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</si>
  <si>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</si>
  <si>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</si>
  <si>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</si>
  <si>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</si>
  <si>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</si>
  <si>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</si>
  <si>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</si>
  <si>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</si>
  <si>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</si>
  <si>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</si>
  <si>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</si>
  <si>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</si>
  <si>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</si>
  <si>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</si>
  <si>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</si>
  <si>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</si>
  <si>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</si>
  <si>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</si>
  <si>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</si>
  <si>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</si>
  <si>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</si>
  <si>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</si>
  <si>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</si>
  <si>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</si>
  <si>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</si>
  <si>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</si>
  <si>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</si>
  <si>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</si>
  <si>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</si>
  <si>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</si>
  <si>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</si>
  <si>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</si>
  <si>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</si>
  <si>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</si>
  <si>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</si>
  <si>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</si>
  <si>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</si>
  <si>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</si>
  <si>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</si>
  <si>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</si>
  <si>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</si>
  <si>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</si>
  <si>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</si>
  <si>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</si>
  <si>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</si>
  <si>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</si>
  <si>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</si>
  <si>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</si>
  <si>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</si>
  <si>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</si>
  <si>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</si>
  <si>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</si>
  <si>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</si>
  <si>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</si>
  <si>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</si>
  <si>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</si>
  <si>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</si>
  <si>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</si>
  <si>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</si>
  <si>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</si>
  <si>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</si>
  <si>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</si>
  <si>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</si>
  <si>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</si>
  <si>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</si>
  <si>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</si>
  <si>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</si>
  <si>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</si>
  <si>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</si>
  <si>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</si>
  <si>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</si>
  <si>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</si>
  <si>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</si>
  <si>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</si>
  <si>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</si>
  <si>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</si>
  <si>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</si>
  <si>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</si>
  <si>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</si>
  <si>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</si>
  <si>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</si>
  <si>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</si>
  <si>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</si>
  <si>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</si>
  <si>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</si>
  <si>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</si>
  <si>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</si>
  <si>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</si>
  <si>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</si>
  <si>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</si>
  <si>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</si>
  <si>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</si>
  <si>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</si>
  <si>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</si>
  <si>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</si>
  <si>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</si>
  <si>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</si>
  <si>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</si>
  <si>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</si>
  <si>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</si>
  <si>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</si>
  <si>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</si>
  <si>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</si>
  <si>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</si>
  <si>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</si>
  <si>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</si>
  <si>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</si>
  <si>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</si>
  <si>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</si>
  <si>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</si>
  <si>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</si>
  <si>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</si>
  <si>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</si>
  <si>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</si>
  <si>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</si>
  <si>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</si>
  <si>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</si>
  <si>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</si>
  <si>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</si>
  <si>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</si>
  <si>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</si>
  <si>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</si>
  <si>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</si>
  <si>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</si>
  <si>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</si>
  <si>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</si>
  <si>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</si>
  <si>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</si>
  <si>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</si>
  <si>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</si>
  <si>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</si>
  <si>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</si>
  <si>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</si>
  <si>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</si>
  <si>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</si>
  <si>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</si>
  <si>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</si>
  <si>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</si>
  <si>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</si>
  <si>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</si>
  <si>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</si>
  <si>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</si>
  <si>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</si>
  <si>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</si>
  <si>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</si>
  <si>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</si>
  <si>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</si>
  <si>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</si>
  <si>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</si>
  <si>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</si>
  <si>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</si>
  <si>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</si>
  <si>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</si>
  <si>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</si>
  <si>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</si>
  <si>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</si>
  <si>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</si>
  <si>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</si>
  <si>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</si>
  <si>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</si>
  <si>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</si>
  <si>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</si>
  <si>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</si>
  <si>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</si>
  <si>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</si>
  <si>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</si>
  <si>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</si>
  <si>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</si>
  <si>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</si>
  <si>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</si>
  <si>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</si>
  <si>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</si>
  <si>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</si>
  <si>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</si>
  <si>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</si>
  <si>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</si>
  <si>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</si>
  <si>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</si>
  <si>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</si>
  <si>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</si>
  <si>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</si>
  <si>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</si>
  <si>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</si>
  <si>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</si>
  <si>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</si>
  <si>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</si>
  <si>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</si>
  <si>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</si>
  <si>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</si>
  <si>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</si>
  <si>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</si>
  <si>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</si>
  <si>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</si>
  <si>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</si>
  <si>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</si>
  <si>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</si>
  <si>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</si>
  <si>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</si>
  <si>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</si>
  <si>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</si>
  <si>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</si>
  <si>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</si>
  <si>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</si>
  <si>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</si>
  <si>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</si>
  <si>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</si>
  <si>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</si>
  <si>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</si>
  <si>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الطرقات و الارصفة </t>
  </si>
  <si>
    <t xml:space="preserve">التطهير و تصريف مياه الامطار </t>
  </si>
  <si>
    <t xml:space="preserve">تعهد و صيانة البنية الاساسية </t>
  </si>
  <si>
    <t xml:space="preserve">تجميل المدينة </t>
  </si>
  <si>
    <t>قاعة افراح</t>
  </si>
  <si>
    <t xml:space="preserve">اقتناء معدات </t>
  </si>
  <si>
    <t xml:space="preserve">اقتناء معدات اعلامية </t>
  </si>
  <si>
    <t xml:space="preserve">قصر البلدية </t>
  </si>
  <si>
    <t xml:space="preserve">تعهد و صيانة المنشات البلدية </t>
  </si>
  <si>
    <t xml:space="preserve">دراسات </t>
  </si>
  <si>
    <t xml:space="preserve">نادي الشباب </t>
  </si>
  <si>
    <t>ملعب بلدي</t>
  </si>
  <si>
    <t xml:space="preserve">الشراشنة و دوار هلال </t>
  </si>
  <si>
    <t>سوق بلدي</t>
  </si>
  <si>
    <t>2010/2014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</si>
  <si>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</si>
  <si>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</si>
  <si>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</si>
  <si>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</si>
  <si>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</si>
  <si>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</si>
  <si>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</si>
  <si>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</si>
  <si>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</si>
  <si>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</si>
  <si>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</si>
  <si>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</si>
  <si>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</si>
  <si>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</si>
  <si>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</si>
  <si>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</si>
  <si>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</si>
  <si>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</si>
  <si>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</si>
  <si>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</si>
  <si>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</si>
  <si>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</si>
  <si>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</si>
  <si>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</si>
  <si>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</si>
  <si>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</si>
  <si>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</si>
  <si>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</si>
  <si>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</si>
  <si>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</si>
  <si>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</si>
  <si>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</si>
  <si>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</si>
  <si>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</si>
  <si>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</si>
  <si>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</si>
  <si>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</si>
  <si>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</si>
  <si>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</si>
  <si>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</si>
  <si>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</si>
  <si>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</si>
  <si>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</si>
  <si>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المستودع البلدي</t>
  </si>
  <si>
    <t>تهيئة قصر البلدية الجزء 2</t>
  </si>
  <si>
    <t>تهيئة سوق الجملة</t>
  </si>
  <si>
    <t>تجهيزات إدارية</t>
  </si>
  <si>
    <t>تجهيزات إعلامية</t>
  </si>
  <si>
    <t xml:space="preserve">إقتناء معدات نظافة </t>
  </si>
  <si>
    <t>إقتناء وسائل النقل</t>
  </si>
  <si>
    <t>دراسة أمثلة التهيئة</t>
  </si>
  <si>
    <t>دراسة المشاريع المبرمجة</t>
  </si>
  <si>
    <t>ترصيف محيط السوق اليومي</t>
  </si>
  <si>
    <t>تهيئة المساحات الخضراء</t>
  </si>
  <si>
    <t xml:space="preserve">تجميل وسط المدينة </t>
  </si>
  <si>
    <t>صيانة المقابر</t>
  </si>
  <si>
    <t>بعث هيكا مشترك بين البلديات</t>
  </si>
  <si>
    <t>تهيئة و توسيع المدارج بالمركب الرياضي</t>
  </si>
  <si>
    <t>تهذيب دوار هلال و الشواشنة</t>
  </si>
  <si>
    <t>تعبيد الطرقات الجزء2</t>
  </si>
  <si>
    <t>تهيئة عدد 2 مساكن بلدية</t>
  </si>
  <si>
    <t>تهيئة القاعة المغطاة</t>
  </si>
  <si>
    <t>وزارة الشباب و الرياضة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</si>
</sst>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3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3" t="s">
        <v>60</v>
      </c>
      <c r="B2" s="18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0" t="s">
        <v>578</v>
      </c>
      <c r="B3" s="18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6" t="s">
        <v>124</v>
      </c>
      <c r="B4" s="17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6" t="s">
        <v>145</v>
      </c>
      <c r="B38" s="17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0" t="s">
        <v>579</v>
      </c>
      <c r="B67" s="18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5" t="s">
        <v>67</v>
      </c>
      <c r="B256" s="175"/>
      <c r="C256" s="175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7" t="s">
        <v>60</v>
      </c>
      <c r="B257" s="16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3" t="s">
        <v>266</v>
      </c>
      <c r="B258" s="16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5" t="s">
        <v>268</v>
      </c>
      <c r="B260" s="16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5" t="s">
        <v>269</v>
      </c>
      <c r="B263" s="16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5" t="s">
        <v>357</v>
      </c>
      <c r="B444" s="16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5" t="s">
        <v>390</v>
      </c>
      <c r="B484" s="16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5" t="s">
        <v>410</v>
      </c>
      <c r="B504" s="16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5" t="s">
        <v>414</v>
      </c>
      <c r="B509" s="16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5" t="s">
        <v>441</v>
      </c>
      <c r="B538" s="16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3" t="s">
        <v>455</v>
      </c>
      <c r="B550" s="16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1" t="s">
        <v>456</v>
      </c>
      <c r="B551" s="16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5" t="s">
        <v>457</v>
      </c>
      <c r="B552" s="16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3" t="s">
        <v>464</v>
      </c>
      <c r="B560" s="16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5" t="s">
        <v>466</v>
      </c>
      <c r="B562" s="16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5" t="s">
        <v>473</v>
      </c>
      <c r="B569" s="16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5" t="s">
        <v>485</v>
      </c>
      <c r="B581" s="16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5" t="s">
        <v>488</v>
      </c>
      <c r="B584" s="16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5" t="s">
        <v>491</v>
      </c>
      <c r="B587" s="16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5" t="s">
        <v>503</v>
      </c>
      <c r="B599" s="16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5" t="s">
        <v>513</v>
      </c>
      <c r="B610" s="16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5" t="s">
        <v>531</v>
      </c>
      <c r="B628" s="16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3" t="s">
        <v>570</v>
      </c>
      <c r="B716" s="16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1" t="s">
        <v>571</v>
      </c>
      <c r="B717" s="16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9" t="s">
        <v>851</v>
      </c>
      <c r="B718" s="160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9" t="s">
        <v>848</v>
      </c>
      <c r="B730" s="16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06" t="s">
        <v>68</v>
      </c>
      <c r="B1" s="206" t="s">
        <v>793</v>
      </c>
      <c r="C1" s="206" t="s">
        <v>794</v>
      </c>
      <c r="D1" s="207" t="s">
        <v>792</v>
      </c>
      <c r="E1" s="209" t="s">
        <v>739</v>
      </c>
      <c r="F1" s="210"/>
      <c r="G1" s="210"/>
      <c r="H1" s="211"/>
      <c r="I1" s="206" t="s">
        <v>799</v>
      </c>
    </row>
    <row r="2" spans="1:9" s="113" customFormat="1" ht="23.25" customHeight="1">
      <c r="A2" s="206"/>
      <c r="B2" s="206"/>
      <c r="C2" s="206"/>
      <c r="D2" s="208"/>
      <c r="E2" s="114" t="s">
        <v>788</v>
      </c>
      <c r="F2" s="114" t="s">
        <v>789</v>
      </c>
      <c r="G2" s="114" t="s">
        <v>790</v>
      </c>
      <c r="H2" s="114" t="s">
        <v>791</v>
      </c>
      <c r="I2" s="206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06" t="s">
        <v>68</v>
      </c>
      <c r="B1" s="206" t="s">
        <v>793</v>
      </c>
      <c r="C1" s="206" t="s">
        <v>795</v>
      </c>
      <c r="D1" s="206" t="s">
        <v>799</v>
      </c>
    </row>
    <row r="2" spans="1:10" s="113" customFormat="1" ht="23.25" customHeight="1">
      <c r="A2" s="206"/>
      <c r="B2" s="206"/>
      <c r="C2" s="206"/>
      <c r="D2" s="206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14" t="s">
        <v>82</v>
      </c>
      <c r="B1" s="21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15" t="s">
        <v>780</v>
      </c>
      <c r="B6" s="21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12" t="s">
        <v>749</v>
      </c>
      <c r="B9" s="21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12" t="s">
        <v>73</v>
      </c>
      <c r="B12" s="21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12" t="s">
        <v>76</v>
      </c>
      <c r="B15" s="21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12" t="s">
        <v>78</v>
      </c>
      <c r="B17" s="21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12" t="s">
        <v>747</v>
      </c>
      <c r="B19" s="21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12" t="s">
        <v>784</v>
      </c>
      <c r="B21" s="21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16" t="s">
        <v>83</v>
      </c>
      <c r="B1" s="21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14" t="s">
        <v>85</v>
      </c>
      <c r="B5" s="217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42035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9" sqref="B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42426</v>
      </c>
    </row>
    <row r="3" spans="1:11">
      <c r="A3" s="10" t="s">
        <v>98</v>
      </c>
      <c r="B3" s="12">
        <v>42518</v>
      </c>
    </row>
    <row r="4" spans="1:11">
      <c r="A4" s="10" t="s">
        <v>99</v>
      </c>
      <c r="B4" s="12">
        <v>42587</v>
      </c>
    </row>
    <row r="5" spans="1:11">
      <c r="A5" s="10" t="s">
        <v>100</v>
      </c>
      <c r="B5" s="12">
        <v>42704</v>
      </c>
    </row>
    <row r="6" spans="1:11">
      <c r="A6" s="111" t="s">
        <v>101</v>
      </c>
      <c r="B6" s="143" t="s">
        <v>763</v>
      </c>
    </row>
    <row r="7" spans="1:11">
      <c r="A7" s="10" t="s">
        <v>97</v>
      </c>
      <c r="B7" s="12">
        <v>42398</v>
      </c>
    </row>
    <row r="8" spans="1:11">
      <c r="A8" s="10" t="s">
        <v>102</v>
      </c>
      <c r="B8" s="12">
        <v>42490</v>
      </c>
    </row>
    <row r="9" spans="1:11">
      <c r="A9" s="10" t="s">
        <v>99</v>
      </c>
      <c r="B9" s="12">
        <v>42553</v>
      </c>
    </row>
    <row r="10" spans="1:11">
      <c r="A10" s="10" t="s">
        <v>100</v>
      </c>
      <c r="B10" s="12">
        <v>42672</v>
      </c>
    </row>
    <row r="11" spans="1:11">
      <c r="A11" s="111" t="s">
        <v>103</v>
      </c>
      <c r="B11" s="14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42798</v>
      </c>
    </row>
    <row r="3" spans="1:11">
      <c r="A3" s="10" t="s">
        <v>98</v>
      </c>
      <c r="B3" s="12">
        <v>42882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5" t="s">
        <v>763</v>
      </c>
    </row>
    <row r="7" spans="1:11">
      <c r="A7" s="10" t="s">
        <v>97</v>
      </c>
      <c r="B7" s="12">
        <v>42763</v>
      </c>
    </row>
    <row r="8" spans="1:11">
      <c r="A8" s="10" t="s">
        <v>102</v>
      </c>
      <c r="B8" s="12">
        <v>42854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5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3" t="s">
        <v>60</v>
      </c>
      <c r="B2" s="18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0" t="s">
        <v>578</v>
      </c>
      <c r="B3" s="18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6" t="s">
        <v>124</v>
      </c>
      <c r="B4" s="17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6" t="s">
        <v>145</v>
      </c>
      <c r="B38" s="17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0" t="s">
        <v>579</v>
      </c>
      <c r="B67" s="18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5" t="s">
        <v>67</v>
      </c>
      <c r="B256" s="175"/>
      <c r="C256" s="175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7" t="s">
        <v>60</v>
      </c>
      <c r="B257" s="16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3" t="s">
        <v>266</v>
      </c>
      <c r="B258" s="16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5" t="s">
        <v>268</v>
      </c>
      <c r="B260" s="16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5" t="s">
        <v>269</v>
      </c>
      <c r="B263" s="16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5" t="s">
        <v>357</v>
      </c>
      <c r="B444" s="16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5" t="s">
        <v>390</v>
      </c>
      <c r="B484" s="16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5" t="s">
        <v>410</v>
      </c>
      <c r="B504" s="16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5" t="s">
        <v>414</v>
      </c>
      <c r="B509" s="16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5" t="s">
        <v>441</v>
      </c>
      <c r="B538" s="16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3" t="s">
        <v>455</v>
      </c>
      <c r="B550" s="16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1" t="s">
        <v>456</v>
      </c>
      <c r="B551" s="16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5" t="s">
        <v>457</v>
      </c>
      <c r="B552" s="16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3" t="s">
        <v>464</v>
      </c>
      <c r="B560" s="16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5" t="s">
        <v>466</v>
      </c>
      <c r="B562" s="16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5" t="s">
        <v>473</v>
      </c>
      <c r="B569" s="16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5" t="s">
        <v>485</v>
      </c>
      <c r="B581" s="16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5" t="s">
        <v>488</v>
      </c>
      <c r="B584" s="16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5" t="s">
        <v>491</v>
      </c>
      <c r="B587" s="16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5" t="s">
        <v>503</v>
      </c>
      <c r="B599" s="16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5" t="s">
        <v>513</v>
      </c>
      <c r="B610" s="16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5" t="s">
        <v>531</v>
      </c>
      <c r="B628" s="16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3" t="s">
        <v>570</v>
      </c>
      <c r="B716" s="16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1" t="s">
        <v>571</v>
      </c>
      <c r="B717" s="16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9" t="s">
        <v>851</v>
      </c>
      <c r="B718" s="160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9" t="s">
        <v>848</v>
      </c>
      <c r="B730" s="16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S17" sqref="S17"/>
    </sheetView>
  </sheetViews>
  <sheetFormatPr baseColWidth="10" defaultColWidth="9.140625" defaultRowHeight="15"/>
  <cols>
    <col min="1" max="1" width="4" style="70" bestFit="1" customWidth="1"/>
    <col min="2" max="2" width="23.8554687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5.28515625" style="67" bestFit="1" customWidth="1"/>
    <col min="14" max="14" width="15.140625" style="67" customWidth="1"/>
    <col min="15" max="15" width="19" style="67" customWidth="1"/>
    <col min="16" max="16" width="15.28515625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33" t="s">
        <v>602</v>
      </c>
      <c r="C1" s="235" t="s">
        <v>603</v>
      </c>
      <c r="D1" s="235" t="s">
        <v>604</v>
      </c>
      <c r="E1" s="235" t="s">
        <v>605</v>
      </c>
      <c r="F1" s="235" t="s">
        <v>606</v>
      </c>
      <c r="G1" s="235" t="s">
        <v>607</v>
      </c>
      <c r="H1" s="235" t="s">
        <v>608</v>
      </c>
      <c r="I1" s="235" t="s">
        <v>609</v>
      </c>
      <c r="J1" s="235" t="s">
        <v>610</v>
      </c>
      <c r="K1" s="235" t="s">
        <v>611</v>
      </c>
      <c r="L1" s="235" t="s">
        <v>612</v>
      </c>
      <c r="M1" s="231" t="s">
        <v>737</v>
      </c>
      <c r="N1" s="220" t="s">
        <v>613</v>
      </c>
      <c r="O1" s="220"/>
      <c r="P1" s="220"/>
      <c r="Q1" s="220"/>
      <c r="R1" s="220"/>
      <c r="S1" s="231" t="s">
        <v>738</v>
      </c>
      <c r="T1" s="220" t="s">
        <v>613</v>
      </c>
      <c r="U1" s="220"/>
      <c r="V1" s="220"/>
      <c r="W1" s="220"/>
      <c r="X1" s="220"/>
      <c r="Y1" s="221" t="s">
        <v>614</v>
      </c>
      <c r="Z1" s="221" t="s">
        <v>615</v>
      </c>
      <c r="AA1" s="221" t="s">
        <v>616</v>
      </c>
      <c r="AB1" s="221" t="s">
        <v>617</v>
      </c>
      <c r="AC1" s="221" t="s">
        <v>618</v>
      </c>
      <c r="AD1" s="221" t="s">
        <v>619</v>
      </c>
      <c r="AE1" s="223" t="s">
        <v>620</v>
      </c>
      <c r="AF1" s="225" t="s">
        <v>621</v>
      </c>
      <c r="AG1" s="227" t="s">
        <v>622</v>
      </c>
      <c r="AH1" s="229" t="s">
        <v>623</v>
      </c>
      <c r="AI1" s="21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4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22"/>
      <c r="Z2" s="222"/>
      <c r="AA2" s="222"/>
      <c r="AB2" s="222"/>
      <c r="AC2" s="222"/>
      <c r="AD2" s="222"/>
      <c r="AE2" s="224"/>
      <c r="AF2" s="226"/>
      <c r="AG2" s="228"/>
      <c r="AH2" s="230"/>
      <c r="AI2" s="21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864</v>
      </c>
      <c r="C3" s="73"/>
      <c r="D3" s="72" t="s">
        <v>631</v>
      </c>
      <c r="E3" s="72" t="s">
        <v>632</v>
      </c>
      <c r="F3" s="72" t="s">
        <v>633</v>
      </c>
      <c r="G3" s="72" t="s">
        <v>878</v>
      </c>
      <c r="H3" s="72"/>
      <c r="I3" s="72"/>
      <c r="J3" s="72"/>
      <c r="K3" s="72"/>
      <c r="L3" s="72"/>
      <c r="M3" s="66">
        <v>1200002</v>
      </c>
      <c r="N3" s="74">
        <v>360001</v>
      </c>
      <c r="O3" s="74">
        <v>444001</v>
      </c>
      <c r="P3" s="74">
        <v>3960001</v>
      </c>
      <c r="Q3" s="74"/>
      <c r="R3" s="74"/>
      <c r="S3" s="66">
        <v>74825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865</v>
      </c>
      <c r="C4" s="10"/>
      <c r="D4" s="65" t="s">
        <v>631</v>
      </c>
      <c r="E4" s="72" t="s">
        <v>632</v>
      </c>
      <c r="F4" s="72" t="s">
        <v>633</v>
      </c>
      <c r="G4" s="72" t="s">
        <v>878</v>
      </c>
      <c r="H4" s="65"/>
      <c r="I4" s="65"/>
      <c r="J4" s="65"/>
      <c r="K4" s="65"/>
      <c r="L4" s="65"/>
      <c r="M4" s="66">
        <v>50000</v>
      </c>
      <c r="N4" s="67">
        <v>15000</v>
      </c>
      <c r="O4" s="67">
        <v>18500</v>
      </c>
      <c r="P4" s="66">
        <v>16500</v>
      </c>
      <c r="Q4" s="66"/>
      <c r="R4" s="66"/>
      <c r="S4" s="66">
        <v>50000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0">A4+1</f>
        <v>3</v>
      </c>
      <c r="B5" s="65" t="s">
        <v>866</v>
      </c>
      <c r="C5" s="10"/>
      <c r="D5" s="65" t="s">
        <v>631</v>
      </c>
      <c r="E5" s="72" t="s">
        <v>632</v>
      </c>
      <c r="F5" s="72" t="s">
        <v>633</v>
      </c>
      <c r="G5" s="72" t="s">
        <v>878</v>
      </c>
      <c r="H5" s="65"/>
      <c r="I5" s="65"/>
      <c r="J5" s="65"/>
      <c r="K5" s="65"/>
      <c r="L5" s="65"/>
      <c r="M5" s="66">
        <v>150000</v>
      </c>
      <c r="N5" s="67">
        <v>45000</v>
      </c>
      <c r="O5" s="67">
        <v>55500</v>
      </c>
      <c r="P5" s="66">
        <v>49500</v>
      </c>
      <c r="Q5" s="66"/>
      <c r="R5" s="66"/>
      <c r="S5" s="66">
        <v>90000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0"/>
        <v>4</v>
      </c>
      <c r="B6" s="65" t="s">
        <v>867</v>
      </c>
      <c r="C6" s="10"/>
      <c r="D6" s="65" t="s">
        <v>631</v>
      </c>
      <c r="E6" s="65" t="s">
        <v>638</v>
      </c>
      <c r="F6" s="72" t="s">
        <v>633</v>
      </c>
      <c r="G6" s="72" t="s">
        <v>878</v>
      </c>
      <c r="H6" s="65"/>
      <c r="I6" s="65"/>
      <c r="J6" s="65"/>
      <c r="K6" s="65"/>
      <c r="L6" s="65"/>
      <c r="M6" s="66">
        <v>150000</v>
      </c>
      <c r="N6" s="67">
        <v>45000</v>
      </c>
      <c r="O6" s="67">
        <v>55500</v>
      </c>
      <c r="P6" s="67">
        <v>49500</v>
      </c>
      <c r="Q6" s="67"/>
      <c r="R6" s="67"/>
      <c r="S6" s="66">
        <v>150000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0"/>
        <v>5</v>
      </c>
      <c r="B7" s="80" t="s">
        <v>868</v>
      </c>
      <c r="C7" s="10"/>
      <c r="D7" s="65" t="s">
        <v>631</v>
      </c>
      <c r="E7" s="80"/>
      <c r="F7" s="72" t="s">
        <v>633</v>
      </c>
      <c r="G7" s="72" t="s">
        <v>878</v>
      </c>
      <c r="H7" s="65"/>
      <c r="I7" s="65"/>
      <c r="J7" s="65"/>
      <c r="K7" s="65"/>
      <c r="L7" s="65"/>
      <c r="M7" s="66">
        <v>150000</v>
      </c>
      <c r="N7" s="67">
        <v>60000</v>
      </c>
      <c r="O7" s="67">
        <v>90000</v>
      </c>
      <c r="P7" s="67"/>
      <c r="Q7" s="67"/>
      <c r="R7" s="67"/>
      <c r="S7" s="66">
        <v>150000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0"/>
        <v>6</v>
      </c>
      <c r="B8" s="65" t="s">
        <v>869</v>
      </c>
      <c r="C8" s="10"/>
      <c r="D8" s="65" t="s">
        <v>631</v>
      </c>
      <c r="E8" s="65" t="s">
        <v>641</v>
      </c>
      <c r="F8" s="72" t="s">
        <v>633</v>
      </c>
      <c r="G8" s="72" t="s">
        <v>878</v>
      </c>
      <c r="H8" s="65"/>
      <c r="I8" s="65"/>
      <c r="J8" s="65"/>
      <c r="K8" s="65"/>
      <c r="L8" s="65"/>
      <c r="M8" s="66">
        <v>223990</v>
      </c>
      <c r="N8" s="67">
        <v>62717</v>
      </c>
      <c r="O8" s="67">
        <v>161273</v>
      </c>
      <c r="P8" s="67"/>
      <c r="Q8" s="67"/>
      <c r="R8" s="67"/>
      <c r="S8" s="66">
        <v>73990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0"/>
        <v>7</v>
      </c>
      <c r="B9" s="65" t="s">
        <v>870</v>
      </c>
      <c r="C9" s="10"/>
      <c r="D9" s="65" t="s">
        <v>631</v>
      </c>
      <c r="E9" s="65" t="s">
        <v>641</v>
      </c>
      <c r="F9" s="72" t="s">
        <v>633</v>
      </c>
      <c r="G9" s="72" t="s">
        <v>878</v>
      </c>
      <c r="H9" s="65"/>
      <c r="I9" s="65"/>
      <c r="J9" s="65"/>
      <c r="K9" s="65"/>
      <c r="L9" s="65"/>
      <c r="M9" s="66">
        <v>86262</v>
      </c>
      <c r="N9" s="67">
        <v>24153</v>
      </c>
      <c r="O9" s="67">
        <v>62109</v>
      </c>
      <c r="P9" s="67"/>
      <c r="Q9" s="67"/>
      <c r="R9" s="67"/>
      <c r="S9" s="66">
        <v>36262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0"/>
        <v>8</v>
      </c>
      <c r="B10" s="65" t="s">
        <v>871</v>
      </c>
      <c r="C10" s="10"/>
      <c r="D10" s="65" t="s">
        <v>631</v>
      </c>
      <c r="E10" s="65" t="s">
        <v>644</v>
      </c>
      <c r="F10" s="72" t="s">
        <v>633</v>
      </c>
      <c r="G10" s="72" t="s">
        <v>878</v>
      </c>
      <c r="H10" s="65"/>
      <c r="I10" s="65"/>
      <c r="J10" s="65"/>
      <c r="K10" s="65"/>
      <c r="L10" s="65"/>
      <c r="M10" s="66">
        <v>210000</v>
      </c>
      <c r="N10" s="67">
        <v>105000</v>
      </c>
      <c r="O10" s="67">
        <v>105000</v>
      </c>
      <c r="P10" s="67"/>
      <c r="Q10" s="67"/>
      <c r="R10" s="67"/>
      <c r="S10" s="66">
        <v>210000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0"/>
        <v>9</v>
      </c>
      <c r="B11" s="65" t="s">
        <v>872</v>
      </c>
      <c r="C11" s="10"/>
      <c r="D11" s="65" t="s">
        <v>631</v>
      </c>
      <c r="E11" s="65"/>
      <c r="F11" s="72" t="s">
        <v>633</v>
      </c>
      <c r="G11" s="72" t="s">
        <v>878</v>
      </c>
      <c r="H11" s="65"/>
      <c r="I11" s="65"/>
      <c r="J11" s="65"/>
      <c r="K11" s="65"/>
      <c r="L11" s="65"/>
      <c r="M11" s="66">
        <v>150000</v>
      </c>
      <c r="N11" s="67">
        <v>75000</v>
      </c>
      <c r="O11" s="67">
        <v>75000</v>
      </c>
      <c r="P11" s="67"/>
      <c r="Q11" s="67"/>
      <c r="R11" s="67"/>
      <c r="S11" s="66">
        <v>50000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0"/>
        <v>10</v>
      </c>
      <c r="B12" s="65" t="s">
        <v>873</v>
      </c>
      <c r="C12" s="10"/>
      <c r="D12" s="65" t="s">
        <v>631</v>
      </c>
      <c r="E12" s="65" t="s">
        <v>647</v>
      </c>
      <c r="F12" s="72" t="s">
        <v>633</v>
      </c>
      <c r="G12" s="72" t="s">
        <v>878</v>
      </c>
      <c r="H12" s="65"/>
      <c r="I12" s="65"/>
      <c r="J12" s="65"/>
      <c r="K12" s="65"/>
      <c r="L12" s="65"/>
      <c r="M12" s="66">
        <v>183369</v>
      </c>
      <c r="N12" s="67"/>
      <c r="O12" s="67">
        <v>183369</v>
      </c>
      <c r="P12" s="67"/>
      <c r="Q12" s="67"/>
      <c r="R12" s="67"/>
      <c r="S12" s="66">
        <v>183369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0"/>
        <v>11</v>
      </c>
      <c r="B13" s="65" t="s">
        <v>874</v>
      </c>
      <c r="C13" s="10"/>
      <c r="D13" s="65" t="s">
        <v>637</v>
      </c>
      <c r="E13" s="65"/>
      <c r="F13" s="72" t="s">
        <v>633</v>
      </c>
      <c r="G13" s="72" t="s">
        <v>878</v>
      </c>
      <c r="H13" s="65"/>
      <c r="I13" s="65"/>
      <c r="J13" s="65"/>
      <c r="K13" s="65"/>
      <c r="L13" s="65"/>
      <c r="M13" s="66">
        <v>30000</v>
      </c>
      <c r="N13" s="67">
        <v>5400</v>
      </c>
      <c r="O13" s="67">
        <v>5400</v>
      </c>
      <c r="P13" s="67"/>
      <c r="Q13" s="67">
        <v>19200</v>
      </c>
      <c r="R13" s="67"/>
      <c r="S13" s="66">
        <v>30000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0"/>
        <v>12</v>
      </c>
      <c r="B14" s="65" t="s">
        <v>875</v>
      </c>
      <c r="C14" s="10"/>
      <c r="D14" s="65" t="s">
        <v>637</v>
      </c>
      <c r="E14" s="65"/>
      <c r="F14" s="72" t="s">
        <v>633</v>
      </c>
      <c r="G14" s="72" t="s">
        <v>878</v>
      </c>
      <c r="H14" s="65"/>
      <c r="I14" s="65"/>
      <c r="J14" s="65"/>
      <c r="K14" s="65"/>
      <c r="L14" s="65"/>
      <c r="M14" s="66">
        <v>450000</v>
      </c>
      <c r="N14" s="67">
        <v>81000</v>
      </c>
      <c r="O14" s="67">
        <v>81000</v>
      </c>
      <c r="P14" s="67"/>
      <c r="Q14" s="67">
        <v>288000</v>
      </c>
      <c r="R14" s="67"/>
      <c r="S14" s="66">
        <v>450000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0"/>
        <v>13</v>
      </c>
      <c r="B15" s="65" t="s">
        <v>876</v>
      </c>
      <c r="C15" s="10"/>
      <c r="D15" s="65" t="s">
        <v>640</v>
      </c>
      <c r="E15" s="65" t="s">
        <v>638</v>
      </c>
      <c r="F15" s="72" t="s">
        <v>633</v>
      </c>
      <c r="G15" s="72" t="s">
        <v>878</v>
      </c>
      <c r="H15" s="65"/>
      <c r="I15" s="65"/>
      <c r="J15" s="65"/>
      <c r="K15" s="65"/>
      <c r="L15" s="65"/>
      <c r="M15" s="66">
        <v>700000</v>
      </c>
      <c r="N15" s="67">
        <v>105000</v>
      </c>
      <c r="O15" s="67">
        <v>105000</v>
      </c>
      <c r="P15" s="67">
        <v>490000</v>
      </c>
      <c r="Q15" s="67"/>
      <c r="R15" s="67"/>
      <c r="S15" s="66">
        <v>700000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0"/>
        <v>14</v>
      </c>
      <c r="B16" s="10" t="s">
        <v>877</v>
      </c>
      <c r="C16" s="10"/>
      <c r="D16" s="65" t="s">
        <v>640</v>
      </c>
      <c r="E16" s="10"/>
      <c r="F16" s="72" t="s">
        <v>633</v>
      </c>
      <c r="G16" s="72" t="s">
        <v>878</v>
      </c>
      <c r="H16" s="65"/>
      <c r="I16" s="65"/>
      <c r="J16" s="65"/>
      <c r="K16" s="65"/>
      <c r="L16" s="65"/>
      <c r="M16" s="66">
        <v>250000</v>
      </c>
      <c r="N16" s="67">
        <v>75000</v>
      </c>
      <c r="O16" s="67">
        <v>175000</v>
      </c>
      <c r="P16" s="67"/>
      <c r="Q16" s="67"/>
      <c r="R16" s="67"/>
      <c r="S16" s="66">
        <v>250000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0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ref="M17:M66" si="1">N17+O17+P17+Q17+R17</f>
        <v>0</v>
      </c>
      <c r="N17" s="67"/>
      <c r="O17" s="67"/>
      <c r="P17" s="67"/>
      <c r="Q17" s="67"/>
      <c r="R17" s="67"/>
      <c r="S17" s="66">
        <f t="shared" ref="S17:S66" si="2">T17+U17+V17+W17+X17</f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0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1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0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1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0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1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0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1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0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1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0"/>
        <v>21</v>
      </c>
      <c r="H23" s="65"/>
      <c r="I23" s="65"/>
      <c r="J23" s="65"/>
      <c r="K23" s="65"/>
      <c r="L23" s="65"/>
      <c r="M23" s="66">
        <f t="shared" si="1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0"/>
        <v>22</v>
      </c>
      <c r="H24" s="65"/>
      <c r="I24" s="65"/>
      <c r="J24" s="65"/>
      <c r="K24" s="65"/>
      <c r="L24" s="65"/>
      <c r="M24" s="66">
        <f t="shared" si="1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0"/>
        <v>23</v>
      </c>
      <c r="H25" s="65"/>
      <c r="I25" s="65"/>
      <c r="J25" s="65"/>
      <c r="K25" s="65"/>
      <c r="L25" s="65"/>
      <c r="M25" s="66">
        <f t="shared" si="1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0"/>
        <v>24</v>
      </c>
      <c r="H26" s="65"/>
      <c r="I26" s="65"/>
      <c r="J26" s="65"/>
      <c r="K26" s="65"/>
      <c r="L26" s="65"/>
      <c r="M26" s="66">
        <f t="shared" si="1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0"/>
        <v>25</v>
      </c>
      <c r="H27" s="65"/>
      <c r="I27" s="65"/>
      <c r="J27" s="65"/>
      <c r="K27" s="65"/>
      <c r="L27" s="65"/>
      <c r="M27" s="66">
        <f t="shared" si="1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0"/>
        <v>26</v>
      </c>
      <c r="H28" s="65"/>
      <c r="I28" s="65"/>
      <c r="J28" s="65"/>
      <c r="K28" s="65"/>
      <c r="L28" s="65"/>
      <c r="M28" s="66">
        <f t="shared" si="1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0"/>
        <v>27</v>
      </c>
      <c r="H29" s="65"/>
      <c r="I29" s="65"/>
      <c r="J29" s="65"/>
      <c r="K29" s="65"/>
      <c r="L29" s="65"/>
      <c r="M29" s="66">
        <f t="shared" si="1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0"/>
        <v>28</v>
      </c>
      <c r="H30" s="65"/>
      <c r="I30" s="65"/>
      <c r="J30" s="65"/>
      <c r="K30" s="65"/>
      <c r="L30" s="65"/>
      <c r="M30" s="66">
        <f t="shared" si="1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0"/>
        <v>29</v>
      </c>
      <c r="H31" s="65"/>
      <c r="I31" s="65"/>
      <c r="J31" s="65"/>
      <c r="K31" s="65"/>
      <c r="L31" s="65"/>
      <c r="M31" s="66">
        <f t="shared" si="1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0"/>
        <v>30</v>
      </c>
      <c r="H32" s="65"/>
      <c r="I32" s="65"/>
      <c r="J32" s="65"/>
      <c r="K32" s="65"/>
      <c r="L32" s="65"/>
      <c r="M32" s="66">
        <f t="shared" si="1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0"/>
        <v>31</v>
      </c>
      <c r="H33" s="65"/>
      <c r="I33" s="65"/>
      <c r="J33" s="65"/>
      <c r="K33" s="65"/>
      <c r="L33" s="65"/>
      <c r="M33" s="66">
        <f t="shared" si="1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0"/>
        <v>32</v>
      </c>
      <c r="H34" s="65"/>
      <c r="I34" s="65"/>
      <c r="J34" s="65"/>
      <c r="K34" s="65"/>
      <c r="L34" s="65"/>
      <c r="M34" s="66">
        <f t="shared" si="1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0"/>
        <v>33</v>
      </c>
      <c r="H35" s="65"/>
      <c r="I35" s="65"/>
      <c r="J35" s="65"/>
      <c r="K35" s="65"/>
      <c r="L35" s="65"/>
      <c r="M35" s="66">
        <f t="shared" si="1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0"/>
        <v>34</v>
      </c>
      <c r="H36" s="65"/>
      <c r="I36" s="65"/>
      <c r="J36" s="65"/>
      <c r="K36" s="65"/>
      <c r="L36" s="65"/>
      <c r="M36" s="66">
        <f t="shared" si="1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0"/>
        <v>35</v>
      </c>
      <c r="H37" s="65"/>
      <c r="I37" s="65"/>
      <c r="J37" s="65"/>
      <c r="K37" s="65"/>
      <c r="L37" s="65"/>
      <c r="M37" s="66">
        <f t="shared" si="1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0"/>
        <v>36</v>
      </c>
      <c r="H38" s="65"/>
      <c r="I38" s="65"/>
      <c r="J38" s="65"/>
      <c r="K38" s="65"/>
      <c r="L38" s="65"/>
      <c r="M38" s="66">
        <f t="shared" si="1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0"/>
        <v>37</v>
      </c>
      <c r="H39" s="65"/>
      <c r="I39" s="65"/>
      <c r="J39" s="65"/>
      <c r="K39" s="65"/>
      <c r="L39" s="65"/>
      <c r="M39" s="66">
        <f t="shared" si="1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0"/>
        <v>38</v>
      </c>
      <c r="H40" s="65"/>
      <c r="I40" s="65"/>
      <c r="J40" s="65"/>
      <c r="K40" s="65"/>
      <c r="L40" s="65"/>
      <c r="M40" s="66">
        <f t="shared" si="1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0"/>
        <v>39</v>
      </c>
      <c r="H41" s="65"/>
      <c r="I41" s="65"/>
      <c r="J41" s="65"/>
      <c r="K41" s="65"/>
      <c r="L41" s="65"/>
      <c r="M41" s="66">
        <f t="shared" si="1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0"/>
        <v>40</v>
      </c>
      <c r="H42" s="65"/>
      <c r="I42" s="65"/>
      <c r="J42" s="65"/>
      <c r="K42" s="65"/>
      <c r="L42" s="65"/>
      <c r="M42" s="66">
        <f t="shared" si="1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0"/>
        <v>41</v>
      </c>
      <c r="H43" s="65"/>
      <c r="I43" s="65"/>
      <c r="J43" s="65"/>
      <c r="K43" s="65"/>
      <c r="L43" s="65"/>
      <c r="M43" s="66">
        <f t="shared" si="1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0"/>
        <v>42</v>
      </c>
      <c r="H44" s="65"/>
      <c r="I44" s="65"/>
      <c r="J44" s="65"/>
      <c r="K44" s="65"/>
      <c r="L44" s="65"/>
      <c r="M44" s="66">
        <f t="shared" si="1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0"/>
        <v>43</v>
      </c>
      <c r="H45" s="65"/>
      <c r="I45" s="65"/>
      <c r="J45" s="65"/>
      <c r="K45" s="65"/>
      <c r="L45" s="65"/>
      <c r="M45" s="66">
        <f t="shared" si="1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0"/>
        <v>44</v>
      </c>
      <c r="H46" s="65"/>
      <c r="I46" s="65"/>
      <c r="J46" s="65"/>
      <c r="K46" s="65"/>
      <c r="L46" s="65"/>
      <c r="M46" s="66">
        <f t="shared" si="1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0"/>
        <v>45</v>
      </c>
      <c r="H47" s="65"/>
      <c r="I47" s="65"/>
      <c r="J47" s="65"/>
      <c r="K47" s="65"/>
      <c r="L47" s="65"/>
      <c r="M47" s="66">
        <f t="shared" si="1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0"/>
        <v>46</v>
      </c>
      <c r="H48" s="65"/>
      <c r="I48" s="65"/>
      <c r="J48" s="65"/>
      <c r="K48" s="65"/>
      <c r="L48" s="65"/>
      <c r="M48" s="66">
        <f t="shared" si="1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0"/>
        <v>47</v>
      </c>
      <c r="H49" s="65"/>
      <c r="I49" s="65"/>
      <c r="J49" s="65"/>
      <c r="K49" s="65"/>
      <c r="L49" s="65"/>
      <c r="M49" s="66">
        <f t="shared" si="1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0"/>
        <v>48</v>
      </c>
      <c r="H50" s="65"/>
      <c r="I50" s="65"/>
      <c r="J50" s="65"/>
      <c r="K50" s="65"/>
      <c r="L50" s="65"/>
      <c r="M50" s="66">
        <f t="shared" si="1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0"/>
        <v>49</v>
      </c>
      <c r="H51" s="65"/>
      <c r="I51" s="65"/>
      <c r="J51" s="65"/>
      <c r="K51" s="65"/>
      <c r="L51" s="65"/>
      <c r="M51" s="66">
        <f t="shared" si="1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0"/>
        <v>50</v>
      </c>
      <c r="H52" s="65"/>
      <c r="I52" s="65"/>
      <c r="J52" s="65"/>
      <c r="K52" s="65"/>
      <c r="L52" s="65"/>
      <c r="M52" s="66">
        <f t="shared" si="1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0"/>
        <v>51</v>
      </c>
      <c r="H53" s="65"/>
      <c r="I53" s="65"/>
      <c r="J53" s="65"/>
      <c r="K53" s="65"/>
      <c r="L53" s="65"/>
      <c r="M53" s="66">
        <f t="shared" si="1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0"/>
        <v>52</v>
      </c>
      <c r="H54" s="65"/>
      <c r="I54" s="65"/>
      <c r="J54" s="65"/>
      <c r="K54" s="65"/>
      <c r="L54" s="65"/>
      <c r="M54" s="66">
        <f t="shared" si="1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0"/>
        <v>53</v>
      </c>
      <c r="H55" s="65"/>
      <c r="I55" s="65"/>
      <c r="J55" s="65"/>
      <c r="K55" s="65"/>
      <c r="L55" s="65"/>
      <c r="M55" s="66">
        <f t="shared" si="1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0"/>
        <v>54</v>
      </c>
      <c r="H56" s="65"/>
      <c r="I56" s="65"/>
      <c r="J56" s="65"/>
      <c r="K56" s="65"/>
      <c r="L56" s="65"/>
      <c r="M56" s="66">
        <f t="shared" si="1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0"/>
        <v>55</v>
      </c>
      <c r="H57" s="65"/>
      <c r="I57" s="65"/>
      <c r="J57" s="65"/>
      <c r="K57" s="65"/>
      <c r="L57" s="65"/>
      <c r="M57" s="66">
        <f t="shared" si="1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0"/>
        <v>56</v>
      </c>
      <c r="H58" s="65"/>
      <c r="I58" s="65"/>
      <c r="J58" s="65"/>
      <c r="K58" s="65"/>
      <c r="L58" s="65"/>
      <c r="M58" s="66">
        <f t="shared" si="1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0"/>
        <v>57</v>
      </c>
      <c r="H59" s="65"/>
      <c r="I59" s="65"/>
      <c r="J59" s="65"/>
      <c r="K59" s="65"/>
      <c r="L59" s="65"/>
      <c r="M59" s="66">
        <f t="shared" si="1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0"/>
        <v>58</v>
      </c>
      <c r="H60" s="65"/>
      <c r="I60" s="65"/>
      <c r="J60" s="65"/>
      <c r="K60" s="65"/>
      <c r="L60" s="65"/>
      <c r="M60" s="66">
        <f t="shared" si="1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0"/>
        <v>59</v>
      </c>
      <c r="H61" s="65"/>
      <c r="I61" s="65"/>
      <c r="J61" s="65"/>
      <c r="K61" s="65"/>
      <c r="L61" s="65"/>
      <c r="M61" s="66">
        <f t="shared" si="1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0"/>
        <v>60</v>
      </c>
      <c r="H62" s="65"/>
      <c r="I62" s="65"/>
      <c r="J62" s="65"/>
      <c r="K62" s="65"/>
      <c r="L62" s="65"/>
      <c r="M62" s="66">
        <f t="shared" si="1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0"/>
        <v>61</v>
      </c>
      <c r="H63" s="65"/>
      <c r="I63" s="65"/>
      <c r="J63" s="65"/>
      <c r="K63" s="65"/>
      <c r="L63" s="65"/>
      <c r="M63" s="66">
        <f t="shared" si="1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0"/>
        <v>62</v>
      </c>
      <c r="H64" s="65"/>
      <c r="I64" s="65"/>
      <c r="J64" s="65"/>
      <c r="K64" s="65"/>
      <c r="L64" s="65"/>
      <c r="M64" s="66">
        <f t="shared" si="1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0"/>
        <v>63</v>
      </c>
      <c r="H65" s="65"/>
      <c r="I65" s="65"/>
      <c r="J65" s="65"/>
      <c r="K65" s="65"/>
      <c r="L65" s="65"/>
      <c r="M65" s="66">
        <f t="shared" si="1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0"/>
        <v>64</v>
      </c>
      <c r="H66" s="65"/>
      <c r="I66" s="65"/>
      <c r="J66" s="65"/>
      <c r="K66" s="65"/>
      <c r="L66" s="65"/>
      <c r="M66" s="66">
        <f t="shared" si="1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0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0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37" t="s">
        <v>815</v>
      </c>
      <c r="B1" s="23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52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3" t="s">
        <v>60</v>
      </c>
      <c r="B2" s="18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0" t="s">
        <v>578</v>
      </c>
      <c r="B3" s="18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6" t="s">
        <v>124</v>
      </c>
      <c r="B4" s="17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6" t="s">
        <v>145</v>
      </c>
      <c r="B38" s="17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0" t="s">
        <v>579</v>
      </c>
      <c r="B67" s="18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5" t="s">
        <v>67</v>
      </c>
      <c r="B256" s="175"/>
      <c r="C256" s="175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7" t="s">
        <v>60</v>
      </c>
      <c r="B257" s="16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3" t="s">
        <v>266</v>
      </c>
      <c r="B258" s="16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5" t="s">
        <v>268</v>
      </c>
      <c r="B260" s="16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5" t="s">
        <v>269</v>
      </c>
      <c r="B263" s="16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5" t="s">
        <v>357</v>
      </c>
      <c r="B444" s="16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5" t="s">
        <v>390</v>
      </c>
      <c r="B484" s="16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5" t="s">
        <v>410</v>
      </c>
      <c r="B504" s="16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5" t="s">
        <v>414</v>
      </c>
      <c r="B509" s="16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5" t="s">
        <v>441</v>
      </c>
      <c r="B538" s="16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3" t="s">
        <v>455</v>
      </c>
      <c r="B550" s="16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1" t="s">
        <v>456</v>
      </c>
      <c r="B551" s="16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5" t="s">
        <v>457</v>
      </c>
      <c r="B552" s="16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3" t="s">
        <v>464</v>
      </c>
      <c r="B560" s="16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5" t="s">
        <v>466</v>
      </c>
      <c r="B562" s="16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5" t="s">
        <v>473</v>
      </c>
      <c r="B569" s="16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5" t="s">
        <v>485</v>
      </c>
      <c r="B581" s="16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5" t="s">
        <v>488</v>
      </c>
      <c r="B584" s="16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5" t="s">
        <v>491</v>
      </c>
      <c r="B587" s="16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5" t="s">
        <v>503</v>
      </c>
      <c r="B599" s="16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5" t="s">
        <v>513</v>
      </c>
      <c r="B610" s="16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5" t="s">
        <v>531</v>
      </c>
      <c r="B628" s="16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3" t="s">
        <v>570</v>
      </c>
      <c r="B716" s="16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1" t="s">
        <v>571</v>
      </c>
      <c r="B717" s="16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9" t="s">
        <v>851</v>
      </c>
      <c r="B718" s="160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9" t="s">
        <v>848</v>
      </c>
      <c r="B730" s="16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39" zoomScale="70" zoomScaleNormal="70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3" t="s">
        <v>60</v>
      </c>
      <c r="B2" s="18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0" t="s">
        <v>578</v>
      </c>
      <c r="B3" s="18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6" t="s">
        <v>124</v>
      </c>
      <c r="B4" s="17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6" t="s">
        <v>145</v>
      </c>
      <c r="B38" s="17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0" t="s">
        <v>579</v>
      </c>
      <c r="B67" s="18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5" t="s">
        <v>67</v>
      </c>
      <c r="B256" s="175"/>
      <c r="C256" s="175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7" t="s">
        <v>60</v>
      </c>
      <c r="B257" s="16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3" t="s">
        <v>266</v>
      </c>
      <c r="B258" s="16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5" t="s">
        <v>268</v>
      </c>
      <c r="B260" s="16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5" t="s">
        <v>269</v>
      </c>
      <c r="B263" s="16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5" t="s">
        <v>357</v>
      </c>
      <c r="B444" s="16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5" t="s">
        <v>390</v>
      </c>
      <c r="B484" s="16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5" t="s">
        <v>410</v>
      </c>
      <c r="B504" s="16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5" t="s">
        <v>414</v>
      </c>
      <c r="B509" s="16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5" t="s">
        <v>441</v>
      </c>
      <c r="B538" s="16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3" t="s">
        <v>455</v>
      </c>
      <c r="B550" s="16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1" t="s">
        <v>456</v>
      </c>
      <c r="B551" s="16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5" t="s">
        <v>457</v>
      </c>
      <c r="B552" s="16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3" t="s">
        <v>464</v>
      </c>
      <c r="B560" s="16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5" t="s">
        <v>466</v>
      </c>
      <c r="B562" s="16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5" t="s">
        <v>473</v>
      </c>
      <c r="B569" s="16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5" t="s">
        <v>485</v>
      </c>
      <c r="B581" s="16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5" t="s">
        <v>488</v>
      </c>
      <c r="B584" s="16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5" t="s">
        <v>489</v>
      </c>
      <c r="B585" s="16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5" t="s">
        <v>491</v>
      </c>
      <c r="B587" s="16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5" t="s">
        <v>503</v>
      </c>
      <c r="B599" s="16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5" t="s">
        <v>513</v>
      </c>
      <c r="B610" s="16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5" t="s">
        <v>531</v>
      </c>
      <c r="B628" s="16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3" t="s">
        <v>570</v>
      </c>
      <c r="B716" s="16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1" t="s">
        <v>571</v>
      </c>
      <c r="B717" s="16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9" t="s">
        <v>851</v>
      </c>
      <c r="B718" s="160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9" t="s">
        <v>848</v>
      </c>
      <c r="B730" s="16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46" zoomScale="115" zoomScaleNormal="115" workbookViewId="0">
      <selection activeCell="C457" sqref="C457"/>
    </sheetView>
  </sheetViews>
  <sheetFormatPr baseColWidth="10" defaultColWidth="9.140625" defaultRowHeight="15" outlineLevelRow="3"/>
  <cols>
    <col min="1" max="1" width="7" bestFit="1" customWidth="1"/>
    <col min="2" max="2" width="32.42578125" customWidth="1"/>
    <col min="3" max="3" width="20.85546875" customWidth="1"/>
    <col min="4" max="4" width="19.5703125" customWidth="1"/>
    <col min="5" max="5" width="19.7109375" customWidth="1"/>
    <col min="7" max="7" width="15.5703125" bestFit="1" customWidth="1"/>
    <col min="8" max="8" width="22.7109375" customWidth="1"/>
    <col min="9" max="9" width="15.42578125" bestFit="1" customWidth="1"/>
    <col min="10" max="10" width="20.42578125" bestFit="1" customWidth="1"/>
  </cols>
  <sheetData>
    <row r="1" spans="1:14" ht="18.75">
      <c r="A1" s="175" t="s">
        <v>30</v>
      </c>
      <c r="B1" s="175"/>
      <c r="C1" s="175"/>
      <c r="D1" s="140" t="s">
        <v>853</v>
      </c>
      <c r="E1" s="140" t="s">
        <v>852</v>
      </c>
      <c r="G1" s="43" t="s">
        <v>31</v>
      </c>
      <c r="H1" s="44">
        <f>C2+C114</f>
        <v>6381000</v>
      </c>
      <c r="I1" s="45"/>
      <c r="J1" s="46" t="b">
        <f>AND(H1=I1)</f>
        <v>0</v>
      </c>
    </row>
    <row r="2" spans="1:14">
      <c r="A2" s="183" t="s">
        <v>60</v>
      </c>
      <c r="B2" s="183"/>
      <c r="C2" s="26">
        <f>C3+C67</f>
        <v>4005000</v>
      </c>
      <c r="D2" s="26">
        <f>D3+D67</f>
        <v>4005000</v>
      </c>
      <c r="E2" s="26">
        <f>E3+E67</f>
        <v>4005000</v>
      </c>
      <c r="G2" s="39" t="s">
        <v>60</v>
      </c>
      <c r="H2" s="41">
        <f>C2</f>
        <v>4005000</v>
      </c>
      <c r="I2" s="42"/>
      <c r="J2" s="40" t="b">
        <f>AND(H2=I2)</f>
        <v>0</v>
      </c>
    </row>
    <row r="3" spans="1:14">
      <c r="A3" s="180" t="s">
        <v>578</v>
      </c>
      <c r="B3" s="180"/>
      <c r="C3" s="23">
        <f>C4+C11+C38+C61</f>
        <v>2685777</v>
      </c>
      <c r="D3" s="23">
        <f>D4+D11+D38+D61</f>
        <v>2685777</v>
      </c>
      <c r="E3" s="23">
        <f>E4+E11+E38+E61</f>
        <v>2685777</v>
      </c>
      <c r="G3" s="39" t="s">
        <v>57</v>
      </c>
      <c r="H3" s="41">
        <f t="shared" ref="H3:H66" si="0">C3</f>
        <v>2685777</v>
      </c>
      <c r="I3" s="42"/>
      <c r="J3" s="40" t="b">
        <f>AND(H3=I3)</f>
        <v>0</v>
      </c>
    </row>
    <row r="4" spans="1:14" ht="15" customHeight="1">
      <c r="A4" s="176" t="s">
        <v>124</v>
      </c>
      <c r="B4" s="177"/>
      <c r="C4" s="21">
        <f>SUM(C5:C10)</f>
        <v>1851000</v>
      </c>
      <c r="D4" s="21">
        <f>SUM(D5:D10)</f>
        <v>1851000</v>
      </c>
      <c r="E4" s="21">
        <f>SUM(E5:E10)</f>
        <v>1851000</v>
      </c>
      <c r="F4" s="17"/>
      <c r="G4" s="39" t="s">
        <v>53</v>
      </c>
      <c r="H4" s="41">
        <f t="shared" si="0"/>
        <v>1851000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1">C6</f>
        <v>50000</v>
      </c>
      <c r="E6" s="2">
        <f t="shared" si="1"/>
        <v>50000</v>
      </c>
      <c r="F6" s="17"/>
      <c r="G6" s="17"/>
      <c r="H6" s="41">
        <f t="shared" si="0"/>
        <v>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1600000</v>
      </c>
      <c r="D7" s="2">
        <f t="shared" si="1"/>
        <v>1600000</v>
      </c>
      <c r="E7" s="2">
        <f t="shared" si="1"/>
        <v>1600000</v>
      </c>
      <c r="F7" s="17"/>
      <c r="G7" s="17"/>
      <c r="H7" s="41">
        <f t="shared" si="0"/>
        <v>1600000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379300</v>
      </c>
      <c r="D11" s="21">
        <f>SUM(D12:D37)</f>
        <v>379300</v>
      </c>
      <c r="E11" s="21">
        <f>SUM(E12:E37)</f>
        <v>379300</v>
      </c>
      <c r="F11" s="17"/>
      <c r="G11" s="39" t="s">
        <v>54</v>
      </c>
      <c r="H11" s="41">
        <f t="shared" si="0"/>
        <v>379300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295800</v>
      </c>
      <c r="D12" s="2">
        <f>C12</f>
        <v>295800</v>
      </c>
      <c r="E12" s="2">
        <f>D12</f>
        <v>295800</v>
      </c>
      <c r="H12" s="41">
        <f t="shared" si="0"/>
        <v>295800</v>
      </c>
    </row>
    <row r="13" spans="1:14" outlineLevel="1">
      <c r="A13" s="3">
        <v>2102</v>
      </c>
      <c r="B13" s="1" t="s">
        <v>126</v>
      </c>
      <c r="C13" s="2">
        <v>5000</v>
      </c>
      <c r="D13" s="2">
        <f t="shared" ref="D13:E28" si="2">C13</f>
        <v>5000</v>
      </c>
      <c r="E13" s="2">
        <f t="shared" si="2"/>
        <v>5000</v>
      </c>
      <c r="H13" s="41">
        <f t="shared" si="0"/>
        <v>5000</v>
      </c>
    </row>
    <row r="14" spans="1:14" outlineLevel="1">
      <c r="A14" s="3">
        <v>2201</v>
      </c>
      <c r="B14" s="1" t="s">
        <v>5</v>
      </c>
      <c r="C14" s="2">
        <v>40000</v>
      </c>
      <c r="D14" s="2">
        <f t="shared" si="2"/>
        <v>40000</v>
      </c>
      <c r="E14" s="2">
        <f t="shared" si="2"/>
        <v>40000</v>
      </c>
      <c r="H14" s="41">
        <f t="shared" si="0"/>
        <v>40000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1">
        <f t="shared" si="0"/>
        <v>6000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2500</v>
      </c>
      <c r="D35" s="2">
        <f t="shared" si="3"/>
        <v>2500</v>
      </c>
      <c r="E35" s="2">
        <f t="shared" si="3"/>
        <v>2500</v>
      </c>
      <c r="H35" s="41">
        <f t="shared" si="0"/>
        <v>2500</v>
      </c>
    </row>
    <row r="36" spans="1:10" outlineLevel="1">
      <c r="A36" s="3">
        <v>2406</v>
      </c>
      <c r="B36" s="1" t="s">
        <v>9</v>
      </c>
      <c r="C36" s="2">
        <v>20000</v>
      </c>
      <c r="D36" s="2">
        <f t="shared" si="3"/>
        <v>20000</v>
      </c>
      <c r="E36" s="2">
        <f t="shared" si="3"/>
        <v>20000</v>
      </c>
      <c r="H36" s="41">
        <f t="shared" si="0"/>
        <v>20000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6" t="s">
        <v>145</v>
      </c>
      <c r="B38" s="177"/>
      <c r="C38" s="21">
        <f>SUM(C39:C60)</f>
        <v>451200</v>
      </c>
      <c r="D38" s="21">
        <f>SUM(D39:D60)</f>
        <v>451200</v>
      </c>
      <c r="E38" s="21">
        <f>SUM(E39:E60)</f>
        <v>451200</v>
      </c>
      <c r="G38" s="39" t="s">
        <v>55</v>
      </c>
      <c r="H38" s="41">
        <f t="shared" si="0"/>
        <v>451200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36000</v>
      </c>
      <c r="D39" s="2">
        <f>C39</f>
        <v>36000</v>
      </c>
      <c r="E39" s="2">
        <f>D39</f>
        <v>36000</v>
      </c>
      <c r="H39" s="41">
        <f t="shared" si="0"/>
        <v>36000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18000</v>
      </c>
      <c r="D41" s="2">
        <f t="shared" si="4"/>
        <v>18000</v>
      </c>
      <c r="E41" s="2">
        <f t="shared" si="4"/>
        <v>18000</v>
      </c>
      <c r="H41" s="41">
        <f t="shared" si="0"/>
        <v>18000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350000</v>
      </c>
      <c r="D55" s="2">
        <f t="shared" si="4"/>
        <v>350000</v>
      </c>
      <c r="E55" s="2">
        <f t="shared" si="4"/>
        <v>350000</v>
      </c>
      <c r="H55" s="41">
        <f t="shared" si="0"/>
        <v>350000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6" t="s">
        <v>158</v>
      </c>
      <c r="B61" s="177"/>
      <c r="C61" s="22">
        <f>SUM(C62:C66)</f>
        <v>4277</v>
      </c>
      <c r="D61" s="22">
        <f>SUM(D62:D66)</f>
        <v>4277</v>
      </c>
      <c r="E61" s="22">
        <f>SUM(E62:E66)</f>
        <v>4277</v>
      </c>
      <c r="G61" s="39" t="s">
        <v>105</v>
      </c>
      <c r="H61" s="41">
        <f t="shared" si="0"/>
        <v>4277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4277</v>
      </c>
      <c r="D64" s="2">
        <f t="shared" si="6"/>
        <v>4277</v>
      </c>
      <c r="E64" s="2">
        <f t="shared" si="6"/>
        <v>4277</v>
      </c>
      <c r="H64" s="41">
        <f t="shared" si="0"/>
        <v>4277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0" t="s">
        <v>579</v>
      </c>
      <c r="B67" s="180"/>
      <c r="C67" s="25">
        <f>C97+C68</f>
        <v>1319223</v>
      </c>
      <c r="D67" s="25">
        <f>D97+D68</f>
        <v>1319223</v>
      </c>
      <c r="E67" s="25">
        <f>E97+E68</f>
        <v>1319223</v>
      </c>
      <c r="G67" s="39" t="s">
        <v>59</v>
      </c>
      <c r="H67" s="41">
        <f t="shared" ref="H67:H130" si="7">C67</f>
        <v>1319223</v>
      </c>
      <c r="I67" s="42"/>
      <c r="J67" s="40" t="b">
        <f>AND(H67=I67)</f>
        <v>0</v>
      </c>
    </row>
    <row r="68" spans="1:10">
      <c r="A68" s="176" t="s">
        <v>163</v>
      </c>
      <c r="B68" s="177"/>
      <c r="C68" s="21">
        <f>SUM(C69:C96)</f>
        <v>360023</v>
      </c>
      <c r="D68" s="21">
        <f>SUM(D69:D96)</f>
        <v>360023</v>
      </c>
      <c r="E68" s="21">
        <f>SUM(E69:E96)</f>
        <v>360023</v>
      </c>
      <c r="G68" s="39" t="s">
        <v>56</v>
      </c>
      <c r="H68" s="41">
        <f t="shared" si="7"/>
        <v>360023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1500</v>
      </c>
      <c r="D76" s="2">
        <f t="shared" si="8"/>
        <v>1500</v>
      </c>
      <c r="E76" s="2">
        <f t="shared" si="8"/>
        <v>1500</v>
      </c>
      <c r="H76" s="41">
        <f t="shared" si="7"/>
        <v>1500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5000</v>
      </c>
      <c r="D78" s="2">
        <f t="shared" si="8"/>
        <v>5000</v>
      </c>
      <c r="E78" s="2">
        <f t="shared" si="8"/>
        <v>5000</v>
      </c>
      <c r="H78" s="41">
        <f t="shared" si="7"/>
        <v>5000</v>
      </c>
    </row>
    <row r="79" spans="1:10" ht="15" customHeight="1" outlineLevel="1">
      <c r="A79" s="3">
        <v>5201</v>
      </c>
      <c r="B79" s="2" t="s">
        <v>20</v>
      </c>
      <c r="C79" s="18">
        <v>279285</v>
      </c>
      <c r="D79" s="2">
        <f t="shared" si="8"/>
        <v>279285</v>
      </c>
      <c r="E79" s="2">
        <f t="shared" si="8"/>
        <v>279285</v>
      </c>
      <c r="H79" s="41">
        <f t="shared" si="7"/>
        <v>279285</v>
      </c>
    </row>
    <row r="80" spans="1:10" ht="15" customHeight="1" outlineLevel="1">
      <c r="A80" s="3">
        <v>5202</v>
      </c>
      <c r="B80" s="2" t="s">
        <v>172</v>
      </c>
      <c r="C80" s="2">
        <v>47580</v>
      </c>
      <c r="D80" s="2">
        <f t="shared" si="8"/>
        <v>47580</v>
      </c>
      <c r="E80" s="2">
        <f t="shared" si="8"/>
        <v>47580</v>
      </c>
      <c r="H80" s="41">
        <f t="shared" si="7"/>
        <v>47580</v>
      </c>
    </row>
    <row r="81" spans="1:8" ht="15" customHeight="1" outlineLevel="1">
      <c r="A81" s="3">
        <v>5203</v>
      </c>
      <c r="B81" s="2" t="s">
        <v>21</v>
      </c>
      <c r="C81" s="2">
        <v>12664</v>
      </c>
      <c r="D81" s="2">
        <f t="shared" si="8"/>
        <v>12664</v>
      </c>
      <c r="E81" s="2">
        <f t="shared" si="8"/>
        <v>12664</v>
      </c>
      <c r="H81" s="41">
        <f t="shared" si="7"/>
        <v>12664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7306</v>
      </c>
      <c r="D90" s="2">
        <f t="shared" si="9"/>
        <v>7306</v>
      </c>
      <c r="E90" s="2">
        <f t="shared" si="9"/>
        <v>7306</v>
      </c>
      <c r="H90" s="41">
        <f t="shared" si="7"/>
        <v>7306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1688</v>
      </c>
      <c r="D94" s="2">
        <f t="shared" si="9"/>
        <v>1688</v>
      </c>
      <c r="E94" s="2">
        <f t="shared" si="9"/>
        <v>1688</v>
      </c>
      <c r="H94" s="41">
        <f t="shared" si="7"/>
        <v>1688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959200</v>
      </c>
      <c r="D97" s="21">
        <f>SUM(D98:D113)</f>
        <v>959200</v>
      </c>
      <c r="E97" s="21">
        <f>SUM(E98:E113)</f>
        <v>959200</v>
      </c>
      <c r="G97" s="39" t="s">
        <v>58</v>
      </c>
      <c r="H97" s="41">
        <f t="shared" si="7"/>
        <v>959200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950000</v>
      </c>
      <c r="D98" s="2">
        <f>C98</f>
        <v>950000</v>
      </c>
      <c r="E98" s="2">
        <f>D98</f>
        <v>950000</v>
      </c>
      <c r="H98" s="41">
        <f t="shared" si="7"/>
        <v>950000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200</v>
      </c>
      <c r="D101" s="2">
        <f t="shared" si="10"/>
        <v>200</v>
      </c>
      <c r="E101" s="2">
        <f t="shared" si="10"/>
        <v>200</v>
      </c>
      <c r="H101" s="41">
        <f t="shared" si="7"/>
        <v>200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10"/>
        <v>4000</v>
      </c>
      <c r="E109" s="2">
        <f t="shared" si="10"/>
        <v>4000</v>
      </c>
      <c r="H109" s="41">
        <f t="shared" si="7"/>
        <v>4000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1" t="s">
        <v>62</v>
      </c>
      <c r="B114" s="182"/>
      <c r="C114" s="26">
        <f>C115+C152+C177</f>
        <v>2376000</v>
      </c>
      <c r="D114" s="26">
        <f>D115+D152+D177</f>
        <v>2376000</v>
      </c>
      <c r="E114" s="26">
        <f>E115+E152+E177</f>
        <v>2376000</v>
      </c>
      <c r="G114" s="39" t="s">
        <v>62</v>
      </c>
      <c r="H114" s="41">
        <f t="shared" si="7"/>
        <v>2376000</v>
      </c>
      <c r="I114" s="42"/>
      <c r="J114" s="40" t="b">
        <f>AND(H114=I114)</f>
        <v>0</v>
      </c>
    </row>
    <row r="115" spans="1:10">
      <c r="A115" s="178" t="s">
        <v>580</v>
      </c>
      <c r="B115" s="179"/>
      <c r="C115" s="23">
        <f>C116+C135</f>
        <v>2376000</v>
      </c>
      <c r="D115" s="23">
        <f>D116+D135</f>
        <v>2376000</v>
      </c>
      <c r="E115" s="23">
        <f>E116+E135</f>
        <v>2376000</v>
      </c>
      <c r="G115" s="39" t="s">
        <v>61</v>
      </c>
      <c r="H115" s="41">
        <f t="shared" si="7"/>
        <v>2376000</v>
      </c>
      <c r="I115" s="42"/>
      <c r="J115" s="40" t="b">
        <f>AND(H115=I115)</f>
        <v>0</v>
      </c>
    </row>
    <row r="116" spans="1:10" ht="15" customHeight="1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6" t="s">
        <v>202</v>
      </c>
      <c r="B135" s="177"/>
      <c r="C135" s="21">
        <f>C136+C140+C143+C146+C149</f>
        <v>2376000</v>
      </c>
      <c r="D135" s="21">
        <f>D136+D140+D143+D146+D149</f>
        <v>2376000</v>
      </c>
      <c r="E135" s="21">
        <f>E136+E140+E143+E146+E149</f>
        <v>2376000</v>
      </c>
      <c r="G135" s="39" t="s">
        <v>584</v>
      </c>
      <c r="H135" s="41">
        <f t="shared" si="11"/>
        <v>2376000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876000</v>
      </c>
      <c r="D136" s="2">
        <f>D137+D138+D139</f>
        <v>876000</v>
      </c>
      <c r="E136" s="2">
        <f>E137+E138+E139</f>
        <v>876000</v>
      </c>
      <c r="H136" s="41">
        <f t="shared" si="11"/>
        <v>876000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600088</v>
      </c>
      <c r="D138" s="128">
        <f t="shared" ref="D138:E139" si="12">C138</f>
        <v>600088</v>
      </c>
      <c r="E138" s="128">
        <f t="shared" si="12"/>
        <v>600088</v>
      </c>
      <c r="H138" s="41">
        <f t="shared" si="11"/>
        <v>600088</v>
      </c>
    </row>
    <row r="139" spans="1:10" ht="15" customHeight="1" outlineLevel="2">
      <c r="A139" s="130"/>
      <c r="B139" s="129" t="s">
        <v>861</v>
      </c>
      <c r="C139" s="128">
        <v>275912</v>
      </c>
      <c r="D139" s="128">
        <f t="shared" si="12"/>
        <v>275912</v>
      </c>
      <c r="E139" s="128">
        <f t="shared" si="12"/>
        <v>275912</v>
      </c>
      <c r="H139" s="41">
        <f t="shared" si="11"/>
        <v>275912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1500000</v>
      </c>
      <c r="D149" s="2">
        <f>D150+D151</f>
        <v>1500000</v>
      </c>
      <c r="E149" s="2">
        <f>E150+E151</f>
        <v>1500000</v>
      </c>
      <c r="H149" s="41">
        <f t="shared" si="11"/>
        <v>1500000</v>
      </c>
    </row>
    <row r="150" spans="1:10" ht="15" customHeight="1" outlineLevel="2">
      <c r="A150" s="130"/>
      <c r="B150" s="129" t="s">
        <v>855</v>
      </c>
      <c r="C150" s="128">
        <v>1500000</v>
      </c>
      <c r="D150" s="128">
        <f>C150</f>
        <v>1500000</v>
      </c>
      <c r="E150" s="128">
        <f>D150</f>
        <v>1500000</v>
      </c>
      <c r="H150" s="41">
        <f t="shared" si="11"/>
        <v>1500000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5" t="s">
        <v>67</v>
      </c>
      <c r="B256" s="175"/>
      <c r="C256" s="175"/>
      <c r="D256" s="140" t="s">
        <v>853</v>
      </c>
      <c r="E256" s="140" t="s">
        <v>852</v>
      </c>
      <c r="G256" s="47" t="s">
        <v>589</v>
      </c>
      <c r="H256" s="48">
        <f>C257+C559</f>
        <v>6381000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3237000</v>
      </c>
      <c r="D257" s="37">
        <f>D258+D550</f>
        <v>3237000</v>
      </c>
      <c r="E257" s="37">
        <f>E258+E550</f>
        <v>3237000</v>
      </c>
      <c r="G257" s="39" t="s">
        <v>60</v>
      </c>
      <c r="H257" s="41">
        <f>C257</f>
        <v>3237000</v>
      </c>
      <c r="I257" s="42"/>
      <c r="J257" s="40" t="b">
        <f>AND(H257=I257)</f>
        <v>0</v>
      </c>
    </row>
    <row r="258" spans="1:10">
      <c r="A258" s="163" t="s">
        <v>266</v>
      </c>
      <c r="B258" s="164"/>
      <c r="C258" s="36">
        <f>C259+C339+C483+C547</f>
        <v>3070346</v>
      </c>
      <c r="D258" s="36">
        <f>D259+D339+D483+D547</f>
        <v>3070346</v>
      </c>
      <c r="E258" s="36">
        <f>E259+E339+E483+E547</f>
        <v>3070346</v>
      </c>
      <c r="G258" s="39" t="s">
        <v>57</v>
      </c>
      <c r="H258" s="41">
        <f t="shared" ref="H258:H321" si="21">C258</f>
        <v>3070346</v>
      </c>
      <c r="I258" s="42"/>
      <c r="J258" s="40" t="b">
        <f>AND(H258=I258)</f>
        <v>0</v>
      </c>
    </row>
    <row r="259" spans="1:10">
      <c r="A259" s="161" t="s">
        <v>267</v>
      </c>
      <c r="B259" s="162"/>
      <c r="C259" s="33">
        <f>C260+C263+C314</f>
        <v>1529251</v>
      </c>
      <c r="D259" s="33">
        <f>D260+D263+D314</f>
        <v>1529251</v>
      </c>
      <c r="E259" s="33">
        <f>E260+E263+E314</f>
        <v>1529251</v>
      </c>
      <c r="G259" s="39" t="s">
        <v>590</v>
      </c>
      <c r="H259" s="41">
        <f t="shared" si="21"/>
        <v>1529251</v>
      </c>
      <c r="I259" s="42"/>
      <c r="J259" s="40" t="b">
        <f>AND(H259=I259)</f>
        <v>0</v>
      </c>
    </row>
    <row r="260" spans="1:10" outlineLevel="1">
      <c r="A260" s="165" t="s">
        <v>268</v>
      </c>
      <c r="B260" s="166"/>
      <c r="C260" s="32">
        <f>SUM(C261:C262)</f>
        <v>1853</v>
      </c>
      <c r="D260" s="32">
        <f>SUM(D261:D262)</f>
        <v>1853</v>
      </c>
      <c r="E260" s="32">
        <f>SUM(E261:E262)</f>
        <v>1853</v>
      </c>
      <c r="H260" s="41">
        <f t="shared" si="21"/>
        <v>1853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763</v>
      </c>
      <c r="D262" s="5">
        <f>C262</f>
        <v>763</v>
      </c>
      <c r="E262" s="5">
        <f>D262</f>
        <v>763</v>
      </c>
      <c r="H262" s="41">
        <f t="shared" si="21"/>
        <v>763</v>
      </c>
    </row>
    <row r="263" spans="1:10" outlineLevel="1">
      <c r="A263" s="165" t="s">
        <v>269</v>
      </c>
      <c r="B263" s="166"/>
      <c r="C263" s="32">
        <f>C264+C265+C289+C296+C298+C302+C305+C308+C313</f>
        <v>1526398</v>
      </c>
      <c r="D263" s="32">
        <f>D264+D265+D289+D296+D298+D302+D305+D308+D313</f>
        <v>1526398</v>
      </c>
      <c r="E263" s="32">
        <f>E264+E265+E289+E296+E298+E302+E305+E308+E313</f>
        <v>1526398</v>
      </c>
      <c r="H263" s="41">
        <f t="shared" si="21"/>
        <v>1526398</v>
      </c>
    </row>
    <row r="264" spans="1:10" outlineLevel="2">
      <c r="A264" s="6">
        <v>1101</v>
      </c>
      <c r="B264" s="4" t="s">
        <v>34</v>
      </c>
      <c r="C264" s="5">
        <v>521564</v>
      </c>
      <c r="D264" s="5">
        <f>C264</f>
        <v>521564</v>
      </c>
      <c r="E264" s="5">
        <f>D264</f>
        <v>521564</v>
      </c>
      <c r="H264" s="41">
        <f t="shared" si="21"/>
        <v>521564</v>
      </c>
    </row>
    <row r="265" spans="1:10" outlineLevel="2">
      <c r="A265" s="6">
        <v>1101</v>
      </c>
      <c r="B265" s="4" t="s">
        <v>35</v>
      </c>
      <c r="C265" s="5">
        <v>720088</v>
      </c>
      <c r="D265" s="5">
        <v>720088</v>
      </c>
      <c r="E265" s="5">
        <v>720088</v>
      </c>
      <c r="H265" s="41">
        <f t="shared" si="21"/>
        <v>720088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21599</v>
      </c>
      <c r="D289" s="5">
        <v>21599</v>
      </c>
      <c r="E289" s="5">
        <v>21599</v>
      </c>
      <c r="H289" s="41">
        <f t="shared" si="21"/>
        <v>21599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900</v>
      </c>
      <c r="D296" s="5">
        <v>900</v>
      </c>
      <c r="E296" s="5">
        <v>900</v>
      </c>
      <c r="H296" s="41">
        <f t="shared" si="21"/>
        <v>900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40860</v>
      </c>
      <c r="D298" s="5">
        <v>40860</v>
      </c>
      <c r="E298" s="5">
        <v>40860</v>
      </c>
      <c r="H298" s="41">
        <f t="shared" si="21"/>
        <v>40860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9884</v>
      </c>
      <c r="D302" s="5">
        <v>9884</v>
      </c>
      <c r="E302" s="5">
        <v>9884</v>
      </c>
      <c r="H302" s="41">
        <f t="shared" si="21"/>
        <v>9884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8703</v>
      </c>
      <c r="D305" s="5">
        <v>8703</v>
      </c>
      <c r="E305" s="5">
        <v>8703</v>
      </c>
      <c r="H305" s="41">
        <f t="shared" si="21"/>
        <v>8703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202800</v>
      </c>
      <c r="D308" s="5">
        <v>202800</v>
      </c>
      <c r="E308" s="5">
        <v>202800</v>
      </c>
      <c r="H308" s="41">
        <f t="shared" si="21"/>
        <v>202800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5" t="s">
        <v>601</v>
      </c>
      <c r="B314" s="166"/>
      <c r="C314" s="32">
        <f>C315+C325+C331+C336+C337+C338+C328</f>
        <v>1000</v>
      </c>
      <c r="D314" s="32">
        <f>D315+D325+D331+D336+D337+D338+D328</f>
        <v>1000</v>
      </c>
      <c r="E314" s="32">
        <f>E315+E325+E331+E336+E337+E338+E328</f>
        <v>1000</v>
      </c>
      <c r="H314" s="41">
        <f t="shared" si="21"/>
        <v>1000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  <c r="H336" s="41">
        <f t="shared" si="28"/>
        <v>1000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1" t="s">
        <v>270</v>
      </c>
      <c r="B339" s="162"/>
      <c r="C339" s="33">
        <f>C340+C444+C482</f>
        <v>1290930</v>
      </c>
      <c r="D339" s="33">
        <f>D340+D444+D482</f>
        <v>1290930</v>
      </c>
      <c r="E339" s="33">
        <f>E340+E444+E482</f>
        <v>1290930</v>
      </c>
      <c r="G339" s="39" t="s">
        <v>591</v>
      </c>
      <c r="H339" s="41">
        <f t="shared" si="28"/>
        <v>1290930</v>
      </c>
      <c r="I339" s="42"/>
      <c r="J339" s="40" t="b">
        <f>AND(H339=I339)</f>
        <v>0</v>
      </c>
    </row>
    <row r="340" spans="1:10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952930</v>
      </c>
      <c r="D340" s="32">
        <f>D341+D342+D343+D344+D347+D348+D353+D356+D357+D362+D367+BH290668+D371+D372+D373+D376+D377+D378+D382+D388+D391+D392+D395+D398+D399+D404+D407+D408+D409+D412+D415+D416+D419+D420+D421+D422+D429+D443</f>
        <v>952930</v>
      </c>
      <c r="E340" s="32">
        <f>E341+E342+E343+E344+E347+E348+E353+E356+E357+E362+E367+BI290668+E371+E372+E373+E376+E377+E378+E382+E388+E391+E392+E395+E398+E399+E404+E407+E408+E409+E412+E415+E416+E419+E420+E421+E422+E429+E443</f>
        <v>952930</v>
      </c>
      <c r="H340" s="41">
        <f t="shared" si="28"/>
        <v>952930</v>
      </c>
    </row>
    <row r="341" spans="1:10" outlineLevel="2">
      <c r="A341" s="6">
        <v>2201</v>
      </c>
      <c r="B341" s="34" t="s">
        <v>272</v>
      </c>
      <c r="C341" s="5">
        <v>480</v>
      </c>
      <c r="D341" s="5">
        <f>C341</f>
        <v>480</v>
      </c>
      <c r="E341" s="5">
        <f>D341</f>
        <v>480</v>
      </c>
      <c r="H341" s="41">
        <f t="shared" si="28"/>
        <v>480</v>
      </c>
    </row>
    <row r="342" spans="1:10" outlineLevel="2">
      <c r="A342" s="6">
        <v>2201</v>
      </c>
      <c r="B342" s="4" t="s">
        <v>40</v>
      </c>
      <c r="C342" s="5">
        <v>55000</v>
      </c>
      <c r="D342" s="5">
        <f t="shared" ref="D342:E343" si="31">C342</f>
        <v>55000</v>
      </c>
      <c r="E342" s="5">
        <f t="shared" si="31"/>
        <v>55000</v>
      </c>
      <c r="H342" s="41">
        <f t="shared" si="28"/>
        <v>55000</v>
      </c>
    </row>
    <row r="343" spans="1:10" outlineLevel="2">
      <c r="A343" s="6">
        <v>2201</v>
      </c>
      <c r="B343" s="4" t="s">
        <v>41</v>
      </c>
      <c r="C343" s="5">
        <v>320000</v>
      </c>
      <c r="D343" s="5">
        <f t="shared" si="31"/>
        <v>320000</v>
      </c>
      <c r="E343" s="5">
        <f t="shared" si="31"/>
        <v>320000</v>
      </c>
      <c r="H343" s="41">
        <f t="shared" si="28"/>
        <v>320000</v>
      </c>
    </row>
    <row r="344" spans="1:10" outlineLevel="2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  <c r="H344" s="41">
        <f t="shared" si="28"/>
        <v>15000</v>
      </c>
    </row>
    <row r="345" spans="1:10" outlineLevel="3">
      <c r="A345" s="29"/>
      <c r="B345" s="28" t="s">
        <v>274</v>
      </c>
      <c r="C345" s="30">
        <v>11000</v>
      </c>
      <c r="D345" s="30">
        <f t="shared" ref="D345:E347" si="32">C345</f>
        <v>11000</v>
      </c>
      <c r="E345" s="30">
        <f t="shared" si="32"/>
        <v>11000</v>
      </c>
      <c r="H345" s="41">
        <f t="shared" si="28"/>
        <v>11000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8000</v>
      </c>
      <c r="D347" s="5">
        <f t="shared" si="32"/>
        <v>8000</v>
      </c>
      <c r="E347" s="5">
        <f t="shared" si="32"/>
        <v>8000</v>
      </c>
      <c r="H347" s="41">
        <f t="shared" si="28"/>
        <v>8000</v>
      </c>
    </row>
    <row r="348" spans="1:10" outlineLevel="2">
      <c r="A348" s="6">
        <v>2201</v>
      </c>
      <c r="B348" s="4" t="s">
        <v>277</v>
      </c>
      <c r="C348" s="5">
        <f>SUM(C349:C352)</f>
        <v>98000</v>
      </c>
      <c r="D348" s="5">
        <f>SUM(D349:D352)</f>
        <v>98000</v>
      </c>
      <c r="E348" s="5">
        <f>SUM(E349:E352)</f>
        <v>98000</v>
      </c>
      <c r="H348" s="41">
        <f t="shared" si="28"/>
        <v>98000</v>
      </c>
    </row>
    <row r="349" spans="1:10" outlineLevel="3">
      <c r="A349" s="29"/>
      <c r="B349" s="28" t="s">
        <v>278</v>
      </c>
      <c r="C349" s="30">
        <v>90000</v>
      </c>
      <c r="D349" s="30">
        <f>C349</f>
        <v>90000</v>
      </c>
      <c r="E349" s="30">
        <f>D349</f>
        <v>90000</v>
      </c>
      <c r="H349" s="41">
        <f t="shared" si="28"/>
        <v>90000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8000</v>
      </c>
      <c r="D351" s="30">
        <f t="shared" si="33"/>
        <v>8000</v>
      </c>
      <c r="E351" s="30">
        <f t="shared" si="33"/>
        <v>8000</v>
      </c>
      <c r="H351" s="41">
        <f t="shared" si="28"/>
        <v>8000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31000</v>
      </c>
      <c r="D357" s="5">
        <f>SUM(D358:D361)</f>
        <v>31000</v>
      </c>
      <c r="E357" s="5">
        <f>SUM(E358:E361)</f>
        <v>31000</v>
      </c>
      <c r="H357" s="41">
        <f t="shared" si="28"/>
        <v>31000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16000</v>
      </c>
      <c r="D360" s="30">
        <f t="shared" si="35"/>
        <v>16000</v>
      </c>
      <c r="E360" s="30">
        <f t="shared" si="35"/>
        <v>16000</v>
      </c>
      <c r="H360" s="41">
        <f t="shared" si="28"/>
        <v>16000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108000</v>
      </c>
      <c r="D362" s="5">
        <f>SUM(D363:D366)</f>
        <v>108000</v>
      </c>
      <c r="E362" s="5">
        <f>SUM(E363:E366)</f>
        <v>108000</v>
      </c>
      <c r="H362" s="41">
        <f t="shared" si="28"/>
        <v>108000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95000</v>
      </c>
      <c r="D364" s="30">
        <f t="shared" ref="D364:E366" si="36">C364</f>
        <v>95000</v>
      </c>
      <c r="E364" s="30">
        <f t="shared" si="36"/>
        <v>95000</v>
      </c>
      <c r="H364" s="41">
        <f t="shared" si="28"/>
        <v>95000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1700</v>
      </c>
      <c r="D376" s="5">
        <f t="shared" si="38"/>
        <v>1700</v>
      </c>
      <c r="E376" s="5">
        <f t="shared" si="38"/>
        <v>1700</v>
      </c>
      <c r="H376" s="41">
        <f t="shared" si="28"/>
        <v>1700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outlineLevel="2">
      <c r="A382" s="6">
        <v>2201</v>
      </c>
      <c r="B382" s="4" t="s">
        <v>114</v>
      </c>
      <c r="C382" s="5">
        <f>SUM(C383:C387)</f>
        <v>5400</v>
      </c>
      <c r="D382" s="5">
        <f>SUM(D383:D387)</f>
        <v>5400</v>
      </c>
      <c r="E382" s="5">
        <f>SUM(E383:E387)</f>
        <v>5400</v>
      </c>
      <c r="H382" s="41">
        <f t="shared" si="28"/>
        <v>5400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3400</v>
      </c>
      <c r="D386" s="30">
        <f t="shared" si="40"/>
        <v>3400</v>
      </c>
      <c r="E386" s="30">
        <f t="shared" si="40"/>
        <v>3400</v>
      </c>
      <c r="H386" s="41">
        <f t="shared" ref="H386:H449" si="41">C386</f>
        <v>3400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6000</v>
      </c>
      <c r="D399" s="5">
        <f>SUM(D400:D403)</f>
        <v>6000</v>
      </c>
      <c r="E399" s="5">
        <f>SUM(E400:E403)</f>
        <v>6000</v>
      </c>
      <c r="H399" s="41">
        <f t="shared" si="41"/>
        <v>6000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5000</v>
      </c>
      <c r="D401" s="30">
        <f t="shared" ref="D401:E403" si="44">C401</f>
        <v>5000</v>
      </c>
      <c r="E401" s="30">
        <f t="shared" si="44"/>
        <v>5000</v>
      </c>
      <c r="H401" s="41">
        <f t="shared" si="41"/>
        <v>5000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1"/>
        <v>4000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3000</v>
      </c>
      <c r="D406" s="30">
        <f t="shared" si="45"/>
        <v>3000</v>
      </c>
      <c r="E406" s="30">
        <f t="shared" si="45"/>
        <v>3000</v>
      </c>
      <c r="H406" s="41">
        <f t="shared" si="41"/>
        <v>3000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  <c r="H412" s="41">
        <f t="shared" si="41"/>
        <v>3500</v>
      </c>
    </row>
    <row r="413" spans="1:8" outlineLevel="3" collapsed="1">
      <c r="A413" s="29"/>
      <c r="B413" s="28" t="s">
        <v>328</v>
      </c>
      <c r="C413" s="30">
        <v>3500</v>
      </c>
      <c r="D413" s="30">
        <f t="shared" ref="D413:E415" si="46">C413</f>
        <v>3500</v>
      </c>
      <c r="E413" s="30">
        <f t="shared" si="46"/>
        <v>3500</v>
      </c>
      <c r="H413" s="41">
        <f t="shared" si="41"/>
        <v>3500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  <c r="H422" s="41">
        <f t="shared" si="41"/>
        <v>350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350</v>
      </c>
      <c r="D427" s="30">
        <f t="shared" si="48"/>
        <v>350</v>
      </c>
      <c r="E427" s="30">
        <f t="shared" si="48"/>
        <v>350</v>
      </c>
      <c r="H427" s="41">
        <f t="shared" si="41"/>
        <v>350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224500</v>
      </c>
      <c r="D429" s="5">
        <f>SUM(D430:D442)</f>
        <v>224500</v>
      </c>
      <c r="E429" s="5">
        <f>SUM(E430:E442)</f>
        <v>224500</v>
      </c>
      <c r="H429" s="41">
        <f t="shared" si="41"/>
        <v>224500</v>
      </c>
    </row>
    <row r="430" spans="1:8" outlineLevel="3">
      <c r="A430" s="29"/>
      <c r="B430" s="28" t="s">
        <v>343</v>
      </c>
      <c r="C430" s="30">
        <v>12000</v>
      </c>
      <c r="D430" s="30">
        <f>C430</f>
        <v>12000</v>
      </c>
      <c r="E430" s="30">
        <f>D430</f>
        <v>12000</v>
      </c>
      <c r="H430" s="41">
        <f t="shared" si="41"/>
        <v>12000</v>
      </c>
    </row>
    <row r="431" spans="1:8" outlineLevel="3">
      <c r="A431" s="29"/>
      <c r="B431" s="28" t="s">
        <v>344</v>
      </c>
      <c r="C431" s="30">
        <v>86000</v>
      </c>
      <c r="D431" s="30">
        <f t="shared" ref="D431:E442" si="49">C431</f>
        <v>86000</v>
      </c>
      <c r="E431" s="30">
        <f t="shared" si="49"/>
        <v>86000</v>
      </c>
      <c r="H431" s="41">
        <f t="shared" si="41"/>
        <v>86000</v>
      </c>
    </row>
    <row r="432" spans="1:8" outlineLevel="3">
      <c r="A432" s="29"/>
      <c r="B432" s="28" t="s">
        <v>345</v>
      </c>
      <c r="C432" s="30">
        <v>25000</v>
      </c>
      <c r="D432" s="30">
        <f t="shared" si="49"/>
        <v>25000</v>
      </c>
      <c r="E432" s="30">
        <f t="shared" si="49"/>
        <v>25000</v>
      </c>
      <c r="H432" s="41">
        <f t="shared" si="41"/>
        <v>25000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85000</v>
      </c>
      <c r="D439" s="30">
        <f t="shared" si="49"/>
        <v>85000</v>
      </c>
      <c r="E439" s="30">
        <f t="shared" si="49"/>
        <v>85000</v>
      </c>
      <c r="H439" s="41">
        <f t="shared" si="41"/>
        <v>85000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12000</v>
      </c>
      <c r="D441" s="30">
        <f t="shared" si="49"/>
        <v>12000</v>
      </c>
      <c r="E441" s="30">
        <f t="shared" si="49"/>
        <v>12000</v>
      </c>
      <c r="H441" s="41">
        <f t="shared" si="41"/>
        <v>12000</v>
      </c>
    </row>
    <row r="442" spans="1:8" outlineLevel="3">
      <c r="A442" s="29"/>
      <c r="B442" s="28" t="s">
        <v>355</v>
      </c>
      <c r="C442" s="30">
        <v>2500</v>
      </c>
      <c r="D442" s="30">
        <f t="shared" si="49"/>
        <v>2500</v>
      </c>
      <c r="E442" s="30">
        <f t="shared" si="49"/>
        <v>2500</v>
      </c>
      <c r="H442" s="41">
        <f t="shared" si="41"/>
        <v>2500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5" t="s">
        <v>357</v>
      </c>
      <c r="B444" s="166"/>
      <c r="C444" s="32">
        <f>C445+C454+C455+C459+C462+C463+C468+C474+C477+C480+C481+C450</f>
        <v>338000</v>
      </c>
      <c r="D444" s="32">
        <f>D445+D454+D455+D459+D462+D463+D468+D474+D477+D480+D481+D450</f>
        <v>338000</v>
      </c>
      <c r="E444" s="32">
        <f>E445+E454+E455+E459+E462+E463+E468+E474+E477+E480+E481+E450</f>
        <v>338000</v>
      </c>
      <c r="H444" s="41">
        <f t="shared" si="41"/>
        <v>338000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88000</v>
      </c>
      <c r="D445" s="5">
        <f>SUM(D446:D449)</f>
        <v>88000</v>
      </c>
      <c r="E445" s="5">
        <f>SUM(E446:E449)</f>
        <v>88000</v>
      </c>
      <c r="H445" s="41">
        <f t="shared" si="41"/>
        <v>88000</v>
      </c>
    </row>
    <row r="446" spans="1:8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customHeight="1" outlineLevel="3">
      <c r="A447" s="28"/>
      <c r="B447" s="28" t="s">
        <v>360</v>
      </c>
      <c r="C447" s="30">
        <v>15000</v>
      </c>
      <c r="D447" s="30">
        <f t="shared" ref="D447:E449" si="50">C447</f>
        <v>15000</v>
      </c>
      <c r="E447" s="30">
        <f t="shared" si="50"/>
        <v>15000</v>
      </c>
      <c r="H447" s="41">
        <f t="shared" si="41"/>
        <v>15000</v>
      </c>
    </row>
    <row r="448" spans="1:8" ht="15" customHeight="1" outlineLevel="3">
      <c r="A448" s="28"/>
      <c r="B448" s="28" t="s">
        <v>361</v>
      </c>
      <c r="C448" s="30">
        <v>28000</v>
      </c>
      <c r="D448" s="30">
        <f t="shared" si="50"/>
        <v>28000</v>
      </c>
      <c r="E448" s="30">
        <f t="shared" si="50"/>
        <v>28000</v>
      </c>
      <c r="H448" s="41">
        <f t="shared" si="41"/>
        <v>28000</v>
      </c>
    </row>
    <row r="449" spans="1:8" ht="15" customHeight="1" outlineLevel="3">
      <c r="A449" s="28"/>
      <c r="B449" s="28" t="s">
        <v>362</v>
      </c>
      <c r="C449" s="30">
        <v>40000</v>
      </c>
      <c r="D449" s="30">
        <f t="shared" si="50"/>
        <v>40000</v>
      </c>
      <c r="E449" s="30">
        <f t="shared" si="50"/>
        <v>40000</v>
      </c>
      <c r="H449" s="41">
        <f t="shared" si="41"/>
        <v>40000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100000</v>
      </c>
      <c r="D450" s="5">
        <f>SUM(D451:D453)</f>
        <v>100000</v>
      </c>
      <c r="E450" s="5">
        <f>SUM(E451:E453)</f>
        <v>100000</v>
      </c>
      <c r="H450" s="41">
        <f t="shared" ref="H450:H513" si="51">C450</f>
        <v>100000</v>
      </c>
    </row>
    <row r="451" spans="1:8" ht="15" customHeight="1" outlineLevel="3">
      <c r="A451" s="28"/>
      <c r="B451" s="28" t="s">
        <v>364</v>
      </c>
      <c r="C451" s="30">
        <v>100000</v>
      </c>
      <c r="D451" s="30">
        <f>C451</f>
        <v>100000</v>
      </c>
      <c r="E451" s="30">
        <f>D451</f>
        <v>100000</v>
      </c>
      <c r="H451" s="41">
        <f t="shared" si="51"/>
        <v>100000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outlineLevel="2">
      <c r="A455" s="6">
        <v>2202</v>
      </c>
      <c r="B455" s="4" t="s">
        <v>120</v>
      </c>
      <c r="C455" s="5">
        <f>SUM(C456:C458)</f>
        <v>23000</v>
      </c>
      <c r="D455" s="5">
        <f>SUM(D456:D458)</f>
        <v>23000</v>
      </c>
      <c r="E455" s="5">
        <f>SUM(E456:E458)</f>
        <v>23000</v>
      </c>
      <c r="H455" s="41">
        <f t="shared" si="51"/>
        <v>23000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12000</v>
      </c>
      <c r="D474" s="5">
        <f>SUM(D475:D476)</f>
        <v>12000</v>
      </c>
      <c r="E474" s="5">
        <f>SUM(E475:E476)</f>
        <v>12000</v>
      </c>
      <c r="H474" s="41">
        <f t="shared" si="51"/>
        <v>12000</v>
      </c>
    </row>
    <row r="475" spans="1:8" ht="15" customHeight="1" outlineLevel="3">
      <c r="A475" s="28"/>
      <c r="B475" s="28" t="s">
        <v>383</v>
      </c>
      <c r="C475" s="30">
        <v>12000</v>
      </c>
      <c r="D475" s="30">
        <f>C475</f>
        <v>12000</v>
      </c>
      <c r="E475" s="30">
        <f>D475</f>
        <v>12000</v>
      </c>
      <c r="H475" s="41">
        <f t="shared" si="51"/>
        <v>12000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85000</v>
      </c>
      <c r="D480" s="5">
        <f t="shared" si="57"/>
        <v>85000</v>
      </c>
      <c r="E480" s="5">
        <f t="shared" si="57"/>
        <v>85000</v>
      </c>
      <c r="H480" s="41">
        <f t="shared" si="51"/>
        <v>85000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250165</v>
      </c>
      <c r="D483" s="35">
        <f>D484+D504+D509+D522+D528+D538</f>
        <v>250165</v>
      </c>
      <c r="E483" s="35">
        <f>E484+E504+E509+E522+E528+E538</f>
        <v>250165</v>
      </c>
      <c r="G483" s="39" t="s">
        <v>592</v>
      </c>
      <c r="H483" s="41">
        <f t="shared" si="51"/>
        <v>250165</v>
      </c>
      <c r="I483" s="42"/>
      <c r="J483" s="40" t="b">
        <f>AND(H483=I483)</f>
        <v>0</v>
      </c>
    </row>
    <row r="484" spans="1:10" outlineLevel="1">
      <c r="A484" s="165" t="s">
        <v>390</v>
      </c>
      <c r="B484" s="166"/>
      <c r="C484" s="32">
        <f>C485+C486+C490+C491+C494+C497+C500+C501+C502+C503</f>
        <v>93913</v>
      </c>
      <c r="D484" s="32">
        <f>D485+D486+D490+D491+D494+D497+D500+D501+D502+D503</f>
        <v>93913</v>
      </c>
      <c r="E484" s="32">
        <f>E485+E486+E490+E491+E494+E497+E500+E501+E502+E503</f>
        <v>93913</v>
      </c>
      <c r="H484" s="41">
        <f t="shared" si="51"/>
        <v>93913</v>
      </c>
    </row>
    <row r="485" spans="1:10" outlineLevel="2">
      <c r="A485" s="6">
        <v>3302</v>
      </c>
      <c r="B485" s="4" t="s">
        <v>391</v>
      </c>
      <c r="C485" s="5">
        <v>34500</v>
      </c>
      <c r="D485" s="5">
        <f>C485</f>
        <v>34500</v>
      </c>
      <c r="E485" s="5">
        <f>D485</f>
        <v>34500</v>
      </c>
      <c r="H485" s="41">
        <f t="shared" si="51"/>
        <v>34500</v>
      </c>
    </row>
    <row r="486" spans="1:10" outlineLevel="2">
      <c r="A486" s="6">
        <v>3302</v>
      </c>
      <c r="B486" s="4" t="s">
        <v>392</v>
      </c>
      <c r="C486" s="5">
        <f>SUM(C487:C489)</f>
        <v>19413</v>
      </c>
      <c r="D486" s="5">
        <f>SUM(D487:D489)</f>
        <v>19413</v>
      </c>
      <c r="E486" s="5">
        <f>SUM(E487:E489)</f>
        <v>19413</v>
      </c>
      <c r="H486" s="41">
        <f t="shared" si="51"/>
        <v>19413</v>
      </c>
    </row>
    <row r="487" spans="1:10" ht="15" customHeight="1" outlineLevel="3">
      <c r="A487" s="28"/>
      <c r="B487" s="28" t="s">
        <v>393</v>
      </c>
      <c r="C487" s="30">
        <v>9413</v>
      </c>
      <c r="D487" s="30">
        <f>C487</f>
        <v>9413</v>
      </c>
      <c r="E487" s="30">
        <f>D487</f>
        <v>9413</v>
      </c>
      <c r="H487" s="41">
        <f t="shared" si="51"/>
        <v>9413</v>
      </c>
    </row>
    <row r="488" spans="1:10" ht="15" customHeight="1" outlineLevel="3">
      <c r="A488" s="28"/>
      <c r="B488" s="28" t="s">
        <v>394</v>
      </c>
      <c r="C488" s="30">
        <v>8000</v>
      </c>
      <c r="D488" s="30">
        <f t="shared" ref="D488:E489" si="58">C488</f>
        <v>8000</v>
      </c>
      <c r="E488" s="30">
        <f t="shared" si="58"/>
        <v>8000</v>
      </c>
      <c r="H488" s="41">
        <f t="shared" si="51"/>
        <v>8000</v>
      </c>
    </row>
    <row r="489" spans="1:10" ht="15" customHeight="1" outlineLevel="3">
      <c r="A489" s="28"/>
      <c r="B489" s="28" t="s">
        <v>395</v>
      </c>
      <c r="C489" s="30">
        <v>2000</v>
      </c>
      <c r="D489" s="30">
        <f t="shared" si="58"/>
        <v>2000</v>
      </c>
      <c r="E489" s="30">
        <f t="shared" si="58"/>
        <v>2000</v>
      </c>
      <c r="H489" s="41">
        <f t="shared" si="51"/>
        <v>2000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8000</v>
      </c>
      <c r="D497" s="5">
        <f>SUM(D498:D499)</f>
        <v>8000</v>
      </c>
      <c r="E497" s="5">
        <f>SUM(E498:E499)</f>
        <v>8000</v>
      </c>
      <c r="H497" s="41">
        <f t="shared" si="51"/>
        <v>8000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outlineLevel="2">
      <c r="A500" s="6">
        <v>3302</v>
      </c>
      <c r="B500" s="4" t="s">
        <v>406</v>
      </c>
      <c r="C500" s="5">
        <v>30000</v>
      </c>
      <c r="D500" s="5">
        <f t="shared" si="59"/>
        <v>30000</v>
      </c>
      <c r="E500" s="5">
        <f t="shared" si="59"/>
        <v>30000</v>
      </c>
      <c r="H500" s="41">
        <f t="shared" si="51"/>
        <v>30000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5" t="s">
        <v>410</v>
      </c>
      <c r="B504" s="166"/>
      <c r="C504" s="32">
        <f>SUM(C505:C508)</f>
        <v>8847</v>
      </c>
      <c r="D504" s="32">
        <f>SUM(D505:D508)</f>
        <v>8847</v>
      </c>
      <c r="E504" s="32">
        <f>SUM(E505:E508)</f>
        <v>8847</v>
      </c>
      <c r="H504" s="41">
        <f t="shared" si="51"/>
        <v>8847</v>
      </c>
    </row>
    <row r="505" spans="1:12" outlineLevel="2" collapsed="1">
      <c r="A505" s="6">
        <v>3303</v>
      </c>
      <c r="B505" s="4" t="s">
        <v>411</v>
      </c>
      <c r="C505" s="5">
        <v>7647</v>
      </c>
      <c r="D505" s="5">
        <f>C505</f>
        <v>7647</v>
      </c>
      <c r="E505" s="5">
        <f>D505</f>
        <v>7647</v>
      </c>
      <c r="H505" s="41">
        <f t="shared" si="51"/>
        <v>7647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1200</v>
      </c>
      <c r="D507" s="5">
        <f t="shared" si="60"/>
        <v>1200</v>
      </c>
      <c r="E507" s="5">
        <f t="shared" si="60"/>
        <v>1200</v>
      </c>
      <c r="H507" s="41">
        <f t="shared" si="51"/>
        <v>1200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5" t="s">
        <v>414</v>
      </c>
      <c r="B509" s="166"/>
      <c r="C509" s="32">
        <f>C510+C511+C512+C513+C517+C518+C519+C520+C521</f>
        <v>143400</v>
      </c>
      <c r="D509" s="32">
        <f>D510+D511+D512+D513+D517+D518+D519+D520+D521</f>
        <v>143400</v>
      </c>
      <c r="E509" s="32">
        <f>E510+E511+E512+E513+E517+E518+E519+E520+E521</f>
        <v>143400</v>
      </c>
      <c r="F509" s="51"/>
      <c r="H509" s="41">
        <f t="shared" si="51"/>
        <v>143400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20000</v>
      </c>
      <c r="D513" s="5">
        <f>SUM(D514:D516)</f>
        <v>20000</v>
      </c>
      <c r="E513" s="5">
        <f>SUM(E514:E516)</f>
        <v>20000</v>
      </c>
      <c r="H513" s="41">
        <f t="shared" si="51"/>
        <v>20000</v>
      </c>
    </row>
    <row r="514" spans="1:8" ht="15" customHeight="1" outlineLevel="3">
      <c r="A514" s="29"/>
      <c r="B514" s="28" t="s">
        <v>419</v>
      </c>
      <c r="C514" s="30">
        <v>20000</v>
      </c>
      <c r="D514" s="30">
        <f t="shared" ref="D514:E521" si="62">C514</f>
        <v>20000</v>
      </c>
      <c r="E514" s="30">
        <f t="shared" si="62"/>
        <v>20000</v>
      </c>
      <c r="H514" s="41">
        <f t="shared" ref="H514:H577" si="63">C514</f>
        <v>20000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1900</v>
      </c>
      <c r="D518" s="5">
        <f t="shared" si="62"/>
        <v>1900</v>
      </c>
      <c r="E518" s="5">
        <f t="shared" si="62"/>
        <v>1900</v>
      </c>
      <c r="H518" s="41">
        <f t="shared" si="63"/>
        <v>1900</v>
      </c>
    </row>
    <row r="519" spans="1:8" outlineLevel="2">
      <c r="A519" s="6">
        <v>3305</v>
      </c>
      <c r="B519" s="4" t="s">
        <v>424</v>
      </c>
      <c r="C519" s="5">
        <v>1500</v>
      </c>
      <c r="D519" s="5">
        <f t="shared" si="62"/>
        <v>1500</v>
      </c>
      <c r="E519" s="5">
        <f t="shared" si="62"/>
        <v>1500</v>
      </c>
      <c r="H519" s="41">
        <f t="shared" si="63"/>
        <v>1500</v>
      </c>
    </row>
    <row r="520" spans="1:8" outlineLevel="2">
      <c r="A520" s="6">
        <v>3305</v>
      </c>
      <c r="B520" s="4" t="s">
        <v>425</v>
      </c>
      <c r="C520" s="5">
        <v>120000</v>
      </c>
      <c r="D520" s="5">
        <f t="shared" si="62"/>
        <v>120000</v>
      </c>
      <c r="E520" s="5">
        <f t="shared" si="62"/>
        <v>120000</v>
      </c>
      <c r="H520" s="41">
        <f t="shared" si="63"/>
        <v>120000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5" t="s">
        <v>441</v>
      </c>
      <c r="B538" s="166"/>
      <c r="C538" s="32">
        <f>SUM(C539:C544)</f>
        <v>4005</v>
      </c>
      <c r="D538" s="32">
        <f>SUM(D539:D544)</f>
        <v>4005</v>
      </c>
      <c r="E538" s="32">
        <f>SUM(E539:E544)</f>
        <v>4005</v>
      </c>
      <c r="H538" s="41">
        <f t="shared" si="63"/>
        <v>4005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4005</v>
      </c>
      <c r="D540" s="5">
        <f t="shared" ref="D540:E543" si="66">C540</f>
        <v>4005</v>
      </c>
      <c r="E540" s="5">
        <f t="shared" si="66"/>
        <v>4005</v>
      </c>
      <c r="H540" s="41">
        <f t="shared" si="63"/>
        <v>4005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3" t="s">
        <v>455</v>
      </c>
      <c r="B550" s="164"/>
      <c r="C550" s="36">
        <f>C551</f>
        <v>166654</v>
      </c>
      <c r="D550" s="36">
        <f>D551</f>
        <v>166654</v>
      </c>
      <c r="E550" s="36">
        <f>E551</f>
        <v>166654</v>
      </c>
      <c r="G550" s="39" t="s">
        <v>59</v>
      </c>
      <c r="H550" s="41">
        <f t="shared" si="63"/>
        <v>166654</v>
      </c>
      <c r="I550" s="42"/>
      <c r="J550" s="40" t="b">
        <f>AND(H550=I550)</f>
        <v>0</v>
      </c>
    </row>
    <row r="551" spans="1:10">
      <c r="A551" s="161" t="s">
        <v>456</v>
      </c>
      <c r="B551" s="162"/>
      <c r="C551" s="33">
        <f>C552+C556</f>
        <v>166654</v>
      </c>
      <c r="D551" s="33">
        <f>D552+D556</f>
        <v>166654</v>
      </c>
      <c r="E551" s="33">
        <f>E552+E556</f>
        <v>166654</v>
      </c>
      <c r="G551" s="39" t="s">
        <v>594</v>
      </c>
      <c r="H551" s="41">
        <f t="shared" si="63"/>
        <v>166654</v>
      </c>
      <c r="I551" s="42"/>
      <c r="J551" s="40" t="b">
        <f>AND(H551=I551)</f>
        <v>0</v>
      </c>
    </row>
    <row r="552" spans="1:10" outlineLevel="1">
      <c r="A552" s="165" t="s">
        <v>457</v>
      </c>
      <c r="B552" s="166"/>
      <c r="C552" s="32">
        <f>SUM(C553:C555)</f>
        <v>166654</v>
      </c>
      <c r="D552" s="32">
        <f>SUM(D553:D555)</f>
        <v>166654</v>
      </c>
      <c r="E552" s="32">
        <f>SUM(E553:E555)</f>
        <v>166654</v>
      </c>
      <c r="H552" s="41">
        <f t="shared" si="63"/>
        <v>166654</v>
      </c>
    </row>
    <row r="553" spans="1:10" outlineLevel="2" collapsed="1">
      <c r="A553" s="6">
        <v>5500</v>
      </c>
      <c r="B553" s="4" t="s">
        <v>458</v>
      </c>
      <c r="C553" s="5">
        <v>166654</v>
      </c>
      <c r="D553" s="5">
        <f t="shared" ref="D553:E555" si="67">C553</f>
        <v>166654</v>
      </c>
      <c r="E553" s="5">
        <f t="shared" si="67"/>
        <v>166654</v>
      </c>
      <c r="H553" s="41">
        <f t="shared" si="63"/>
        <v>166654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3144000</v>
      </c>
      <c r="D559" s="37">
        <f>D560+D716+D725</f>
        <v>3144000</v>
      </c>
      <c r="E559" s="37">
        <f>E560+E716+E725</f>
        <v>3144000</v>
      </c>
      <c r="G559" s="39" t="s">
        <v>62</v>
      </c>
      <c r="H559" s="41">
        <f t="shared" si="63"/>
        <v>3144000</v>
      </c>
      <c r="I559" s="42"/>
      <c r="J559" s="40" t="b">
        <f>AND(H559=I559)</f>
        <v>0</v>
      </c>
    </row>
    <row r="560" spans="1:10">
      <c r="A560" s="163" t="s">
        <v>464</v>
      </c>
      <c r="B560" s="164"/>
      <c r="C560" s="36">
        <f>C561+C638+C642+C645</f>
        <v>2815799</v>
      </c>
      <c r="D560" s="36">
        <f>D561+D638+D642+D645</f>
        <v>2815799</v>
      </c>
      <c r="E560" s="36">
        <f>E561+E638+E642+E645</f>
        <v>2815799</v>
      </c>
      <c r="G560" s="39" t="s">
        <v>61</v>
      </c>
      <c r="H560" s="41">
        <f t="shared" si="63"/>
        <v>2815799</v>
      </c>
      <c r="I560" s="42"/>
      <c r="J560" s="40" t="b">
        <f>AND(H560=I560)</f>
        <v>0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2815799</v>
      </c>
      <c r="D561" s="38">
        <f>D562+D567+D568+D569+D576+D577+D581+D584+D585+D586+D587+D592+D595+D599+D603+D610+D616+D628</f>
        <v>2815799</v>
      </c>
      <c r="E561" s="38">
        <f>E562+E567+E568+E569+E576+E577+E581+E584+E585+E586+E587+E592+E595+E599+E603+E610+E616+E628</f>
        <v>2815799</v>
      </c>
      <c r="G561" s="39" t="s">
        <v>595</v>
      </c>
      <c r="H561" s="41">
        <f t="shared" si="63"/>
        <v>2815799</v>
      </c>
      <c r="I561" s="42"/>
      <c r="J561" s="40" t="b">
        <f>AND(H561=I561)</f>
        <v>0</v>
      </c>
    </row>
    <row r="562" spans="1:10" outlineLevel="1">
      <c r="A562" s="165" t="s">
        <v>466</v>
      </c>
      <c r="B562" s="166"/>
      <c r="C562" s="32">
        <f>SUM(C563:C566)</f>
        <v>84000</v>
      </c>
      <c r="D562" s="32">
        <f>SUM(D563:D566)</f>
        <v>84000</v>
      </c>
      <c r="E562" s="32">
        <f>SUM(E563:E566)</f>
        <v>84000</v>
      </c>
      <c r="H562" s="41">
        <f t="shared" si="63"/>
        <v>84000</v>
      </c>
    </row>
    <row r="563" spans="1:10" outlineLevel="2">
      <c r="A563" s="7">
        <v>6600</v>
      </c>
      <c r="B563" s="4" t="s">
        <v>468</v>
      </c>
      <c r="C563" s="5">
        <v>50000</v>
      </c>
      <c r="D563" s="5">
        <f>C563</f>
        <v>50000</v>
      </c>
      <c r="E563" s="5">
        <f>D563</f>
        <v>50000</v>
      </c>
      <c r="H563" s="41">
        <f t="shared" si="63"/>
        <v>50000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34000</v>
      </c>
      <c r="D566" s="5">
        <f t="shared" si="68"/>
        <v>34000</v>
      </c>
      <c r="E566" s="5">
        <f t="shared" si="68"/>
        <v>34000</v>
      </c>
      <c r="H566" s="41">
        <f t="shared" si="63"/>
        <v>34000</v>
      </c>
    </row>
    <row r="567" spans="1:10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5" t="s">
        <v>473</v>
      </c>
      <c r="B569" s="166"/>
      <c r="C569" s="32">
        <f>SUM(C570:C575)</f>
        <v>475000</v>
      </c>
      <c r="D569" s="32">
        <f>SUM(D570:D575)</f>
        <v>475000</v>
      </c>
      <c r="E569" s="32">
        <f>SUM(E570:E575)</f>
        <v>475000</v>
      </c>
      <c r="H569" s="41">
        <f t="shared" si="63"/>
        <v>475000</v>
      </c>
    </row>
    <row r="570" spans="1:10" outlineLevel="2">
      <c r="A570" s="7">
        <v>6603</v>
      </c>
      <c r="B570" s="4" t="s">
        <v>474</v>
      </c>
      <c r="C570" s="5">
        <v>100000</v>
      </c>
      <c r="D570" s="5">
        <f>C570</f>
        <v>100000</v>
      </c>
      <c r="E570" s="5">
        <f>D570</f>
        <v>100000</v>
      </c>
      <c r="H570" s="41">
        <f t="shared" si="63"/>
        <v>100000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300000</v>
      </c>
      <c r="D572" s="5">
        <f t="shared" si="69"/>
        <v>300000</v>
      </c>
      <c r="E572" s="5">
        <f t="shared" si="69"/>
        <v>300000</v>
      </c>
      <c r="H572" s="41">
        <f t="shared" si="63"/>
        <v>300000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75000</v>
      </c>
      <c r="D575" s="5">
        <f t="shared" si="69"/>
        <v>75000</v>
      </c>
      <c r="E575" s="5">
        <f t="shared" si="69"/>
        <v>75000</v>
      </c>
      <c r="H575" s="41">
        <f t="shared" si="63"/>
        <v>75000</v>
      </c>
    </row>
    <row r="576" spans="1:10" outlineLevel="1">
      <c r="A576" s="165" t="s">
        <v>480</v>
      </c>
      <c r="B576" s="166"/>
      <c r="C576" s="32">
        <v>15000</v>
      </c>
      <c r="D576" s="32">
        <f>C576</f>
        <v>15000</v>
      </c>
      <c r="E576" s="32">
        <f>D576</f>
        <v>15000</v>
      </c>
      <c r="H576" s="41">
        <f t="shared" si="63"/>
        <v>15000</v>
      </c>
    </row>
    <row r="577" spans="1:8" outlineLevel="1">
      <c r="A577" s="165" t="s">
        <v>481</v>
      </c>
      <c r="B577" s="166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outlineLevel="1">
      <c r="A581" s="165" t="s">
        <v>485</v>
      </c>
      <c r="B581" s="166"/>
      <c r="C581" s="32">
        <f>SUM(C582:C583)</f>
        <v>440000</v>
      </c>
      <c r="D581" s="32">
        <f>SUM(D582:D583)</f>
        <v>440000</v>
      </c>
      <c r="E581" s="32">
        <f>SUM(E582:E583)</f>
        <v>440000</v>
      </c>
      <c r="H581" s="41">
        <f t="shared" si="71"/>
        <v>440000</v>
      </c>
    </row>
    <row r="582" spans="1:8" outlineLevel="2">
      <c r="A582" s="7">
        <v>6606</v>
      </c>
      <c r="B582" s="4" t="s">
        <v>486</v>
      </c>
      <c r="C582" s="5">
        <v>400000</v>
      </c>
      <c r="D582" s="5">
        <f t="shared" ref="D582:E586" si="72">C582</f>
        <v>400000</v>
      </c>
      <c r="E582" s="5">
        <f t="shared" si="72"/>
        <v>400000</v>
      </c>
      <c r="H582" s="41">
        <f t="shared" si="71"/>
        <v>400000</v>
      </c>
    </row>
    <row r="583" spans="1:8" outlineLevel="2">
      <c r="A583" s="7">
        <v>6606</v>
      </c>
      <c r="B583" s="4" t="s">
        <v>487</v>
      </c>
      <c r="C583" s="5">
        <v>40000</v>
      </c>
      <c r="D583" s="5">
        <f t="shared" si="72"/>
        <v>40000</v>
      </c>
      <c r="E583" s="5">
        <f t="shared" si="72"/>
        <v>40000</v>
      </c>
      <c r="H583" s="41">
        <f t="shared" si="71"/>
        <v>40000</v>
      </c>
    </row>
    <row r="584" spans="1:8" outlineLevel="1">
      <c r="A584" s="165" t="s">
        <v>488</v>
      </c>
      <c r="B584" s="16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5" t="s">
        <v>489</v>
      </c>
      <c r="B585" s="166"/>
      <c r="C585" s="32">
        <v>45000</v>
      </c>
      <c r="D585" s="32">
        <f t="shared" si="72"/>
        <v>45000</v>
      </c>
      <c r="E585" s="32">
        <f t="shared" si="72"/>
        <v>45000</v>
      </c>
      <c r="H585" s="41">
        <f t="shared" si="71"/>
        <v>45000</v>
      </c>
    </row>
    <row r="586" spans="1:8" outlineLevel="1" collapsed="1">
      <c r="A586" s="165" t="s">
        <v>490</v>
      </c>
      <c r="B586" s="16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5" t="s">
        <v>491</v>
      </c>
      <c r="B587" s="166"/>
      <c r="C587" s="32">
        <f>SUM(C588:C591)</f>
        <v>120000</v>
      </c>
      <c r="D587" s="32">
        <f>SUM(D588:D591)</f>
        <v>120000</v>
      </c>
      <c r="E587" s="32">
        <f>SUM(E588:E591)</f>
        <v>120000</v>
      </c>
      <c r="H587" s="41">
        <f t="shared" si="71"/>
        <v>120000</v>
      </c>
    </row>
    <row r="588" spans="1:8" outlineLevel="2">
      <c r="A588" s="7">
        <v>6610</v>
      </c>
      <c r="B588" s="4" t="s">
        <v>492</v>
      </c>
      <c r="C588" s="5">
        <v>120000</v>
      </c>
      <c r="D588" s="5">
        <f>C588</f>
        <v>120000</v>
      </c>
      <c r="E588" s="5">
        <f>D588</f>
        <v>120000</v>
      </c>
      <c r="H588" s="41">
        <f t="shared" si="71"/>
        <v>120000</v>
      </c>
    </row>
    <row r="589" spans="1:8" outlineLevel="2">
      <c r="A589" s="7">
        <v>6610</v>
      </c>
      <c r="B589" s="4" t="s">
        <v>493</v>
      </c>
      <c r="C589" s="5"/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5" t="s">
        <v>502</v>
      </c>
      <c r="B595" s="166"/>
      <c r="C595" s="32">
        <f>SUM(C596:C598)</f>
        <v>67000</v>
      </c>
      <c r="D595" s="32">
        <f>SUM(D596:D598)</f>
        <v>67000</v>
      </c>
      <c r="E595" s="32">
        <f>SUM(E596:E598)</f>
        <v>67000</v>
      </c>
      <c r="H595" s="41">
        <f t="shared" si="71"/>
        <v>67000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67000</v>
      </c>
      <c r="D597" s="5">
        <f t="shared" ref="D597:E598" si="74">C597</f>
        <v>67000</v>
      </c>
      <c r="E597" s="5">
        <f t="shared" si="74"/>
        <v>67000</v>
      </c>
      <c r="H597" s="41">
        <f t="shared" si="71"/>
        <v>67000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5" t="s">
        <v>503</v>
      </c>
      <c r="B599" s="166"/>
      <c r="C599" s="32">
        <f>SUM(C600:C602)</f>
        <v>1100000</v>
      </c>
      <c r="D599" s="32">
        <f>SUM(D600:D602)</f>
        <v>1100000</v>
      </c>
      <c r="E599" s="32">
        <f>SUM(E600:E602)</f>
        <v>1100000</v>
      </c>
      <c r="H599" s="41">
        <f t="shared" si="71"/>
        <v>1100000</v>
      </c>
    </row>
    <row r="600" spans="1:8" outlineLevel="2">
      <c r="A600" s="7">
        <v>6613</v>
      </c>
      <c r="B600" s="4" t="s">
        <v>504</v>
      </c>
      <c r="C600" s="5">
        <v>200000</v>
      </c>
      <c r="D600" s="5">
        <f t="shared" ref="D600:E602" si="75">C600</f>
        <v>200000</v>
      </c>
      <c r="E600" s="5">
        <f t="shared" si="75"/>
        <v>200000</v>
      </c>
      <c r="H600" s="41">
        <f t="shared" si="71"/>
        <v>200000</v>
      </c>
    </row>
    <row r="601" spans="1:8" outlineLevel="2">
      <c r="A601" s="7">
        <v>6613</v>
      </c>
      <c r="B601" s="4" t="s">
        <v>505</v>
      </c>
      <c r="C601" s="5">
        <v>900000</v>
      </c>
      <c r="D601" s="5">
        <f t="shared" si="75"/>
        <v>900000</v>
      </c>
      <c r="E601" s="5">
        <f t="shared" si="75"/>
        <v>900000</v>
      </c>
      <c r="H601" s="41">
        <f t="shared" si="71"/>
        <v>900000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5" t="s">
        <v>506</v>
      </c>
      <c r="B603" s="166"/>
      <c r="C603" s="32">
        <f>SUM(C604:C609)</f>
        <v>71799</v>
      </c>
      <c r="D603" s="32">
        <f>SUM(D604:D609)</f>
        <v>71799</v>
      </c>
      <c r="E603" s="32">
        <f>SUM(E604:E609)</f>
        <v>71799</v>
      </c>
      <c r="H603" s="41">
        <f t="shared" si="71"/>
        <v>71799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10000</v>
      </c>
      <c r="D608" s="5">
        <f t="shared" si="76"/>
        <v>10000</v>
      </c>
      <c r="E608" s="5">
        <f t="shared" si="76"/>
        <v>10000</v>
      </c>
      <c r="H608" s="41">
        <f t="shared" si="71"/>
        <v>10000</v>
      </c>
    </row>
    <row r="609" spans="1:8" outlineLevel="2">
      <c r="A609" s="7">
        <v>6614</v>
      </c>
      <c r="B609" s="4" t="s">
        <v>512</v>
      </c>
      <c r="C609" s="5">
        <v>61799</v>
      </c>
      <c r="D609" s="5">
        <f t="shared" si="76"/>
        <v>61799</v>
      </c>
      <c r="E609" s="5">
        <f t="shared" si="76"/>
        <v>61799</v>
      </c>
      <c r="H609" s="41">
        <f t="shared" si="71"/>
        <v>61799</v>
      </c>
    </row>
    <row r="610" spans="1:8" outlineLevel="1">
      <c r="A610" s="165" t="s">
        <v>513</v>
      </c>
      <c r="B610" s="166"/>
      <c r="C610" s="32">
        <f>SUM(C611:C615)</f>
        <v>140000</v>
      </c>
      <c r="D610" s="32">
        <f>SUM(D611:D615)</f>
        <v>140000</v>
      </c>
      <c r="E610" s="32">
        <f>SUM(E611:E615)</f>
        <v>140000</v>
      </c>
      <c r="H610" s="41">
        <f t="shared" si="71"/>
        <v>140000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40000</v>
      </c>
      <c r="D614" s="5">
        <f t="shared" si="77"/>
        <v>40000</v>
      </c>
      <c r="E614" s="5">
        <f t="shared" si="77"/>
        <v>40000</v>
      </c>
      <c r="H614" s="41">
        <f t="shared" si="71"/>
        <v>40000</v>
      </c>
    </row>
    <row r="615" spans="1:8" outlineLevel="2">
      <c r="A615" s="7">
        <v>6615</v>
      </c>
      <c r="B615" s="4" t="s">
        <v>518</v>
      </c>
      <c r="C615" s="5">
        <v>100000</v>
      </c>
      <c r="D615" s="5">
        <f t="shared" si="77"/>
        <v>100000</v>
      </c>
      <c r="E615" s="5">
        <f t="shared" si="77"/>
        <v>100000</v>
      </c>
      <c r="H615" s="41">
        <f t="shared" si="71"/>
        <v>100000</v>
      </c>
    </row>
    <row r="616" spans="1:8" outlineLevel="1">
      <c r="A616" s="165" t="s">
        <v>519</v>
      </c>
      <c r="B616" s="166"/>
      <c r="C616" s="32">
        <f>SUM(C617:C627)</f>
        <v>200000</v>
      </c>
      <c r="D616" s="32">
        <f>SUM(D617:D627)</f>
        <v>200000</v>
      </c>
      <c r="E616" s="32">
        <f>SUM(E617:E627)</f>
        <v>200000</v>
      </c>
      <c r="H616" s="41">
        <f t="shared" si="71"/>
        <v>200000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200000</v>
      </c>
      <c r="D620" s="5">
        <f t="shared" si="78"/>
        <v>200000</v>
      </c>
      <c r="E620" s="5">
        <f t="shared" si="78"/>
        <v>200000</v>
      </c>
      <c r="H620" s="41">
        <f t="shared" si="71"/>
        <v>200000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5" t="s">
        <v>531</v>
      </c>
      <c r="B628" s="166"/>
      <c r="C628" s="32">
        <f>SUM(C629:C637)</f>
        <v>48000</v>
      </c>
      <c r="D628" s="32">
        <f>SUM(D629:D637)</f>
        <v>48000</v>
      </c>
      <c r="E628" s="32">
        <f>SUM(E629:E637)</f>
        <v>48000</v>
      </c>
      <c r="H628" s="41">
        <f t="shared" si="71"/>
        <v>48000</v>
      </c>
    </row>
    <row r="629" spans="1:10" outlineLevel="2">
      <c r="A629" s="7">
        <v>6617</v>
      </c>
      <c r="B629" s="4" t="s">
        <v>532</v>
      </c>
      <c r="C629" s="5">
        <v>48000</v>
      </c>
      <c r="D629" s="5">
        <f>C629</f>
        <v>48000</v>
      </c>
      <c r="E629" s="5">
        <f>D629</f>
        <v>48000</v>
      </c>
      <c r="H629" s="41">
        <f t="shared" si="71"/>
        <v>48000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5" t="s">
        <v>542</v>
      </c>
      <c r="B639" s="16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5" t="s">
        <v>543</v>
      </c>
      <c r="B640" s="16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5" t="s">
        <v>544</v>
      </c>
      <c r="B641" s="16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5" t="s">
        <v>556</v>
      </c>
      <c r="B668" s="16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5" t="s">
        <v>557</v>
      </c>
      <c r="B669" s="16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5" t="s">
        <v>558</v>
      </c>
      <c r="B670" s="16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5" t="s">
        <v>567</v>
      </c>
      <c r="B713" s="16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5" t="s">
        <v>568</v>
      </c>
      <c r="B714" s="16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5" t="s">
        <v>569</v>
      </c>
      <c r="B715" s="16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3" t="s">
        <v>570</v>
      </c>
      <c r="B716" s="164"/>
      <c r="C716" s="36">
        <f>C717</f>
        <v>328201</v>
      </c>
      <c r="D716" s="36">
        <f>D717</f>
        <v>328201</v>
      </c>
      <c r="E716" s="36">
        <f>E717</f>
        <v>328201</v>
      </c>
      <c r="G716" s="39" t="s">
        <v>66</v>
      </c>
      <c r="H716" s="41">
        <f t="shared" si="92"/>
        <v>328201</v>
      </c>
      <c r="I716" s="42"/>
      <c r="J716" s="40" t="b">
        <f>AND(H716=I716)</f>
        <v>0</v>
      </c>
    </row>
    <row r="717" spans="1:10">
      <c r="A717" s="161" t="s">
        <v>571</v>
      </c>
      <c r="B717" s="162"/>
      <c r="C717" s="33">
        <f>C718+C722</f>
        <v>328201</v>
      </c>
      <c r="D717" s="33">
        <f>D718+D722</f>
        <v>328201</v>
      </c>
      <c r="E717" s="33">
        <f>E718+E722</f>
        <v>328201</v>
      </c>
      <c r="G717" s="39" t="s">
        <v>599</v>
      </c>
      <c r="H717" s="41">
        <f t="shared" si="92"/>
        <v>328201</v>
      </c>
      <c r="I717" s="42"/>
      <c r="J717" s="40" t="b">
        <f>AND(H717=I717)</f>
        <v>0</v>
      </c>
    </row>
    <row r="718" spans="1:10" outlineLevel="1" collapsed="1">
      <c r="A718" s="159" t="s">
        <v>851</v>
      </c>
      <c r="B718" s="160"/>
      <c r="C718" s="31">
        <f>SUM(C719:C721)</f>
        <v>328201</v>
      </c>
      <c r="D718" s="31">
        <f>SUM(D719:D721)</f>
        <v>328201</v>
      </c>
      <c r="E718" s="31">
        <f>SUM(E719:E721)</f>
        <v>328201</v>
      </c>
      <c r="H718" s="41">
        <f t="shared" si="92"/>
        <v>328201</v>
      </c>
    </row>
    <row r="719" spans="1:10" ht="15" customHeight="1" outlineLevel="2">
      <c r="A719" s="6">
        <v>10950</v>
      </c>
      <c r="B719" s="4" t="s">
        <v>572</v>
      </c>
      <c r="C719" s="5">
        <v>328201</v>
      </c>
      <c r="D719" s="5">
        <f>C719</f>
        <v>328201</v>
      </c>
      <c r="E719" s="5">
        <f>D719</f>
        <v>328201</v>
      </c>
      <c r="H719" s="41">
        <f t="shared" si="92"/>
        <v>328201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9" t="s">
        <v>848</v>
      </c>
      <c r="B730" s="16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abSelected="1" workbookViewId="0">
      <selection activeCell="C5" sqref="C5"/>
    </sheetView>
  </sheetViews>
  <sheetFormatPr baseColWidth="10" defaultColWidth="9.140625" defaultRowHeight="15"/>
  <cols>
    <col min="1" max="1" width="30.7109375" customWidth="1"/>
    <col min="2" max="2" width="108.4257812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75" t="s">
        <v>30</v>
      </c>
      <c r="B1" s="175"/>
      <c r="C1" s="175"/>
      <c r="D1" s="144" t="s">
        <v>853</v>
      </c>
      <c r="E1" s="144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3" t="s">
        <v>60</v>
      </c>
      <c r="B2" s="18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80" t="s">
        <v>578</v>
      </c>
      <c r="B3" s="18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76" t="s">
        <v>124</v>
      </c>
      <c r="B4" s="17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76" t="s">
        <v>125</v>
      </c>
      <c r="B11" s="17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6" t="s">
        <v>145</v>
      </c>
      <c r="B38" s="17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0" t="s">
        <v>579</v>
      </c>
      <c r="B67" s="18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1" t="s">
        <v>62</v>
      </c>
      <c r="B114" s="18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5" t="s">
        <v>67</v>
      </c>
      <c r="B256" s="175"/>
      <c r="C256" s="175"/>
      <c r="D256" s="144" t="s">
        <v>853</v>
      </c>
      <c r="E256" s="14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7" t="s">
        <v>60</v>
      </c>
      <c r="B257" s="16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3" t="s">
        <v>266</v>
      </c>
      <c r="B258" s="16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1" t="s">
        <v>267</v>
      </c>
      <c r="B259" s="16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5" t="s">
        <v>268</v>
      </c>
      <c r="B260" s="16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65" t="s">
        <v>269</v>
      </c>
      <c r="B263" s="16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65" t="s">
        <v>601</v>
      </c>
      <c r="B314" s="16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1" t="s">
        <v>270</v>
      </c>
      <c r="B339" s="16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5" t="s">
        <v>271</v>
      </c>
      <c r="B340" s="16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5" t="s">
        <v>357</v>
      </c>
      <c r="B444" s="16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5" t="s">
        <v>388</v>
      </c>
      <c r="B482" s="166"/>
      <c r="C482" s="32">
        <v>0</v>
      </c>
      <c r="D482" s="32">
        <v>0</v>
      </c>
      <c r="E482" s="32">
        <v>0</v>
      </c>
    </row>
    <row r="483" spans="1:10">
      <c r="A483" s="171" t="s">
        <v>389</v>
      </c>
      <c r="B483" s="17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5" t="s">
        <v>390</v>
      </c>
      <c r="B484" s="16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5" t="s">
        <v>410</v>
      </c>
      <c r="B504" s="16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65" t="s">
        <v>414</v>
      </c>
      <c r="B509" s="16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5" t="s">
        <v>441</v>
      </c>
      <c r="B538" s="16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5" t="s">
        <v>450</v>
      </c>
      <c r="B548" s="166"/>
      <c r="C548" s="32"/>
      <c r="D548" s="32">
        <f>C548</f>
        <v>0</v>
      </c>
      <c r="E548" s="32">
        <f>D548</f>
        <v>0</v>
      </c>
    </row>
    <row r="549" spans="1:10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</row>
    <row r="550" spans="1:10">
      <c r="A550" s="163" t="s">
        <v>455</v>
      </c>
      <c r="B550" s="16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1" t="s">
        <v>456</v>
      </c>
      <c r="B551" s="16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5" t="s">
        <v>457</v>
      </c>
      <c r="B552" s="16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7" t="s">
        <v>62</v>
      </c>
      <c r="B559" s="16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3" t="s">
        <v>464</v>
      </c>
      <c r="B560" s="16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5" t="s">
        <v>466</v>
      </c>
      <c r="B562" s="16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</row>
    <row r="568" spans="1:10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</row>
    <row r="569" spans="1:10">
      <c r="A569" s="165" t="s">
        <v>473</v>
      </c>
      <c r="B569" s="16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65" t="s">
        <v>480</v>
      </c>
      <c r="B576" s="166"/>
      <c r="C576" s="32">
        <v>0</v>
      </c>
      <c r="D576" s="32">
        <f>C576</f>
        <v>0</v>
      </c>
      <c r="E576" s="32">
        <f>D576</f>
        <v>0</v>
      </c>
    </row>
    <row r="577" spans="1:5">
      <c r="A577" s="165" t="s">
        <v>481</v>
      </c>
      <c r="B577" s="16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65" t="s">
        <v>485</v>
      </c>
      <c r="B581" s="16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65" t="s">
        <v>488</v>
      </c>
      <c r="B584" s="166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65" t="s">
        <v>489</v>
      </c>
      <c r="B585" s="166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65" t="s">
        <v>490</v>
      </c>
      <c r="B586" s="166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65" t="s">
        <v>491</v>
      </c>
      <c r="B587" s="16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65" t="s">
        <v>498</v>
      </c>
      <c r="B592" s="16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5" t="s">
        <v>503</v>
      </c>
      <c r="B599" s="16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65" t="s">
        <v>513</v>
      </c>
      <c r="B610" s="16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65" t="s">
        <v>519</v>
      </c>
      <c r="B616" s="16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65" t="s">
        <v>531</v>
      </c>
      <c r="B628" s="16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1" t="s">
        <v>541</v>
      </c>
      <c r="B638" s="16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5" t="s">
        <v>542</v>
      </c>
      <c r="B639" s="16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65" t="s">
        <v>543</v>
      </c>
      <c r="B640" s="166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65" t="s">
        <v>544</v>
      </c>
      <c r="B641" s="16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</row>
    <row r="644" spans="1:10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</row>
    <row r="645" spans="1:10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</row>
    <row r="652" spans="1:10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</row>
    <row r="653" spans="1:10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</row>
    <row r="661" spans="1:5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5" t="s">
        <v>556</v>
      </c>
      <c r="B668" s="166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65" t="s">
        <v>557</v>
      </c>
      <c r="B669" s="166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65" t="s">
        <v>558</v>
      </c>
      <c r="B670" s="166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</row>
    <row r="713" spans="1:10">
      <c r="A713" s="165" t="s">
        <v>567</v>
      </c>
      <c r="B713" s="16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65" t="s">
        <v>568</v>
      </c>
      <c r="B714" s="166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65" t="s">
        <v>569</v>
      </c>
      <c r="B715" s="16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3" t="s">
        <v>570</v>
      </c>
      <c r="B716" s="16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1" t="s">
        <v>571</v>
      </c>
      <c r="B717" s="16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59" t="s">
        <v>851</v>
      </c>
      <c r="B718" s="160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59" t="s">
        <v>848</v>
      </c>
      <c r="B730" s="160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163" workbookViewId="0">
      <selection activeCell="C114" sqref="C114"/>
    </sheetView>
  </sheetViews>
  <sheetFormatPr baseColWidth="10" defaultColWidth="57.5703125" defaultRowHeight="15" outlineLevelRow="3"/>
  <cols>
    <col min="1" max="1" width="12.42578125" customWidth="1"/>
    <col min="2" max="2" width="107.85546875" customWidth="1"/>
    <col min="3" max="3" width="18.7109375" customWidth="1"/>
    <col min="4" max="4" width="19.85546875" customWidth="1"/>
    <col min="5" max="5" width="20.28515625" customWidth="1"/>
    <col min="6" max="6" width="12.28515625" customWidth="1"/>
    <col min="7" max="7" width="16.140625" customWidth="1"/>
    <col min="8" max="8" width="17.7109375" customWidth="1"/>
    <col min="9" max="9" width="16.28515625" customWidth="1"/>
    <col min="10" max="10" width="15.5703125" customWidth="1"/>
  </cols>
  <sheetData>
    <row r="1" spans="1:14" ht="18.75">
      <c r="A1" s="175" t="s">
        <v>30</v>
      </c>
      <c r="B1" s="175"/>
      <c r="C1" s="175"/>
      <c r="D1" s="142" t="s">
        <v>853</v>
      </c>
      <c r="E1" s="142" t="s">
        <v>852</v>
      </c>
      <c r="G1" s="43" t="s">
        <v>31</v>
      </c>
      <c r="H1" s="44">
        <f>C2+C114</f>
        <v>9049000</v>
      </c>
      <c r="I1" s="45"/>
      <c r="J1" s="46" t="b">
        <f>AND(H1=I1)</f>
        <v>0</v>
      </c>
    </row>
    <row r="2" spans="1:14">
      <c r="A2" s="183" t="s">
        <v>60</v>
      </c>
      <c r="B2" s="183"/>
      <c r="C2" s="26">
        <f>C3+C67</f>
        <v>5410000</v>
      </c>
      <c r="D2" s="26">
        <f>D3+D67</f>
        <v>5410000</v>
      </c>
      <c r="E2" s="26">
        <f>E3+E67</f>
        <v>5410000</v>
      </c>
      <c r="G2" s="39" t="s">
        <v>60</v>
      </c>
      <c r="H2" s="41">
        <f>C2</f>
        <v>5410000</v>
      </c>
      <c r="I2" s="42"/>
      <c r="J2" s="40" t="b">
        <f>AND(H2=I2)</f>
        <v>0</v>
      </c>
    </row>
    <row r="3" spans="1:14">
      <c r="A3" s="180" t="s">
        <v>578</v>
      </c>
      <c r="B3" s="180"/>
      <c r="C3" s="23">
        <f>C4+C11+C38+C61</f>
        <v>3702015</v>
      </c>
      <c r="D3" s="23">
        <f>D4+D11+D38+D61</f>
        <v>3702015</v>
      </c>
      <c r="E3" s="23">
        <f>E4+E11+E38+E61</f>
        <v>3702015</v>
      </c>
      <c r="G3" s="39" t="s">
        <v>57</v>
      </c>
      <c r="H3" s="41">
        <f t="shared" ref="H3:H66" si="0">C3</f>
        <v>3702015</v>
      </c>
      <c r="I3" s="42"/>
      <c r="J3" s="40" t="b">
        <f>AND(H3=I3)</f>
        <v>0</v>
      </c>
    </row>
    <row r="4" spans="1:14" ht="15" customHeight="1">
      <c r="A4" s="176" t="s">
        <v>124</v>
      </c>
      <c r="B4" s="177"/>
      <c r="C4" s="21">
        <f>SUM(C5:C10)</f>
        <v>2597000</v>
      </c>
      <c r="D4" s="21">
        <f>SUM(D5:D10)</f>
        <v>2597000</v>
      </c>
      <c r="E4" s="21">
        <f>SUM(E5:E10)</f>
        <v>2597000</v>
      </c>
      <c r="F4" s="17"/>
      <c r="G4" s="39" t="s">
        <v>53</v>
      </c>
      <c r="H4" s="41">
        <f t="shared" si="0"/>
        <v>2597000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246000</v>
      </c>
      <c r="D5" s="2">
        <f>C5</f>
        <v>246000</v>
      </c>
      <c r="E5" s="2">
        <f>D5</f>
        <v>246000</v>
      </c>
      <c r="F5" s="17"/>
      <c r="G5" s="17"/>
      <c r="H5" s="41">
        <f t="shared" si="0"/>
        <v>246000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2100000</v>
      </c>
      <c r="D7" s="2">
        <f t="shared" si="1"/>
        <v>2100000</v>
      </c>
      <c r="E7" s="2">
        <f t="shared" si="1"/>
        <v>2100000</v>
      </c>
      <c r="F7" s="17"/>
      <c r="G7" s="17"/>
      <c r="H7" s="41">
        <f t="shared" si="0"/>
        <v>2100000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150000</v>
      </c>
      <c r="D8" s="2">
        <f t="shared" si="1"/>
        <v>150000</v>
      </c>
      <c r="E8" s="2">
        <f t="shared" si="1"/>
        <v>150000</v>
      </c>
      <c r="F8" s="17"/>
      <c r="G8" s="17"/>
      <c r="H8" s="41">
        <f t="shared" si="0"/>
        <v>150000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76" t="s">
        <v>125</v>
      </c>
      <c r="B11" s="177"/>
      <c r="C11" s="21">
        <f>SUM(C12:C37)</f>
        <v>541715</v>
      </c>
      <c r="D11" s="21">
        <f>SUM(D12:D37)</f>
        <v>541715</v>
      </c>
      <c r="E11" s="21">
        <f>SUM(E12:E37)</f>
        <v>541715</v>
      </c>
      <c r="F11" s="17"/>
      <c r="G11" s="39" t="s">
        <v>54</v>
      </c>
      <c r="H11" s="41">
        <f t="shared" si="0"/>
        <v>541715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380390</v>
      </c>
      <c r="D12" s="2">
        <f>C12</f>
        <v>380390</v>
      </c>
      <c r="E12" s="2">
        <f>D12</f>
        <v>380390</v>
      </c>
      <c r="H12" s="41">
        <f t="shared" si="0"/>
        <v>380390</v>
      </c>
    </row>
    <row r="13" spans="1:14" hidden="1" outlineLevel="1">
      <c r="A13" s="3">
        <v>2102</v>
      </c>
      <c r="B13" s="1" t="s">
        <v>126</v>
      </c>
      <c r="C13" s="2">
        <v>5000</v>
      </c>
      <c r="D13" s="2">
        <f t="shared" ref="D13:E28" si="2">C13</f>
        <v>5000</v>
      </c>
      <c r="E13" s="2">
        <f t="shared" si="2"/>
        <v>5000</v>
      </c>
      <c r="H13" s="41">
        <f t="shared" si="0"/>
        <v>5000</v>
      </c>
    </row>
    <row r="14" spans="1:14" hidden="1" outlineLevel="1">
      <c r="A14" s="3">
        <v>2201</v>
      </c>
      <c r="B14" s="1" t="s">
        <v>5</v>
      </c>
      <c r="C14" s="2">
        <v>38325</v>
      </c>
      <c r="D14" s="2">
        <f t="shared" si="2"/>
        <v>38325</v>
      </c>
      <c r="E14" s="2">
        <f t="shared" si="2"/>
        <v>38325</v>
      </c>
      <c r="H14" s="41">
        <f t="shared" si="0"/>
        <v>38325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45000</v>
      </c>
      <c r="D34" s="2">
        <f t="shared" si="3"/>
        <v>45000</v>
      </c>
      <c r="E34" s="2">
        <f t="shared" si="3"/>
        <v>45000</v>
      </c>
      <c r="H34" s="41">
        <f t="shared" si="0"/>
        <v>45000</v>
      </c>
    </row>
    <row r="35" spans="1:10" hidden="1" outlineLevel="1">
      <c r="A35" s="3">
        <v>2405</v>
      </c>
      <c r="B35" s="1" t="s">
        <v>8</v>
      </c>
      <c r="C35" s="2">
        <v>8000</v>
      </c>
      <c r="D35" s="2">
        <f t="shared" si="3"/>
        <v>8000</v>
      </c>
      <c r="E35" s="2">
        <f t="shared" si="3"/>
        <v>8000</v>
      </c>
      <c r="H35" s="41">
        <f t="shared" si="0"/>
        <v>8000</v>
      </c>
    </row>
    <row r="36" spans="1:10" hidden="1" outlineLevel="1">
      <c r="A36" s="3">
        <v>2406</v>
      </c>
      <c r="B36" s="1" t="s">
        <v>9</v>
      </c>
      <c r="C36" s="2">
        <v>45000</v>
      </c>
      <c r="D36" s="2">
        <f t="shared" si="3"/>
        <v>45000</v>
      </c>
      <c r="E36" s="2">
        <f t="shared" si="3"/>
        <v>45000</v>
      </c>
      <c r="H36" s="41">
        <f t="shared" si="0"/>
        <v>45000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6" t="s">
        <v>145</v>
      </c>
      <c r="B38" s="177"/>
      <c r="C38" s="21">
        <f>SUM(C39:C60)</f>
        <v>548300</v>
      </c>
      <c r="D38" s="21">
        <f>SUM(D39:D60)</f>
        <v>548300</v>
      </c>
      <c r="E38" s="21">
        <f>SUM(E39:E60)</f>
        <v>548300</v>
      </c>
      <c r="G38" s="39" t="s">
        <v>55</v>
      </c>
      <c r="H38" s="41">
        <f t="shared" si="0"/>
        <v>548300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hidden="1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hidden="1" outlineLevel="1">
      <c r="A41" s="20">
        <v>3103</v>
      </c>
      <c r="B41" s="20" t="s">
        <v>13</v>
      </c>
      <c r="C41" s="2">
        <v>40000</v>
      </c>
      <c r="D41" s="2">
        <f t="shared" si="4"/>
        <v>40000</v>
      </c>
      <c r="E41" s="2">
        <f t="shared" si="4"/>
        <v>40000</v>
      </c>
      <c r="H41" s="41">
        <f t="shared" si="0"/>
        <v>40000</v>
      </c>
    </row>
    <row r="42" spans="1:10" hidden="1" outlineLevel="1">
      <c r="A42" s="20">
        <v>3199</v>
      </c>
      <c r="B42" s="20" t="s">
        <v>14</v>
      </c>
      <c r="C42" s="2">
        <v>1300</v>
      </c>
      <c r="D42" s="2">
        <f t="shared" si="4"/>
        <v>1300</v>
      </c>
      <c r="E42" s="2">
        <f t="shared" si="4"/>
        <v>1300</v>
      </c>
      <c r="H42" s="41">
        <f t="shared" si="0"/>
        <v>1300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hidden="1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6" t="s">
        <v>158</v>
      </c>
      <c r="B61" s="177"/>
      <c r="C61" s="22">
        <f>SUM(C62:C66)</f>
        <v>15000</v>
      </c>
      <c r="D61" s="22">
        <f>SUM(D62:D66)</f>
        <v>15000</v>
      </c>
      <c r="E61" s="22">
        <f>SUM(E62:E66)</f>
        <v>15000</v>
      </c>
      <c r="G61" s="39" t="s">
        <v>105</v>
      </c>
      <c r="H61" s="41">
        <f t="shared" si="0"/>
        <v>15000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5000</v>
      </c>
      <c r="D64" s="2">
        <f t="shared" si="6"/>
        <v>5000</v>
      </c>
      <c r="E64" s="2">
        <f t="shared" si="6"/>
        <v>5000</v>
      </c>
      <c r="H64" s="41">
        <f t="shared" si="0"/>
        <v>5000</v>
      </c>
    </row>
    <row r="65" spans="1:10" hidden="1" outlineLevel="1">
      <c r="A65" s="14">
        <v>4004</v>
      </c>
      <c r="B65" s="1" t="s">
        <v>161</v>
      </c>
      <c r="C65" s="2">
        <v>10000</v>
      </c>
      <c r="D65" s="2">
        <f t="shared" si="6"/>
        <v>10000</v>
      </c>
      <c r="E65" s="2">
        <f t="shared" si="6"/>
        <v>10000</v>
      </c>
      <c r="H65" s="41">
        <f t="shared" si="0"/>
        <v>10000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0" t="s">
        <v>579</v>
      </c>
      <c r="B67" s="180"/>
      <c r="C67" s="25">
        <f>C97+C68</f>
        <v>1707985</v>
      </c>
      <c r="D67" s="25">
        <f>D97+D68</f>
        <v>1707985</v>
      </c>
      <c r="E67" s="25">
        <f>E97+E68</f>
        <v>1707985</v>
      </c>
      <c r="G67" s="39" t="s">
        <v>59</v>
      </c>
      <c r="H67" s="41">
        <f t="shared" ref="H67:H130" si="7">C67</f>
        <v>1707985</v>
      </c>
      <c r="I67" s="42"/>
      <c r="J67" s="40" t="b">
        <f>AND(H67=I67)</f>
        <v>0</v>
      </c>
    </row>
    <row r="68" spans="1:10">
      <c r="A68" s="176" t="s">
        <v>163</v>
      </c>
      <c r="B68" s="177"/>
      <c r="C68" s="21">
        <f>SUM(C69:C96)</f>
        <v>395870</v>
      </c>
      <c r="D68" s="21">
        <f>SUM(D69:D96)</f>
        <v>395870</v>
      </c>
      <c r="E68" s="21">
        <f>SUM(E69:E96)</f>
        <v>395870</v>
      </c>
      <c r="G68" s="39" t="s">
        <v>56</v>
      </c>
      <c r="H68" s="41">
        <f t="shared" si="7"/>
        <v>395870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4000</v>
      </c>
      <c r="D73" s="2">
        <f t="shared" si="8"/>
        <v>4000</v>
      </c>
      <c r="E73" s="2">
        <f t="shared" si="8"/>
        <v>4000</v>
      </c>
      <c r="H73" s="41">
        <f t="shared" si="7"/>
        <v>4000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3000</v>
      </c>
      <c r="D76" s="2">
        <f t="shared" si="8"/>
        <v>3000</v>
      </c>
      <c r="E76" s="2">
        <f t="shared" si="8"/>
        <v>3000</v>
      </c>
      <c r="H76" s="41">
        <f t="shared" si="7"/>
        <v>3000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5000</v>
      </c>
      <c r="D78" s="2">
        <f t="shared" si="8"/>
        <v>5000</v>
      </c>
      <c r="E78" s="2">
        <f t="shared" si="8"/>
        <v>5000</v>
      </c>
      <c r="H78" s="41">
        <f t="shared" si="7"/>
        <v>5000</v>
      </c>
    </row>
    <row r="79" spans="1:10" ht="15" hidden="1" customHeight="1" outlineLevel="1">
      <c r="A79" s="3">
        <v>5201</v>
      </c>
      <c r="B79" s="2" t="s">
        <v>20</v>
      </c>
      <c r="C79" s="18">
        <v>298275</v>
      </c>
      <c r="D79" s="2">
        <f t="shared" si="8"/>
        <v>298275</v>
      </c>
      <c r="E79" s="2">
        <f t="shared" si="8"/>
        <v>298275</v>
      </c>
      <c r="H79" s="41">
        <f t="shared" si="7"/>
        <v>298275</v>
      </c>
    </row>
    <row r="80" spans="1:10" ht="15" hidden="1" customHeight="1" outlineLevel="1">
      <c r="A80" s="3">
        <v>5202</v>
      </c>
      <c r="B80" s="2" t="s">
        <v>172</v>
      </c>
      <c r="C80" s="2">
        <v>50630</v>
      </c>
      <c r="D80" s="2">
        <f t="shared" si="8"/>
        <v>50630</v>
      </c>
      <c r="E80" s="2">
        <f t="shared" si="8"/>
        <v>50630</v>
      </c>
      <c r="H80" s="41">
        <f t="shared" si="7"/>
        <v>50630</v>
      </c>
    </row>
    <row r="81" spans="1:8" ht="15" hidden="1" customHeight="1" outlineLevel="1">
      <c r="A81" s="3">
        <v>5203</v>
      </c>
      <c r="B81" s="2" t="s">
        <v>21</v>
      </c>
      <c r="C81" s="2">
        <v>25362</v>
      </c>
      <c r="D81" s="2">
        <f t="shared" si="8"/>
        <v>25362</v>
      </c>
      <c r="E81" s="2">
        <f t="shared" si="8"/>
        <v>25362</v>
      </c>
      <c r="H81" s="41">
        <f t="shared" si="7"/>
        <v>25362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8055</v>
      </c>
      <c r="D90" s="2">
        <f t="shared" si="9"/>
        <v>8055</v>
      </c>
      <c r="E90" s="2">
        <f t="shared" si="9"/>
        <v>8055</v>
      </c>
      <c r="H90" s="41">
        <f t="shared" si="7"/>
        <v>8055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1548</v>
      </c>
      <c r="D94" s="2">
        <f t="shared" si="9"/>
        <v>1548</v>
      </c>
      <c r="E94" s="2">
        <f t="shared" si="9"/>
        <v>1548</v>
      </c>
      <c r="H94" s="41">
        <f t="shared" si="7"/>
        <v>1548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1312115</v>
      </c>
      <c r="D97" s="21">
        <f>SUM(D98:D113)</f>
        <v>1312115</v>
      </c>
      <c r="E97" s="21">
        <f>SUM(E98:E113)</f>
        <v>1312115</v>
      </c>
      <c r="G97" s="39" t="s">
        <v>58</v>
      </c>
      <c r="H97" s="41">
        <f t="shared" si="7"/>
        <v>1312115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1300000</v>
      </c>
      <c r="D98" s="2">
        <f>C98</f>
        <v>1300000</v>
      </c>
      <c r="E98" s="2">
        <f>D98</f>
        <v>1300000</v>
      </c>
      <c r="H98" s="41">
        <f t="shared" si="7"/>
        <v>1300000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200</v>
      </c>
      <c r="D101" s="2">
        <f t="shared" si="10"/>
        <v>200</v>
      </c>
      <c r="E101" s="2">
        <f t="shared" si="10"/>
        <v>200</v>
      </c>
      <c r="H101" s="41">
        <f t="shared" si="7"/>
        <v>200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hidden="1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2915</v>
      </c>
      <c r="D111" s="2">
        <f t="shared" si="10"/>
        <v>2915</v>
      </c>
      <c r="E111" s="2">
        <f t="shared" si="10"/>
        <v>2915</v>
      </c>
      <c r="H111" s="41">
        <f t="shared" si="7"/>
        <v>2915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1" t="s">
        <v>62</v>
      </c>
      <c r="B114" s="182"/>
      <c r="C114" s="26">
        <f>C115+C152+C177</f>
        <v>3639000</v>
      </c>
      <c r="D114" s="26">
        <f>D115+D152+D177</f>
        <v>3639000</v>
      </c>
      <c r="E114" s="26">
        <f>E115+E152+E177</f>
        <v>3639000</v>
      </c>
      <c r="G114" s="39" t="s">
        <v>62</v>
      </c>
      <c r="H114" s="41">
        <f t="shared" si="7"/>
        <v>3639000</v>
      </c>
      <c r="I114" s="42"/>
      <c r="J114" s="40" t="b">
        <f>AND(H114=I114)</f>
        <v>0</v>
      </c>
    </row>
    <row r="115" spans="1:10">
      <c r="A115" s="178" t="s">
        <v>580</v>
      </c>
      <c r="B115" s="179"/>
      <c r="C115" s="23">
        <f>C116+C135</f>
        <v>3639000</v>
      </c>
      <c r="D115" s="23">
        <f>D116+D135</f>
        <v>3639000</v>
      </c>
      <c r="E115" s="23">
        <f>E116+E135</f>
        <v>3639000</v>
      </c>
      <c r="G115" s="39" t="s">
        <v>61</v>
      </c>
      <c r="H115" s="41">
        <f t="shared" si="7"/>
        <v>3639000</v>
      </c>
      <c r="I115" s="42"/>
      <c r="J115" s="40" t="b">
        <f>AND(H115=I115)</f>
        <v>0</v>
      </c>
    </row>
    <row r="116" spans="1:10" ht="15" customHeight="1">
      <c r="A116" s="176" t="s">
        <v>195</v>
      </c>
      <c r="B116" s="177"/>
      <c r="C116" s="21">
        <f>C117+C120+C123+C126+C129+C132</f>
        <v>110000</v>
      </c>
      <c r="D116" s="21">
        <f>D117+D120+D123+D126+D129+D132</f>
        <v>110000</v>
      </c>
      <c r="E116" s="21">
        <f>E117+E120+E123+E126+E129+E132</f>
        <v>110000</v>
      </c>
      <c r="G116" s="39" t="s">
        <v>583</v>
      </c>
      <c r="H116" s="41">
        <f t="shared" si="7"/>
        <v>110000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110000</v>
      </c>
      <c r="D117" s="2">
        <f>D118+D119</f>
        <v>110000</v>
      </c>
      <c r="E117" s="2">
        <f>E118+E119</f>
        <v>110000</v>
      </c>
      <c r="H117" s="41">
        <f t="shared" si="7"/>
        <v>110000</v>
      </c>
    </row>
    <row r="118" spans="1:10" ht="15" hidden="1" customHeight="1" outlineLevel="2">
      <c r="A118" s="130"/>
      <c r="B118" s="129" t="s">
        <v>855</v>
      </c>
      <c r="C118" s="128">
        <v>110000</v>
      </c>
      <c r="D118" s="128">
        <f>C118</f>
        <v>110000</v>
      </c>
      <c r="E118" s="128">
        <f>D118</f>
        <v>110000</v>
      </c>
      <c r="H118" s="41">
        <f t="shared" si="7"/>
        <v>110000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6" t="s">
        <v>202</v>
      </c>
      <c r="B135" s="177"/>
      <c r="C135" s="21">
        <f>C136+C140+C143+C146+C149</f>
        <v>3529000</v>
      </c>
      <c r="D135" s="21">
        <f>D136+D140+D143+D146+D149</f>
        <v>3529000</v>
      </c>
      <c r="E135" s="21">
        <f>E136+E140+E143+E146+E149</f>
        <v>3529000</v>
      </c>
      <c r="G135" s="39" t="s">
        <v>584</v>
      </c>
      <c r="H135" s="41">
        <f t="shared" si="11"/>
        <v>3529000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3219000</v>
      </c>
      <c r="D136" s="2">
        <f>D137+D138+D139</f>
        <v>3219000</v>
      </c>
      <c r="E136" s="2">
        <f>E137+E138+E139</f>
        <v>3219000</v>
      </c>
      <c r="H136" s="41">
        <f t="shared" si="11"/>
        <v>3219000</v>
      </c>
    </row>
    <row r="137" spans="1:10" ht="15" hidden="1" customHeight="1" outlineLevel="2">
      <c r="A137" s="130"/>
      <c r="B137" s="129" t="s">
        <v>855</v>
      </c>
      <c r="C137" s="128">
        <v>2000000</v>
      </c>
      <c r="D137" s="128">
        <f>C137</f>
        <v>2000000</v>
      </c>
      <c r="E137" s="128">
        <f>D137</f>
        <v>2000000</v>
      </c>
      <c r="H137" s="41">
        <f t="shared" si="11"/>
        <v>2000000</v>
      </c>
    </row>
    <row r="138" spans="1:10" ht="15" hidden="1" customHeight="1" outlineLevel="2">
      <c r="A138" s="130"/>
      <c r="B138" s="129" t="s">
        <v>862</v>
      </c>
      <c r="C138" s="128">
        <v>800000</v>
      </c>
      <c r="D138" s="128">
        <f t="shared" ref="D138:E139" si="12">C138</f>
        <v>800000</v>
      </c>
      <c r="E138" s="128">
        <f t="shared" si="12"/>
        <v>800000</v>
      </c>
      <c r="H138" s="41">
        <f t="shared" si="11"/>
        <v>800000</v>
      </c>
    </row>
    <row r="139" spans="1:10" ht="15" hidden="1" customHeight="1" outlineLevel="2">
      <c r="A139" s="130"/>
      <c r="B139" s="129" t="s">
        <v>861</v>
      </c>
      <c r="C139" s="128">
        <v>419000</v>
      </c>
      <c r="D139" s="128">
        <f t="shared" si="12"/>
        <v>419000</v>
      </c>
      <c r="E139" s="128">
        <f t="shared" si="12"/>
        <v>419000</v>
      </c>
      <c r="H139" s="41">
        <f t="shared" si="11"/>
        <v>419000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310000</v>
      </c>
      <c r="D149" s="2">
        <f>D150+D151</f>
        <v>310000</v>
      </c>
      <c r="E149" s="2">
        <f>E150+E151</f>
        <v>310000</v>
      </c>
      <c r="H149" s="41">
        <f t="shared" si="11"/>
        <v>310000</v>
      </c>
    </row>
    <row r="150" spans="1:10" ht="15" hidden="1" customHeight="1" outlineLevel="2">
      <c r="A150" s="130"/>
      <c r="B150" s="129" t="s">
        <v>855</v>
      </c>
      <c r="C150" s="128">
        <v>310000</v>
      </c>
      <c r="D150" s="128">
        <f>C150</f>
        <v>310000</v>
      </c>
      <c r="E150" s="128">
        <f>D150</f>
        <v>310000</v>
      </c>
      <c r="H150" s="41">
        <f t="shared" si="11"/>
        <v>310000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5" t="s">
        <v>67</v>
      </c>
      <c r="B256" s="175"/>
      <c r="C256" s="175"/>
      <c r="D256" s="142" t="s">
        <v>853</v>
      </c>
      <c r="E256" s="142" t="s">
        <v>852</v>
      </c>
      <c r="G256" s="47" t="s">
        <v>589</v>
      </c>
      <c r="H256" s="48">
        <f>C257+C559</f>
        <v>9049000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4023000</v>
      </c>
      <c r="D257" s="37">
        <f>D258+D550</f>
        <v>4023000</v>
      </c>
      <c r="E257" s="37">
        <f>E258+E550</f>
        <v>4023000</v>
      </c>
      <c r="G257" s="39" t="s">
        <v>60</v>
      </c>
      <c r="H257" s="41">
        <f>C257</f>
        <v>4023000</v>
      </c>
      <c r="I257" s="42"/>
      <c r="J257" s="40" t="b">
        <f>AND(H257=I257)</f>
        <v>0</v>
      </c>
    </row>
    <row r="258" spans="1:10">
      <c r="A258" s="163" t="s">
        <v>266</v>
      </c>
      <c r="B258" s="164"/>
      <c r="C258" s="36">
        <f>C259+C339+C483+C547</f>
        <v>3838000</v>
      </c>
      <c r="D258" s="36">
        <f>D259+D339+D483+D547</f>
        <v>3838000</v>
      </c>
      <c r="E258" s="36">
        <f>E259+E339+E483+E547</f>
        <v>3838000</v>
      </c>
      <c r="G258" s="39" t="s">
        <v>57</v>
      </c>
      <c r="H258" s="41">
        <f t="shared" ref="H258:H321" si="21">C258</f>
        <v>3838000</v>
      </c>
      <c r="I258" s="42"/>
      <c r="J258" s="40" t="b">
        <f>AND(H258=I258)</f>
        <v>0</v>
      </c>
    </row>
    <row r="259" spans="1:10">
      <c r="A259" s="161" t="s">
        <v>267</v>
      </c>
      <c r="B259" s="162"/>
      <c r="C259" s="33">
        <f>C260+C263+C314</f>
        <v>1818000</v>
      </c>
      <c r="D259" s="33">
        <f>D260+D263+D314</f>
        <v>1818000</v>
      </c>
      <c r="E259" s="33">
        <f>E260+E263+E314</f>
        <v>1818000</v>
      </c>
      <c r="G259" s="39" t="s">
        <v>590</v>
      </c>
      <c r="H259" s="41">
        <f t="shared" si="21"/>
        <v>1818000</v>
      </c>
      <c r="I259" s="42"/>
      <c r="J259" s="40" t="b">
        <f>AND(H259=I259)</f>
        <v>0</v>
      </c>
    </row>
    <row r="260" spans="1:10" hidden="1" outlineLevel="1">
      <c r="A260" s="165" t="s">
        <v>268</v>
      </c>
      <c r="B260" s="166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1200</v>
      </c>
      <c r="D262" s="5">
        <f>C262</f>
        <v>1200</v>
      </c>
      <c r="E262" s="5">
        <f>D262</f>
        <v>1200</v>
      </c>
      <c r="H262" s="41">
        <f t="shared" si="21"/>
        <v>1200</v>
      </c>
    </row>
    <row r="263" spans="1:10" hidden="1" outlineLevel="1">
      <c r="A263" s="165" t="s">
        <v>269</v>
      </c>
      <c r="B263" s="166"/>
      <c r="C263" s="32">
        <f>C264+C265+C289+C296+C298+C302+C305+C308+C313</f>
        <v>1799000</v>
      </c>
      <c r="D263" s="32">
        <f>D264+D265+D289+D296+D298+D302+D305+D308+D313</f>
        <v>1799000</v>
      </c>
      <c r="E263" s="32">
        <f>E264+E265+E289+E296+E298+E302+E305+E308+E313</f>
        <v>1799000</v>
      </c>
      <c r="H263" s="41">
        <f t="shared" si="21"/>
        <v>1799000</v>
      </c>
    </row>
    <row r="264" spans="1:10" hidden="1" outlineLevel="2">
      <c r="A264" s="6">
        <v>1101</v>
      </c>
      <c r="B264" s="4" t="s">
        <v>34</v>
      </c>
      <c r="C264" s="5">
        <v>539600</v>
      </c>
      <c r="D264" s="5">
        <f t="shared" ref="D264:E266" si="22">C264</f>
        <v>539600</v>
      </c>
      <c r="E264" s="5">
        <f t="shared" si="22"/>
        <v>539600</v>
      </c>
      <c r="H264" s="41">
        <f t="shared" si="21"/>
        <v>539600</v>
      </c>
    </row>
    <row r="265" spans="1:10" hidden="1" outlineLevel="2">
      <c r="A265" s="6">
        <v>1101</v>
      </c>
      <c r="B265" s="4" t="s">
        <v>35</v>
      </c>
      <c r="C265" s="5">
        <v>896500</v>
      </c>
      <c r="D265" s="5">
        <f t="shared" si="22"/>
        <v>896500</v>
      </c>
      <c r="E265" s="5">
        <f t="shared" si="22"/>
        <v>896500</v>
      </c>
      <c r="H265" s="41">
        <f t="shared" si="21"/>
        <v>896500</v>
      </c>
    </row>
    <row r="266" spans="1:10" hidden="1" outlineLevel="3">
      <c r="A266" s="29"/>
      <c r="B266" s="28" t="s">
        <v>218</v>
      </c>
      <c r="C266" s="30">
        <v>36800</v>
      </c>
      <c r="D266" s="30">
        <f t="shared" si="22"/>
        <v>36800</v>
      </c>
      <c r="E266" s="30">
        <f t="shared" si="22"/>
        <v>36800</v>
      </c>
      <c r="H266" s="41">
        <f t="shared" si="21"/>
        <v>36800</v>
      </c>
    </row>
    <row r="267" spans="1:10" hidden="1" outlineLevel="3">
      <c r="A267" s="29"/>
      <c r="B267" s="28" t="s">
        <v>219</v>
      </c>
      <c r="C267" s="30">
        <v>440087</v>
      </c>
      <c r="D267" s="30">
        <f t="shared" ref="D267:E282" si="23">C267</f>
        <v>440087</v>
      </c>
      <c r="E267" s="30">
        <f t="shared" si="23"/>
        <v>440087</v>
      </c>
      <c r="H267" s="41">
        <f t="shared" si="21"/>
        <v>440087</v>
      </c>
    </row>
    <row r="268" spans="1:10" hidden="1" outlineLevel="3">
      <c r="A268" s="29"/>
      <c r="B268" s="28" t="s">
        <v>220</v>
      </c>
      <c r="C268" s="30">
        <v>120500</v>
      </c>
      <c r="D268" s="30">
        <f t="shared" si="23"/>
        <v>120500</v>
      </c>
      <c r="E268" s="30">
        <f t="shared" si="23"/>
        <v>120500</v>
      </c>
      <c r="H268" s="41">
        <f t="shared" si="21"/>
        <v>120500</v>
      </c>
    </row>
    <row r="269" spans="1:10" hidden="1" outlineLevel="3">
      <c r="A269" s="29"/>
      <c r="B269" s="28" t="s">
        <v>221</v>
      </c>
      <c r="C269" s="30">
        <v>0</v>
      </c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>
        <v>9600</v>
      </c>
      <c r="D270" s="30">
        <f t="shared" si="23"/>
        <v>9600</v>
      </c>
      <c r="E270" s="30">
        <f t="shared" si="23"/>
        <v>9600</v>
      </c>
      <c r="H270" s="41">
        <f t="shared" si="21"/>
        <v>9600</v>
      </c>
    </row>
    <row r="271" spans="1:10" hidden="1" outlineLevel="3">
      <c r="A271" s="29"/>
      <c r="B271" s="28" t="s">
        <v>223</v>
      </c>
      <c r="C271" s="30">
        <v>13880</v>
      </c>
      <c r="D271" s="30">
        <f t="shared" si="23"/>
        <v>13880</v>
      </c>
      <c r="E271" s="30">
        <f t="shared" si="23"/>
        <v>13880</v>
      </c>
      <c r="H271" s="41">
        <f t="shared" si="21"/>
        <v>13880</v>
      </c>
    </row>
    <row r="272" spans="1:10" hidden="1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12500</v>
      </c>
      <c r="D276" s="30">
        <f t="shared" si="23"/>
        <v>12500</v>
      </c>
      <c r="E276" s="30">
        <f t="shared" si="23"/>
        <v>12500</v>
      </c>
      <c r="H276" s="41">
        <f t="shared" si="21"/>
        <v>12500</v>
      </c>
    </row>
    <row r="277" spans="1:8" hidden="1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12100</v>
      </c>
      <c r="D280" s="30">
        <f t="shared" si="23"/>
        <v>12100</v>
      </c>
      <c r="E280" s="30">
        <f t="shared" si="23"/>
        <v>12100</v>
      </c>
      <c r="H280" s="41">
        <f t="shared" si="21"/>
        <v>12100</v>
      </c>
    </row>
    <row r="281" spans="1:8" hidden="1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>
        <v>133</v>
      </c>
      <c r="D283" s="30">
        <f t="shared" ref="D283:E288" si="24">C283</f>
        <v>133</v>
      </c>
      <c r="E283" s="30">
        <f t="shared" si="24"/>
        <v>133</v>
      </c>
      <c r="H283" s="41">
        <f t="shared" si="21"/>
        <v>133</v>
      </c>
    </row>
    <row r="284" spans="1:8" hidden="1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196800</v>
      </c>
      <c r="D286" s="30">
        <f t="shared" si="24"/>
        <v>196800</v>
      </c>
      <c r="E286" s="30">
        <f t="shared" si="24"/>
        <v>196800</v>
      </c>
      <c r="H286" s="41">
        <f t="shared" si="21"/>
        <v>196800</v>
      </c>
    </row>
    <row r="287" spans="1:8" hidden="1" outlineLevel="3">
      <c r="A287" s="29"/>
      <c r="B287" s="28" t="s">
        <v>239</v>
      </c>
      <c r="C287" s="30">
        <v>24100</v>
      </c>
      <c r="D287" s="30">
        <f t="shared" si="24"/>
        <v>24100</v>
      </c>
      <c r="E287" s="30">
        <f t="shared" si="24"/>
        <v>24100</v>
      </c>
      <c r="H287" s="41">
        <f t="shared" si="21"/>
        <v>24100</v>
      </c>
    </row>
    <row r="288" spans="1:8" hidden="1" outlineLevel="3">
      <c r="A288" s="29"/>
      <c r="B288" s="28" t="s">
        <v>240</v>
      </c>
      <c r="C288" s="30">
        <v>30000</v>
      </c>
      <c r="D288" s="30">
        <f t="shared" si="24"/>
        <v>30000</v>
      </c>
      <c r="E288" s="30">
        <f t="shared" si="24"/>
        <v>30000</v>
      </c>
      <c r="H288" s="41">
        <f t="shared" si="21"/>
        <v>30000</v>
      </c>
    </row>
    <row r="289" spans="1:8" hidden="1" outlineLevel="2">
      <c r="A289" s="6">
        <v>1101</v>
      </c>
      <c r="B289" s="4" t="s">
        <v>36</v>
      </c>
      <c r="C289" s="5">
        <f>SUM(C290:C295)</f>
        <v>28900</v>
      </c>
      <c r="D289" s="5">
        <f>SUM(D290:D295)</f>
        <v>28900</v>
      </c>
      <c r="E289" s="5">
        <f>SUM(E290:E295)</f>
        <v>28900</v>
      </c>
      <c r="H289" s="41">
        <f t="shared" si="21"/>
        <v>28900</v>
      </c>
    </row>
    <row r="290" spans="1:8" hidden="1" outlineLevel="3">
      <c r="A290" s="29"/>
      <c r="B290" s="28" t="s">
        <v>241</v>
      </c>
      <c r="C290" s="30">
        <v>18900</v>
      </c>
      <c r="D290" s="30">
        <f>C290</f>
        <v>18900</v>
      </c>
      <c r="E290" s="30">
        <f>D290</f>
        <v>18900</v>
      </c>
      <c r="H290" s="41">
        <f t="shared" si="21"/>
        <v>18900</v>
      </c>
    </row>
    <row r="291" spans="1:8" hidden="1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2100</v>
      </c>
      <c r="D292" s="30">
        <f t="shared" si="25"/>
        <v>2100</v>
      </c>
      <c r="E292" s="30">
        <f t="shared" si="25"/>
        <v>2100</v>
      </c>
      <c r="H292" s="41">
        <f t="shared" si="21"/>
        <v>2100</v>
      </c>
    </row>
    <row r="293" spans="1:8" hidden="1" outlineLevel="3">
      <c r="A293" s="29"/>
      <c r="B293" s="28" t="s">
        <v>244</v>
      </c>
      <c r="C293" s="30">
        <v>2650</v>
      </c>
      <c r="D293" s="30">
        <f t="shared" si="25"/>
        <v>2650</v>
      </c>
      <c r="E293" s="30">
        <f t="shared" si="25"/>
        <v>2650</v>
      </c>
      <c r="H293" s="41">
        <f t="shared" si="21"/>
        <v>2650</v>
      </c>
    </row>
    <row r="294" spans="1:8" hidden="1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5250</v>
      </c>
      <c r="D295" s="30">
        <f t="shared" si="25"/>
        <v>5250</v>
      </c>
      <c r="E295" s="30">
        <f t="shared" si="25"/>
        <v>5250</v>
      </c>
      <c r="H295" s="41">
        <f t="shared" si="21"/>
        <v>5250</v>
      </c>
    </row>
    <row r="296" spans="1:8" hidden="1" outlineLevel="2">
      <c r="A296" s="6">
        <v>1101</v>
      </c>
      <c r="B296" s="4" t="s">
        <v>247</v>
      </c>
      <c r="C296" s="5">
        <f>SUM(C297)</f>
        <v>900</v>
      </c>
      <c r="D296" s="5">
        <f>SUM(D297)</f>
        <v>900</v>
      </c>
      <c r="E296" s="5">
        <f>SUM(E297)</f>
        <v>900</v>
      </c>
      <c r="H296" s="41">
        <f t="shared" si="21"/>
        <v>900</v>
      </c>
    </row>
    <row r="297" spans="1:8" hidden="1" outlineLevel="3">
      <c r="A297" s="29"/>
      <c r="B297" s="28" t="s">
        <v>111</v>
      </c>
      <c r="C297" s="30">
        <v>900</v>
      </c>
      <c r="D297" s="30">
        <f>C297</f>
        <v>900</v>
      </c>
      <c r="E297" s="30">
        <f>D297</f>
        <v>900</v>
      </c>
      <c r="H297" s="41">
        <f t="shared" si="21"/>
        <v>900</v>
      </c>
    </row>
    <row r="298" spans="1:8" hidden="1" outlineLevel="2">
      <c r="A298" s="6">
        <v>1101</v>
      </c>
      <c r="B298" s="4" t="s">
        <v>37</v>
      </c>
      <c r="C298" s="5">
        <f>SUM(C299:C301)</f>
        <v>44500</v>
      </c>
      <c r="D298" s="5">
        <f>SUM(D299:D301)</f>
        <v>44500</v>
      </c>
      <c r="E298" s="5">
        <f>SUM(E299:E301)</f>
        <v>44500</v>
      </c>
      <c r="H298" s="41">
        <f t="shared" si="21"/>
        <v>44500</v>
      </c>
    </row>
    <row r="299" spans="1:8" hidden="1" outlineLevel="3">
      <c r="A299" s="29"/>
      <c r="B299" s="28" t="s">
        <v>248</v>
      </c>
      <c r="C299" s="30">
        <v>16900</v>
      </c>
      <c r="D299" s="30">
        <f>C299</f>
        <v>16900</v>
      </c>
      <c r="E299" s="30">
        <f>D299</f>
        <v>16900</v>
      </c>
      <c r="H299" s="41">
        <f t="shared" si="21"/>
        <v>16900</v>
      </c>
    </row>
    <row r="300" spans="1:8" hidden="1" outlineLevel="3">
      <c r="A300" s="29"/>
      <c r="B300" s="28" t="s">
        <v>249</v>
      </c>
      <c r="C300" s="30">
        <v>27600</v>
      </c>
      <c r="D300" s="30">
        <f t="shared" ref="D300:E301" si="26">C300</f>
        <v>27600</v>
      </c>
      <c r="E300" s="30">
        <f t="shared" si="26"/>
        <v>27600</v>
      </c>
      <c r="H300" s="41">
        <f t="shared" si="21"/>
        <v>27600</v>
      </c>
    </row>
    <row r="301" spans="1:8" hidden="1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12400</v>
      </c>
      <c r="D302" s="5">
        <f>SUM(D303:D304)</f>
        <v>12400</v>
      </c>
      <c r="E302" s="5">
        <f>SUM(E303:E304)</f>
        <v>12400</v>
      </c>
      <c r="H302" s="41">
        <f t="shared" si="21"/>
        <v>12400</v>
      </c>
    </row>
    <row r="303" spans="1:8" hidden="1" outlineLevel="3">
      <c r="A303" s="29"/>
      <c r="B303" s="28" t="s">
        <v>252</v>
      </c>
      <c r="C303" s="30">
        <v>3400</v>
      </c>
      <c r="D303" s="30">
        <f>C303</f>
        <v>3400</v>
      </c>
      <c r="E303" s="30">
        <f>D303</f>
        <v>3400</v>
      </c>
      <c r="H303" s="41">
        <f t="shared" si="21"/>
        <v>3400</v>
      </c>
    </row>
    <row r="304" spans="1:8" hidden="1" outlineLevel="3">
      <c r="A304" s="29"/>
      <c r="B304" s="28" t="s">
        <v>253</v>
      </c>
      <c r="C304" s="30">
        <v>9000</v>
      </c>
      <c r="D304" s="30">
        <f>C304</f>
        <v>9000</v>
      </c>
      <c r="E304" s="30">
        <f>D304</f>
        <v>9000</v>
      </c>
      <c r="H304" s="41">
        <f t="shared" si="21"/>
        <v>9000</v>
      </c>
    </row>
    <row r="305" spans="1:8" hidden="1" outlineLevel="2">
      <c r="A305" s="6">
        <v>1101</v>
      </c>
      <c r="B305" s="4" t="s">
        <v>38</v>
      </c>
      <c r="C305" s="5">
        <f>SUM(C306:C307)</f>
        <v>12300</v>
      </c>
      <c r="D305" s="5">
        <f>SUM(D306:D307)</f>
        <v>12300</v>
      </c>
      <c r="E305" s="5">
        <f>SUM(E306:E307)</f>
        <v>12300</v>
      </c>
      <c r="H305" s="41">
        <f t="shared" si="21"/>
        <v>12300</v>
      </c>
    </row>
    <row r="306" spans="1:8" hidden="1" outlineLevel="3">
      <c r="A306" s="29"/>
      <c r="B306" s="28" t="s">
        <v>254</v>
      </c>
      <c r="C306" s="30">
        <v>8950</v>
      </c>
      <c r="D306" s="30">
        <f>C306</f>
        <v>8950</v>
      </c>
      <c r="E306" s="30">
        <f>D306</f>
        <v>8950</v>
      </c>
      <c r="H306" s="41">
        <f t="shared" si="21"/>
        <v>8950</v>
      </c>
    </row>
    <row r="307" spans="1:8" hidden="1" outlineLevel="3">
      <c r="A307" s="29"/>
      <c r="B307" s="28" t="s">
        <v>255</v>
      </c>
      <c r="C307" s="30">
        <v>3350</v>
      </c>
      <c r="D307" s="30">
        <f>C307</f>
        <v>3350</v>
      </c>
      <c r="E307" s="30">
        <f>D307</f>
        <v>3350</v>
      </c>
      <c r="H307" s="41">
        <f t="shared" si="21"/>
        <v>3350</v>
      </c>
    </row>
    <row r="308" spans="1:8" hidden="1" outlineLevel="2">
      <c r="A308" s="6">
        <v>1101</v>
      </c>
      <c r="B308" s="4" t="s">
        <v>39</v>
      </c>
      <c r="C308" s="5">
        <f>SUM(C309:C312)</f>
        <v>263900</v>
      </c>
      <c r="D308" s="5">
        <f>SUM(D309:D312)</f>
        <v>263900</v>
      </c>
      <c r="E308" s="5">
        <f>SUM(E309:E312)</f>
        <v>263900</v>
      </c>
      <c r="H308" s="41">
        <f t="shared" si="21"/>
        <v>263900</v>
      </c>
    </row>
    <row r="309" spans="1:8" hidden="1" outlineLevel="3">
      <c r="A309" s="29"/>
      <c r="B309" s="28" t="s">
        <v>256</v>
      </c>
      <c r="C309" s="30">
        <v>215300</v>
      </c>
      <c r="D309" s="30">
        <f>C309</f>
        <v>215300</v>
      </c>
      <c r="E309" s="30">
        <f>D309</f>
        <v>215300</v>
      </c>
      <c r="H309" s="41">
        <f t="shared" si="21"/>
        <v>215300</v>
      </c>
    </row>
    <row r="310" spans="1:8" hidden="1" outlineLevel="3">
      <c r="A310" s="29"/>
      <c r="B310" s="28" t="s">
        <v>257</v>
      </c>
      <c r="C310" s="30">
        <v>21500</v>
      </c>
      <c r="D310" s="30">
        <f t="shared" ref="D310:E312" si="27">C310</f>
        <v>21500</v>
      </c>
      <c r="E310" s="30">
        <f t="shared" si="27"/>
        <v>21500</v>
      </c>
      <c r="H310" s="41">
        <f t="shared" si="21"/>
        <v>21500</v>
      </c>
    </row>
    <row r="311" spans="1:8" hidden="1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27100</v>
      </c>
      <c r="D312" s="30">
        <f t="shared" si="27"/>
        <v>27100</v>
      </c>
      <c r="E312" s="30">
        <f t="shared" si="27"/>
        <v>27100</v>
      </c>
      <c r="H312" s="41">
        <f t="shared" si="21"/>
        <v>27100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5" t="s">
        <v>601</v>
      </c>
      <c r="B314" s="166"/>
      <c r="C314" s="32">
        <f>C315+C325+C331+C336+C337+C338+C328</f>
        <v>16840</v>
      </c>
      <c r="D314" s="32">
        <f>D315+D325+D331+D336+D337+D338+D328</f>
        <v>16840</v>
      </c>
      <c r="E314" s="32">
        <f>E315+E325+E331+E336+E337+E338+E328</f>
        <v>16840</v>
      </c>
      <c r="H314" s="41">
        <f t="shared" si="21"/>
        <v>16840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hidden="1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hidden="1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11100</v>
      </c>
      <c r="D325" s="5">
        <f>SUM(D326:D327)</f>
        <v>11100</v>
      </c>
      <c r="E325" s="5">
        <f>SUM(E326:E327)</f>
        <v>11100</v>
      </c>
      <c r="H325" s="41">
        <f t="shared" si="29"/>
        <v>11100</v>
      </c>
    </row>
    <row r="326" spans="1:8" hidden="1" outlineLevel="3">
      <c r="A326" s="29"/>
      <c r="B326" s="28" t="s">
        <v>264</v>
      </c>
      <c r="C326" s="30">
        <v>11100</v>
      </c>
      <c r="D326" s="30">
        <f>C326</f>
        <v>11100</v>
      </c>
      <c r="E326" s="30">
        <f>D326</f>
        <v>11100</v>
      </c>
      <c r="H326" s="41">
        <f t="shared" si="29"/>
        <v>11100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3740</v>
      </c>
      <c r="D331" s="5">
        <f>SUM(D332:D335)</f>
        <v>3740</v>
      </c>
      <c r="E331" s="5">
        <f>SUM(E332:E335)</f>
        <v>3740</v>
      </c>
      <c r="H331" s="41">
        <f t="shared" si="29"/>
        <v>3740</v>
      </c>
    </row>
    <row r="332" spans="1:8" hidden="1" outlineLevel="3">
      <c r="A332" s="29"/>
      <c r="B332" s="28" t="s">
        <v>256</v>
      </c>
      <c r="C332" s="30">
        <v>1835</v>
      </c>
      <c r="D332" s="30">
        <f>C332</f>
        <v>1835</v>
      </c>
      <c r="E332" s="30">
        <f>D332</f>
        <v>1835</v>
      </c>
      <c r="H332" s="41">
        <f t="shared" si="29"/>
        <v>1835</v>
      </c>
    </row>
    <row r="333" spans="1:8" hidden="1" outlineLevel="3">
      <c r="A333" s="29"/>
      <c r="B333" s="28" t="s">
        <v>257</v>
      </c>
      <c r="C333" s="30">
        <v>930</v>
      </c>
      <c r="D333" s="30">
        <f t="shared" ref="D333:E335" si="30">C333</f>
        <v>930</v>
      </c>
      <c r="E333" s="30">
        <f t="shared" si="30"/>
        <v>930</v>
      </c>
      <c r="H333" s="41">
        <f t="shared" si="29"/>
        <v>930</v>
      </c>
    </row>
    <row r="334" spans="1:8" hidden="1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hidden="1" outlineLevel="3">
      <c r="A335" s="29"/>
      <c r="B335" s="28" t="s">
        <v>259</v>
      </c>
      <c r="C335" s="30">
        <v>975</v>
      </c>
      <c r="D335" s="30">
        <f t="shared" si="30"/>
        <v>975</v>
      </c>
      <c r="E335" s="30">
        <f t="shared" si="30"/>
        <v>975</v>
      </c>
      <c r="H335" s="41">
        <f t="shared" si="29"/>
        <v>975</v>
      </c>
    </row>
    <row r="336" spans="1:8" hidden="1" outlineLevel="2">
      <c r="A336" s="6">
        <v>1102</v>
      </c>
      <c r="B336" s="4" t="s">
        <v>453</v>
      </c>
      <c r="C336" s="5">
        <v>2000</v>
      </c>
      <c r="D336" s="5">
        <f>C336</f>
        <v>2000</v>
      </c>
      <c r="E336" s="5">
        <f>D336</f>
        <v>2000</v>
      </c>
      <c r="H336" s="41">
        <f t="shared" si="29"/>
        <v>2000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 collapsed="1">
      <c r="A339" s="161" t="s">
        <v>270</v>
      </c>
      <c r="B339" s="162"/>
      <c r="C339" s="33">
        <f>C340+C444+C482</f>
        <v>1592090</v>
      </c>
      <c r="D339" s="33">
        <f>D340+D444+D482</f>
        <v>1592090</v>
      </c>
      <c r="E339" s="33">
        <f>E340+E444+E482</f>
        <v>1592090</v>
      </c>
      <c r="G339" s="39" t="s">
        <v>591</v>
      </c>
      <c r="H339" s="41">
        <f t="shared" si="29"/>
        <v>1592090</v>
      </c>
      <c r="I339" s="42"/>
      <c r="J339" s="40" t="b">
        <f>AND(H339=I339)</f>
        <v>0</v>
      </c>
    </row>
    <row r="340" spans="1:10" hidden="1" outlineLevel="1">
      <c r="A340" s="165" t="s">
        <v>271</v>
      </c>
      <c r="B340" s="166"/>
      <c r="C340" s="32">
        <f>C341+C342+C343+C344+C347+C348+C353+C356+C357+C362+C367+C368+C371+C372+C373+C376+C377+C378+C382+C388+C391+C392+C395+C398+C399+C404+C407+C408+C409+C412+C415+C416+C419+C420+C421+C422+C429+C443</f>
        <v>1187090</v>
      </c>
      <c r="D340" s="32">
        <f>D341+D342+D343+D344+D347+D348+D353+D356+D357+D362+D367+BH290668+D371+D372+D373+D376+D377+D378+D382+D388+D391+D392+D395+D398+D399+D404+D407+D408+D409+D412+D415+D416+D419+D420+D421+D422+D429+D443</f>
        <v>1187090</v>
      </c>
      <c r="E340" s="32">
        <f>E341+E342+E343+E344+E347+E348+E353+E356+E357+E362+E367+BI290668+E371+E372+E373+E376+E377+E378+E382+E388+E391+E392+E395+E398+E399+E404+E407+E408+E409+E412+E415+E416+E419+E420+E421+E422+E429+E443</f>
        <v>1187090</v>
      </c>
      <c r="H340" s="41">
        <f t="shared" si="29"/>
        <v>1187090</v>
      </c>
    </row>
    <row r="341" spans="1:10" hidden="1" outlineLevel="2">
      <c r="A341" s="6">
        <v>2201</v>
      </c>
      <c r="B341" s="34" t="s">
        <v>272</v>
      </c>
      <c r="C341" s="5">
        <v>240</v>
      </c>
      <c r="D341" s="5">
        <f>C341</f>
        <v>240</v>
      </c>
      <c r="E341" s="5">
        <f>D341</f>
        <v>240</v>
      </c>
      <c r="H341" s="41">
        <f t="shared" si="29"/>
        <v>240</v>
      </c>
    </row>
    <row r="342" spans="1:10" hidden="1" outlineLevel="2">
      <c r="A342" s="6">
        <v>2201</v>
      </c>
      <c r="B342" s="4" t="s">
        <v>40</v>
      </c>
      <c r="C342" s="5">
        <v>66000</v>
      </c>
      <c r="D342" s="5">
        <f t="shared" ref="D342:E343" si="32">C342</f>
        <v>66000</v>
      </c>
      <c r="E342" s="5">
        <f t="shared" si="32"/>
        <v>66000</v>
      </c>
      <c r="H342" s="41">
        <f t="shared" si="29"/>
        <v>66000</v>
      </c>
    </row>
    <row r="343" spans="1:10" hidden="1" outlineLevel="2">
      <c r="A343" s="6">
        <v>2201</v>
      </c>
      <c r="B343" s="4" t="s">
        <v>41</v>
      </c>
      <c r="C343" s="5">
        <v>450000</v>
      </c>
      <c r="D343" s="5">
        <f t="shared" si="32"/>
        <v>450000</v>
      </c>
      <c r="E343" s="5">
        <f t="shared" si="32"/>
        <v>450000</v>
      </c>
      <c r="H343" s="41">
        <f t="shared" si="29"/>
        <v>450000</v>
      </c>
    </row>
    <row r="344" spans="1:10" hidden="1" outlineLevel="2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  <c r="H344" s="41">
        <f t="shared" si="29"/>
        <v>15000</v>
      </c>
    </row>
    <row r="345" spans="1:10" hidden="1" outlineLevel="3">
      <c r="A345" s="29"/>
      <c r="B345" s="28" t="s">
        <v>274</v>
      </c>
      <c r="C345" s="30">
        <v>11000</v>
      </c>
      <c r="D345" s="30">
        <f t="shared" ref="D345:E347" si="33">C345</f>
        <v>11000</v>
      </c>
      <c r="E345" s="30">
        <f t="shared" si="33"/>
        <v>11000</v>
      </c>
      <c r="H345" s="41">
        <f t="shared" si="29"/>
        <v>11000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3"/>
        <v>4000</v>
      </c>
      <c r="E346" s="30">
        <f t="shared" si="33"/>
        <v>4000</v>
      </c>
      <c r="H346" s="41">
        <f t="shared" si="29"/>
        <v>4000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 t="shared" si="33"/>
        <v>10000</v>
      </c>
      <c r="E347" s="5">
        <f t="shared" si="33"/>
        <v>10000</v>
      </c>
      <c r="H347" s="41">
        <f t="shared" si="29"/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150000</v>
      </c>
      <c r="D348" s="5">
        <f>SUM(D349:D352)</f>
        <v>150000</v>
      </c>
      <c r="E348" s="5">
        <f>SUM(E349:E352)</f>
        <v>150000</v>
      </c>
      <c r="H348" s="41">
        <f t="shared" si="29"/>
        <v>150000</v>
      </c>
    </row>
    <row r="349" spans="1:10" hidden="1" outlineLevel="3">
      <c r="A349" s="29"/>
      <c r="B349" s="28" t="s">
        <v>278</v>
      </c>
      <c r="C349" s="30">
        <v>140000</v>
      </c>
      <c r="D349" s="30">
        <f>C349</f>
        <v>140000</v>
      </c>
      <c r="E349" s="30">
        <f>D349</f>
        <v>140000</v>
      </c>
      <c r="H349" s="41">
        <f t="shared" si="29"/>
        <v>140000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hidden="1" outlineLevel="3">
      <c r="A351" s="29"/>
      <c r="B351" s="28" t="s">
        <v>280</v>
      </c>
      <c r="C351" s="30">
        <v>10000</v>
      </c>
      <c r="D351" s="30">
        <f t="shared" si="34"/>
        <v>10000</v>
      </c>
      <c r="E351" s="30">
        <f t="shared" si="34"/>
        <v>10000</v>
      </c>
      <c r="H351" s="41">
        <f t="shared" si="29"/>
        <v>10000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9"/>
        <v>1500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5">C354</f>
        <v>1000</v>
      </c>
      <c r="E354" s="30">
        <f t="shared" si="35"/>
        <v>1000</v>
      </c>
      <c r="H354" s="41">
        <f t="shared" si="29"/>
        <v>1000</v>
      </c>
    </row>
    <row r="355" spans="1:8" hidden="1" outlineLevel="3">
      <c r="A355" s="29"/>
      <c r="B355" s="28" t="s">
        <v>283</v>
      </c>
      <c r="C355" s="30">
        <v>500</v>
      </c>
      <c r="D355" s="30">
        <f t="shared" si="35"/>
        <v>500</v>
      </c>
      <c r="E355" s="30">
        <f t="shared" si="35"/>
        <v>500</v>
      </c>
      <c r="H355" s="41">
        <f t="shared" si="29"/>
        <v>500</v>
      </c>
    </row>
    <row r="356" spans="1:8" hidden="1" outlineLevel="2">
      <c r="A356" s="6">
        <v>2201</v>
      </c>
      <c r="B356" s="4" t="s">
        <v>284</v>
      </c>
      <c r="C356" s="5">
        <v>1500</v>
      </c>
      <c r="D356" s="5">
        <f t="shared" si="35"/>
        <v>1500</v>
      </c>
      <c r="E356" s="5">
        <f t="shared" si="35"/>
        <v>1500</v>
      </c>
      <c r="H356" s="41">
        <f t="shared" si="29"/>
        <v>1500</v>
      </c>
    </row>
    <row r="357" spans="1:8" hidden="1" outlineLevel="2">
      <c r="A357" s="6">
        <v>2201</v>
      </c>
      <c r="B357" s="4" t="s">
        <v>285</v>
      </c>
      <c r="C357" s="5">
        <f>SUM(C358:C361)</f>
        <v>28000</v>
      </c>
      <c r="D357" s="5">
        <f>SUM(D358:D361)</f>
        <v>28000</v>
      </c>
      <c r="E357" s="5">
        <f>SUM(E358:E361)</f>
        <v>28000</v>
      </c>
      <c r="H357" s="41">
        <f t="shared" si="29"/>
        <v>28000</v>
      </c>
    </row>
    <row r="358" spans="1:8" hidden="1" outlineLevel="3">
      <c r="A358" s="29"/>
      <c r="B358" s="28" t="s">
        <v>286</v>
      </c>
      <c r="C358" s="30">
        <v>18000</v>
      </c>
      <c r="D358" s="30">
        <f>C358</f>
        <v>18000</v>
      </c>
      <c r="E358" s="30">
        <f>D358</f>
        <v>18000</v>
      </c>
      <c r="H358" s="41">
        <f t="shared" si="29"/>
        <v>18000</v>
      </c>
    </row>
    <row r="359" spans="1:8" hidden="1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hidden="1" outlineLevel="3">
      <c r="A360" s="29"/>
      <c r="B360" s="28" t="s">
        <v>288</v>
      </c>
      <c r="C360" s="30">
        <v>10000</v>
      </c>
      <c r="D360" s="30">
        <f t="shared" si="36"/>
        <v>10000</v>
      </c>
      <c r="E360" s="30">
        <f t="shared" si="36"/>
        <v>10000</v>
      </c>
      <c r="H360" s="41">
        <f t="shared" si="29"/>
        <v>10000</v>
      </c>
    </row>
    <row r="361" spans="1:8" hidden="1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139000</v>
      </c>
      <c r="D362" s="5">
        <f>SUM(D363:D366)</f>
        <v>139000</v>
      </c>
      <c r="E362" s="5">
        <f>SUM(E363:E366)</f>
        <v>139000</v>
      </c>
      <c r="H362" s="41">
        <f t="shared" si="29"/>
        <v>139000</v>
      </c>
    </row>
    <row r="363" spans="1:8" hidden="1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9"/>
        <v>15000</v>
      </c>
    </row>
    <row r="364" spans="1:8" hidden="1" outlineLevel="3">
      <c r="A364" s="29"/>
      <c r="B364" s="28" t="s">
        <v>292</v>
      </c>
      <c r="C364" s="30">
        <v>120000</v>
      </c>
      <c r="D364" s="30">
        <f t="shared" ref="D364:E366" si="37">C364</f>
        <v>120000</v>
      </c>
      <c r="E364" s="30">
        <f t="shared" si="37"/>
        <v>120000</v>
      </c>
      <c r="H364" s="41">
        <f t="shared" si="29"/>
        <v>120000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7"/>
        <v>3000</v>
      </c>
      <c r="E365" s="30">
        <f t="shared" si="37"/>
        <v>3000</v>
      </c>
      <c r="H365" s="41">
        <f t="shared" si="29"/>
        <v>3000</v>
      </c>
    </row>
    <row r="366" spans="1:8" hidden="1" outlineLevel="3">
      <c r="A366" s="29"/>
      <c r="B366" s="28" t="s">
        <v>294</v>
      </c>
      <c r="C366" s="30">
        <v>1000</v>
      </c>
      <c r="D366" s="30">
        <f t="shared" si="37"/>
        <v>1000</v>
      </c>
      <c r="E366" s="30">
        <f t="shared" si="37"/>
        <v>1000</v>
      </c>
      <c r="H366" s="41">
        <f t="shared" si="29"/>
        <v>1000</v>
      </c>
    </row>
    <row r="367" spans="1:8" hidden="1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9"/>
        <v>2500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hidden="1" outlineLevel="2">
      <c r="A371" s="6">
        <v>2201</v>
      </c>
      <c r="B371" s="4" t="s">
        <v>44</v>
      </c>
      <c r="C371" s="5">
        <v>14000</v>
      </c>
      <c r="D371" s="5">
        <f t="shared" si="38"/>
        <v>14000</v>
      </c>
      <c r="E371" s="5">
        <f t="shared" si="38"/>
        <v>14000</v>
      </c>
      <c r="H371" s="41">
        <f t="shared" si="29"/>
        <v>14000</v>
      </c>
    </row>
    <row r="372" spans="1:8" hidden="1" outlineLevel="2">
      <c r="A372" s="6">
        <v>2201</v>
      </c>
      <c r="B372" s="4" t="s">
        <v>45</v>
      </c>
      <c r="C372" s="5">
        <v>21000</v>
      </c>
      <c r="D372" s="5">
        <f t="shared" si="38"/>
        <v>21000</v>
      </c>
      <c r="E372" s="5">
        <f t="shared" si="38"/>
        <v>21000</v>
      </c>
      <c r="H372" s="41">
        <f t="shared" si="29"/>
        <v>21000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9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9">C374</f>
        <v>500</v>
      </c>
      <c r="E374" s="30">
        <f t="shared" si="39"/>
        <v>500</v>
      </c>
      <c r="H374" s="41">
        <f t="shared" si="29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hidden="1" outlineLevel="2">
      <c r="A376" s="6">
        <v>2201</v>
      </c>
      <c r="B376" s="4" t="s">
        <v>301</v>
      </c>
      <c r="C376" s="5">
        <v>1700</v>
      </c>
      <c r="D376" s="5">
        <f t="shared" si="39"/>
        <v>1700</v>
      </c>
      <c r="E376" s="5">
        <f t="shared" si="39"/>
        <v>1700</v>
      </c>
      <c r="H376" s="41">
        <f t="shared" si="29"/>
        <v>1700</v>
      </c>
    </row>
    <row r="377" spans="1:8" hidden="1" outlineLevel="2" collapsed="1">
      <c r="A377" s="6">
        <v>2201</v>
      </c>
      <c r="B377" s="4" t="s">
        <v>302</v>
      </c>
      <c r="C377" s="5">
        <v>4000</v>
      </c>
      <c r="D377" s="5">
        <f t="shared" si="39"/>
        <v>4000</v>
      </c>
      <c r="E377" s="5">
        <f t="shared" si="39"/>
        <v>4000</v>
      </c>
      <c r="H377" s="41">
        <f t="shared" si="29"/>
        <v>4000</v>
      </c>
    </row>
    <row r="378" spans="1:8" hidden="1" outlineLevel="2">
      <c r="A378" s="6">
        <v>2201</v>
      </c>
      <c r="B378" s="4" t="s">
        <v>303</v>
      </c>
      <c r="C378" s="5">
        <f>SUM(C379:C381)</f>
        <v>21000</v>
      </c>
      <c r="D378" s="5">
        <f>SUM(D379:D381)</f>
        <v>21000</v>
      </c>
      <c r="E378" s="5">
        <f>SUM(E379:E381)</f>
        <v>21000</v>
      </c>
      <c r="H378" s="41">
        <f t="shared" si="29"/>
        <v>21000</v>
      </c>
    </row>
    <row r="379" spans="1:8" hidden="1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9"/>
        <v>15000</v>
      </c>
    </row>
    <row r="380" spans="1:8" hidden="1" outlineLevel="3">
      <c r="A380" s="29"/>
      <c r="B380" s="28" t="s">
        <v>113</v>
      </c>
      <c r="C380" s="30"/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hidden="1" outlineLevel="3">
      <c r="A381" s="29"/>
      <c r="B381" s="28" t="s">
        <v>47</v>
      </c>
      <c r="C381" s="30">
        <v>6000</v>
      </c>
      <c r="D381" s="30">
        <f t="shared" si="40"/>
        <v>6000</v>
      </c>
      <c r="E381" s="30">
        <f t="shared" si="40"/>
        <v>6000</v>
      </c>
      <c r="H381" s="41">
        <f t="shared" si="29"/>
        <v>6000</v>
      </c>
    </row>
    <row r="382" spans="1:8" hidden="1" outlineLevel="2">
      <c r="A382" s="6">
        <v>2201</v>
      </c>
      <c r="B382" s="4" t="s">
        <v>114</v>
      </c>
      <c r="C382" s="5">
        <f>SUM(C383:C387)</f>
        <v>8500</v>
      </c>
      <c r="D382" s="5">
        <f>SUM(D383:D387)</f>
        <v>8500</v>
      </c>
      <c r="E382" s="5">
        <f>SUM(E383:E387)</f>
        <v>8500</v>
      </c>
      <c r="H382" s="41">
        <f t="shared" si="29"/>
        <v>8500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9"/>
        <v>1500</v>
      </c>
    </row>
    <row r="384" spans="1:8" hidden="1" outlineLevel="3">
      <c r="A384" s="29"/>
      <c r="B384" s="28" t="s">
        <v>305</v>
      </c>
      <c r="C384" s="30">
        <v>3000</v>
      </c>
      <c r="D384" s="30">
        <f t="shared" ref="D384:E387" si="41">C384</f>
        <v>3000</v>
      </c>
      <c r="E384" s="30">
        <f t="shared" si="41"/>
        <v>3000</v>
      </c>
      <c r="H384" s="41">
        <f t="shared" si="29"/>
        <v>3000</v>
      </c>
    </row>
    <row r="385" spans="1:8" hidden="1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hidden="1" outlineLevel="3">
      <c r="A386" s="29"/>
      <c r="B386" s="28" t="s">
        <v>307</v>
      </c>
      <c r="C386" s="30">
        <v>4000</v>
      </c>
      <c r="D386" s="30">
        <f t="shared" si="41"/>
        <v>4000</v>
      </c>
      <c r="E386" s="30">
        <f t="shared" si="41"/>
        <v>4000</v>
      </c>
      <c r="H386" s="41">
        <f t="shared" ref="H386:H449" si="42">C386</f>
        <v>4000</v>
      </c>
    </row>
    <row r="387" spans="1:8" hidden="1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  <c r="H388" s="41">
        <f t="shared" si="42"/>
        <v>1500</v>
      </c>
    </row>
    <row r="389" spans="1:8" hidden="1" outlineLevel="3">
      <c r="A389" s="29"/>
      <c r="B389" s="28" t="s">
        <v>48</v>
      </c>
      <c r="C389" s="30">
        <v>1500</v>
      </c>
      <c r="D389" s="30">
        <f t="shared" ref="D389:E391" si="43">C389</f>
        <v>1500</v>
      </c>
      <c r="E389" s="30">
        <f t="shared" si="43"/>
        <v>1500</v>
      </c>
      <c r="H389" s="41">
        <f t="shared" si="42"/>
        <v>1500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2"/>
        <v>25000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hidden="1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2"/>
        <v>25000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2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2"/>
        <v>5000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hidden="1" outlineLevel="3">
      <c r="A401" s="29"/>
      <c r="B401" s="28" t="s">
        <v>319</v>
      </c>
      <c r="C401" s="30">
        <v>3000</v>
      </c>
      <c r="D401" s="30">
        <f t="shared" ref="D401:E403" si="45">C401</f>
        <v>3000</v>
      </c>
      <c r="E401" s="30">
        <f t="shared" si="45"/>
        <v>3000</v>
      </c>
      <c r="H401" s="41">
        <f t="shared" si="42"/>
        <v>3000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hidden="1" outlineLevel="3">
      <c r="A403" s="29"/>
      <c r="B403" s="28" t="s">
        <v>321</v>
      </c>
      <c r="C403" s="30">
        <v>2000</v>
      </c>
      <c r="D403" s="30">
        <f t="shared" si="45"/>
        <v>2000</v>
      </c>
      <c r="E403" s="30">
        <f t="shared" si="45"/>
        <v>2000</v>
      </c>
      <c r="H403" s="41">
        <f t="shared" si="42"/>
        <v>2000</v>
      </c>
    </row>
    <row r="404" spans="1:8" hidden="1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2"/>
        <v>3000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6">C405</f>
        <v>1000</v>
      </c>
      <c r="E405" s="30">
        <f t="shared" si="46"/>
        <v>1000</v>
      </c>
      <c r="H405" s="41">
        <f t="shared" si="42"/>
        <v>1000</v>
      </c>
    </row>
    <row r="406" spans="1:8" hidden="1" outlineLevel="3">
      <c r="A406" s="29"/>
      <c r="B406" s="28" t="s">
        <v>324</v>
      </c>
      <c r="C406" s="30">
        <v>2000</v>
      </c>
      <c r="D406" s="30">
        <f t="shared" si="46"/>
        <v>2000</v>
      </c>
      <c r="E406" s="30">
        <f t="shared" si="46"/>
        <v>2000</v>
      </c>
      <c r="H406" s="41">
        <f t="shared" si="42"/>
        <v>2000</v>
      </c>
    </row>
    <row r="407" spans="1:8" hidden="1" outlineLevel="2">
      <c r="A407" s="6">
        <v>2201</v>
      </c>
      <c r="B407" s="4" t="s">
        <v>325</v>
      </c>
      <c r="C407" s="5">
        <v>2000</v>
      </c>
      <c r="D407" s="5">
        <f t="shared" si="46"/>
        <v>2000</v>
      </c>
      <c r="E407" s="5">
        <f t="shared" si="46"/>
        <v>2000</v>
      </c>
      <c r="H407" s="41">
        <f t="shared" si="42"/>
        <v>2000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9000</v>
      </c>
      <c r="D409" s="5">
        <f>SUM(D410:D411)</f>
        <v>9000</v>
      </c>
      <c r="E409" s="5">
        <f>SUM(E410:E411)</f>
        <v>9000</v>
      </c>
      <c r="H409" s="41">
        <f t="shared" si="42"/>
        <v>9000</v>
      </c>
    </row>
    <row r="410" spans="1:8" hidden="1" outlineLevel="3" collapsed="1">
      <c r="A410" s="29"/>
      <c r="B410" s="28" t="s">
        <v>49</v>
      </c>
      <c r="C410" s="30">
        <v>9000</v>
      </c>
      <c r="D410" s="30">
        <f>C410</f>
        <v>9000</v>
      </c>
      <c r="E410" s="30">
        <f>D410</f>
        <v>9000</v>
      </c>
      <c r="H410" s="41">
        <f t="shared" si="42"/>
        <v>9000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2"/>
        <v>5000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7">C413</f>
        <v>5000</v>
      </c>
      <c r="E413" s="30">
        <f t="shared" si="47"/>
        <v>5000</v>
      </c>
      <c r="H413" s="41">
        <f t="shared" si="42"/>
        <v>5000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7"/>
        <v>1000</v>
      </c>
      <c r="E415" s="5">
        <f t="shared" si="47"/>
        <v>1000</v>
      </c>
      <c r="H415" s="41">
        <f t="shared" si="42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7000</v>
      </c>
      <c r="D416" s="5">
        <f>SUM(D417:D418)</f>
        <v>7000</v>
      </c>
      <c r="E416" s="5">
        <f>SUM(E417:E418)</f>
        <v>7000</v>
      </c>
      <c r="H416" s="41">
        <f t="shared" si="42"/>
        <v>7000</v>
      </c>
    </row>
    <row r="417" spans="1:8" hidden="1" outlineLevel="3" collapsed="1">
      <c r="A417" s="29"/>
      <c r="B417" s="28" t="s">
        <v>330</v>
      </c>
      <c r="C417" s="30">
        <v>7000</v>
      </c>
      <c r="D417" s="30">
        <f t="shared" ref="D417:E421" si="48">C417</f>
        <v>7000</v>
      </c>
      <c r="E417" s="30">
        <f t="shared" si="48"/>
        <v>7000</v>
      </c>
      <c r="H417" s="41">
        <f t="shared" si="42"/>
        <v>7000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hidden="1" outlineLevel="2">
      <c r="A420" s="6">
        <v>2201</v>
      </c>
      <c r="B420" s="4" t="s">
        <v>334</v>
      </c>
      <c r="C420" s="5">
        <v>2000</v>
      </c>
      <c r="D420" s="5">
        <f t="shared" si="48"/>
        <v>2000</v>
      </c>
      <c r="E420" s="5">
        <f t="shared" si="48"/>
        <v>2000</v>
      </c>
      <c r="H420" s="41">
        <f t="shared" si="42"/>
        <v>2000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2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hidden="1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hidden="1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hidden="1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192150</v>
      </c>
      <c r="D429" s="5">
        <f>SUM(D430:D442)</f>
        <v>192150</v>
      </c>
      <c r="E429" s="5">
        <f>SUM(E430:E442)</f>
        <v>192150</v>
      </c>
      <c r="H429" s="41">
        <f t="shared" si="42"/>
        <v>192150</v>
      </c>
    </row>
    <row r="430" spans="1:8" hidden="1" outlineLevel="3">
      <c r="A430" s="29"/>
      <c r="B430" s="28" t="s">
        <v>343</v>
      </c>
      <c r="C430" s="30">
        <v>10000</v>
      </c>
      <c r="D430" s="30">
        <f>C430</f>
        <v>10000</v>
      </c>
      <c r="E430" s="30">
        <f>D430</f>
        <v>10000</v>
      </c>
      <c r="H430" s="41">
        <f t="shared" si="42"/>
        <v>10000</v>
      </c>
    </row>
    <row r="431" spans="1:8" hidden="1" outlineLevel="3">
      <c r="A431" s="29"/>
      <c r="B431" s="28" t="s">
        <v>344</v>
      </c>
      <c r="C431" s="30">
        <v>90000</v>
      </c>
      <c r="D431" s="30">
        <f t="shared" ref="D431:E442" si="50">C431</f>
        <v>90000</v>
      </c>
      <c r="E431" s="30">
        <f t="shared" si="50"/>
        <v>90000</v>
      </c>
      <c r="H431" s="41">
        <f t="shared" si="42"/>
        <v>90000</v>
      </c>
    </row>
    <row r="432" spans="1:8" hidden="1" outlineLevel="3">
      <c r="A432" s="29"/>
      <c r="B432" s="28" t="s">
        <v>345</v>
      </c>
      <c r="C432" s="30">
        <v>50000</v>
      </c>
      <c r="D432" s="30">
        <f t="shared" si="50"/>
        <v>50000</v>
      </c>
      <c r="E432" s="30">
        <f t="shared" si="50"/>
        <v>50000</v>
      </c>
      <c r="H432" s="41">
        <f t="shared" si="42"/>
        <v>50000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50"/>
        <v>3000</v>
      </c>
      <c r="E433" s="30">
        <f t="shared" si="50"/>
        <v>3000</v>
      </c>
      <c r="H433" s="41">
        <f t="shared" si="42"/>
        <v>3000</v>
      </c>
    </row>
    <row r="434" spans="1:8" hidden="1" outlineLevel="3">
      <c r="A434" s="29"/>
      <c r="B434" s="28" t="s">
        <v>347</v>
      </c>
      <c r="C434" s="30">
        <v>500</v>
      </c>
      <c r="D434" s="30">
        <f t="shared" si="50"/>
        <v>500</v>
      </c>
      <c r="E434" s="30">
        <f t="shared" si="50"/>
        <v>500</v>
      </c>
      <c r="H434" s="41">
        <f t="shared" si="42"/>
        <v>500</v>
      </c>
    </row>
    <row r="435" spans="1:8" hidden="1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hidden="1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hidden="1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hidden="1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hidden="1" outlineLevel="3">
      <c r="A439" s="29"/>
      <c r="B439" s="28" t="s">
        <v>352</v>
      </c>
      <c r="C439" s="30">
        <v>20000</v>
      </c>
      <c r="D439" s="30">
        <f t="shared" si="50"/>
        <v>20000</v>
      </c>
      <c r="E439" s="30">
        <f t="shared" si="50"/>
        <v>20000</v>
      </c>
      <c r="H439" s="41">
        <f t="shared" si="42"/>
        <v>20000</v>
      </c>
    </row>
    <row r="440" spans="1:8" hidden="1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hidden="1" outlineLevel="3">
      <c r="A441" s="29"/>
      <c r="B441" s="28" t="s">
        <v>354</v>
      </c>
      <c r="C441" s="30">
        <v>6000</v>
      </c>
      <c r="D441" s="30">
        <f t="shared" si="50"/>
        <v>6000</v>
      </c>
      <c r="E441" s="30">
        <f t="shared" si="50"/>
        <v>6000</v>
      </c>
      <c r="H441" s="41">
        <f t="shared" si="42"/>
        <v>6000</v>
      </c>
    </row>
    <row r="442" spans="1:8" hidden="1" outlineLevel="3">
      <c r="A442" s="29"/>
      <c r="B442" s="28" t="s">
        <v>355</v>
      </c>
      <c r="C442" s="30">
        <v>12650</v>
      </c>
      <c r="D442" s="30">
        <f t="shared" si="50"/>
        <v>12650</v>
      </c>
      <c r="E442" s="30">
        <f t="shared" si="50"/>
        <v>12650</v>
      </c>
      <c r="H442" s="41">
        <f t="shared" si="42"/>
        <v>12650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hidden="1" outlineLevel="1">
      <c r="A444" s="165" t="s">
        <v>357</v>
      </c>
      <c r="B444" s="166"/>
      <c r="C444" s="32">
        <f>C445+C454+C455+C459+C462+C463+C468+C474+C477+C480+C481+C450</f>
        <v>405000</v>
      </c>
      <c r="D444" s="32">
        <f>D445+D454+D455+D459+D462+D463+D468+D474+D477+D480+D481+D450</f>
        <v>405000</v>
      </c>
      <c r="E444" s="32">
        <f>E445+E454+E455+E459+E462+E463+E468+E474+E477+E480+E481+E450</f>
        <v>405000</v>
      </c>
      <c r="H444" s="41">
        <f t="shared" si="42"/>
        <v>405000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110000</v>
      </c>
      <c r="D445" s="5">
        <f>SUM(D446:D449)</f>
        <v>110000</v>
      </c>
      <c r="E445" s="5">
        <f>SUM(E446:E449)</f>
        <v>110000</v>
      </c>
      <c r="H445" s="41">
        <f t="shared" si="42"/>
        <v>110000</v>
      </c>
    </row>
    <row r="446" spans="1:8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2"/>
        <v>5000</v>
      </c>
    </row>
    <row r="447" spans="1:8" ht="15" hidden="1" customHeight="1" outlineLevel="3">
      <c r="A447" s="28"/>
      <c r="B447" s="28" t="s">
        <v>360</v>
      </c>
      <c r="C447" s="30">
        <v>15000</v>
      </c>
      <c r="D447" s="30">
        <f t="shared" ref="D447:E449" si="51">C447</f>
        <v>15000</v>
      </c>
      <c r="E447" s="30">
        <f t="shared" si="51"/>
        <v>15000</v>
      </c>
      <c r="H447" s="41">
        <f t="shared" si="42"/>
        <v>15000</v>
      </c>
    </row>
    <row r="448" spans="1:8" ht="15" hidden="1" customHeight="1" outlineLevel="3">
      <c r="A448" s="28"/>
      <c r="B448" s="28" t="s">
        <v>361</v>
      </c>
      <c r="C448" s="30">
        <v>50000</v>
      </c>
      <c r="D448" s="30">
        <f t="shared" si="51"/>
        <v>50000</v>
      </c>
      <c r="E448" s="30">
        <f t="shared" si="51"/>
        <v>50000</v>
      </c>
      <c r="H448" s="41">
        <f t="shared" si="42"/>
        <v>50000</v>
      </c>
    </row>
    <row r="449" spans="1:8" ht="15" hidden="1" customHeight="1" outlineLevel="3">
      <c r="A449" s="28"/>
      <c r="B449" s="28" t="s">
        <v>362</v>
      </c>
      <c r="C449" s="30">
        <v>40000</v>
      </c>
      <c r="D449" s="30">
        <f t="shared" si="51"/>
        <v>40000</v>
      </c>
      <c r="E449" s="30">
        <f t="shared" si="51"/>
        <v>40000</v>
      </c>
      <c r="H449" s="41">
        <f t="shared" si="42"/>
        <v>40000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112000</v>
      </c>
      <c r="D450" s="5">
        <f>SUM(D451:D453)</f>
        <v>112000</v>
      </c>
      <c r="E450" s="5">
        <f>SUM(E451:E453)</f>
        <v>112000</v>
      </c>
      <c r="H450" s="41">
        <f t="shared" ref="H450:H513" si="52">C450</f>
        <v>112000</v>
      </c>
    </row>
    <row r="451" spans="1:8" ht="15" hidden="1" customHeight="1" outlineLevel="3">
      <c r="A451" s="28"/>
      <c r="B451" s="28" t="s">
        <v>364</v>
      </c>
      <c r="C451" s="30">
        <v>112000</v>
      </c>
      <c r="D451" s="30">
        <f>C451</f>
        <v>112000</v>
      </c>
      <c r="E451" s="30">
        <f>D451</f>
        <v>112000</v>
      </c>
      <c r="H451" s="41">
        <f t="shared" si="52"/>
        <v>112000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2"/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26000</v>
      </c>
      <c r="D455" s="5">
        <f>SUM(D456:D458)</f>
        <v>26000</v>
      </c>
      <c r="E455" s="5">
        <f>SUM(E456:E458)</f>
        <v>26000</v>
      </c>
      <c r="H455" s="41">
        <f t="shared" si="52"/>
        <v>26000</v>
      </c>
    </row>
    <row r="456" spans="1:8" ht="15" hidden="1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2"/>
        <v>20000</v>
      </c>
    </row>
    <row r="457" spans="1:8" ht="15" hidden="1" customHeight="1" outlineLevel="3">
      <c r="A457" s="28"/>
      <c r="B457" s="28" t="s">
        <v>368</v>
      </c>
      <c r="C457" s="30">
        <v>5000</v>
      </c>
      <c r="D457" s="30">
        <f t="shared" ref="D457:E458" si="54">C457</f>
        <v>5000</v>
      </c>
      <c r="E457" s="30">
        <f t="shared" si="54"/>
        <v>5000</v>
      </c>
      <c r="H457" s="41">
        <f t="shared" si="52"/>
        <v>5000</v>
      </c>
    </row>
    <row r="458" spans="1:8" ht="15" hidden="1" customHeight="1" outlineLevel="3">
      <c r="A458" s="28"/>
      <c r="B458" s="28" t="s">
        <v>361</v>
      </c>
      <c r="C458" s="30">
        <v>1000</v>
      </c>
      <c r="D458" s="30">
        <f t="shared" si="54"/>
        <v>1000</v>
      </c>
      <c r="E458" s="30">
        <f t="shared" si="54"/>
        <v>1000</v>
      </c>
      <c r="H458" s="41">
        <f t="shared" si="52"/>
        <v>1000</v>
      </c>
    </row>
    <row r="459" spans="1:8" hidden="1" outlineLevel="2">
      <c r="A459" s="6">
        <v>2202</v>
      </c>
      <c r="B459" s="4" t="s">
        <v>121</v>
      </c>
      <c r="C459" s="5">
        <f>SUM(C460:C461)</f>
        <v>15000</v>
      </c>
      <c r="D459" s="5">
        <f>SUM(D460:D461)</f>
        <v>15000</v>
      </c>
      <c r="E459" s="5">
        <f>SUM(E460:E461)</f>
        <v>15000</v>
      </c>
      <c r="H459" s="41">
        <f t="shared" si="52"/>
        <v>15000</v>
      </c>
    </row>
    <row r="460" spans="1:8" ht="15" hidden="1" customHeight="1" outlineLevel="3">
      <c r="A460" s="28"/>
      <c r="B460" s="28" t="s">
        <v>369</v>
      </c>
      <c r="C460" s="30">
        <v>15000</v>
      </c>
      <c r="D460" s="30">
        <f t="shared" ref="D460:E462" si="55">C460</f>
        <v>15000</v>
      </c>
      <c r="E460" s="30">
        <f t="shared" si="55"/>
        <v>15000</v>
      </c>
      <c r="H460" s="41">
        <f t="shared" si="52"/>
        <v>15000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hidden="1" outlineLevel="2">
      <c r="A474" s="6">
        <v>2202</v>
      </c>
      <c r="B474" s="4" t="s">
        <v>122</v>
      </c>
      <c r="C474" s="5">
        <v>12000</v>
      </c>
      <c r="D474" s="5">
        <v>12000</v>
      </c>
      <c r="E474" s="5">
        <v>12000</v>
      </c>
      <c r="H474" s="41">
        <f t="shared" si="52"/>
        <v>12000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2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40000</v>
      </c>
      <c r="D477" s="5">
        <f>SUM(D478:D479)</f>
        <v>40000</v>
      </c>
      <c r="E477" s="5">
        <f>SUM(E478:E479)</f>
        <v>40000</v>
      </c>
      <c r="H477" s="41">
        <f t="shared" si="52"/>
        <v>40000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hidden="1" customHeight="1" outlineLevel="3">
      <c r="A479" s="28"/>
      <c r="B479" s="28" t="s">
        <v>384</v>
      </c>
      <c r="C479" s="30">
        <v>40000</v>
      </c>
      <c r="D479" s="30">
        <f t="shared" si="58"/>
        <v>40000</v>
      </c>
      <c r="E479" s="30">
        <f t="shared" si="58"/>
        <v>40000</v>
      </c>
      <c r="H479" s="41">
        <f t="shared" si="52"/>
        <v>40000</v>
      </c>
    </row>
    <row r="480" spans="1:8" hidden="1" outlineLevel="2">
      <c r="A480" s="6">
        <v>2202</v>
      </c>
      <c r="B480" s="4" t="s">
        <v>386</v>
      </c>
      <c r="C480" s="5">
        <v>60000</v>
      </c>
      <c r="D480" s="5">
        <f t="shared" si="58"/>
        <v>60000</v>
      </c>
      <c r="E480" s="5">
        <f t="shared" si="58"/>
        <v>60000</v>
      </c>
      <c r="H480" s="41">
        <f t="shared" si="52"/>
        <v>60000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hidden="1" outlineLevel="1">
      <c r="A482" s="165" t="s">
        <v>388</v>
      </c>
      <c r="B482" s="166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 collapsed="1">
      <c r="A483" s="171" t="s">
        <v>389</v>
      </c>
      <c r="B483" s="172"/>
      <c r="C483" s="35">
        <f>C484+C504+C509+C522+C528+C538</f>
        <v>427910</v>
      </c>
      <c r="D483" s="35">
        <f>D484+D504+D509+D522+D528+D538</f>
        <v>427910</v>
      </c>
      <c r="E483" s="35">
        <f>E484+E504+E509+E522+E528+E538</f>
        <v>427910</v>
      </c>
      <c r="G483" s="39" t="s">
        <v>592</v>
      </c>
      <c r="H483" s="41">
        <f t="shared" si="52"/>
        <v>427910</v>
      </c>
      <c r="I483" s="42"/>
      <c r="J483" s="40" t="b">
        <f>AND(H483=I483)</f>
        <v>0</v>
      </c>
    </row>
    <row r="484" spans="1:10" hidden="1" outlineLevel="1">
      <c r="A484" s="165" t="s">
        <v>390</v>
      </c>
      <c r="B484" s="166"/>
      <c r="C484" s="32">
        <f>C485+C486+C490+C491+C494+C497+C500+C501+C502+C503</f>
        <v>157500</v>
      </c>
      <c r="D484" s="32">
        <f>D485+D486+D490+D491+D494+D497+D500+D501+D502+D503</f>
        <v>157500</v>
      </c>
      <c r="E484" s="32">
        <f>E485+E486+E490+E491+E494+E497+E500+E501+E502+E503</f>
        <v>157500</v>
      </c>
      <c r="H484" s="41">
        <f t="shared" si="52"/>
        <v>157500</v>
      </c>
    </row>
    <row r="485" spans="1:10" hidden="1" outlineLevel="2">
      <c r="A485" s="6">
        <v>3302</v>
      </c>
      <c r="B485" s="4" t="s">
        <v>391</v>
      </c>
      <c r="C485" s="5">
        <v>14500</v>
      </c>
      <c r="D485" s="5">
        <f>C485</f>
        <v>14500</v>
      </c>
      <c r="E485" s="5">
        <f>D485</f>
        <v>14500</v>
      </c>
      <c r="H485" s="41">
        <f t="shared" si="52"/>
        <v>14500</v>
      </c>
    </row>
    <row r="486" spans="1:10" hidden="1" outlineLevel="2">
      <c r="A486" s="6">
        <v>3302</v>
      </c>
      <c r="B486" s="4" t="s">
        <v>392</v>
      </c>
      <c r="C486" s="5">
        <f>SUM(C487:C489)</f>
        <v>104000</v>
      </c>
      <c r="D486" s="5">
        <f>SUM(D487:D489)</f>
        <v>104000</v>
      </c>
      <c r="E486" s="5">
        <f>SUM(E487:E489)</f>
        <v>104000</v>
      </c>
      <c r="H486" s="41">
        <f t="shared" si="52"/>
        <v>104000</v>
      </c>
    </row>
    <row r="487" spans="1:10" ht="15" hidden="1" customHeight="1" outlineLevel="3">
      <c r="A487" s="28"/>
      <c r="B487" s="28" t="s">
        <v>393</v>
      </c>
      <c r="C487" s="30">
        <v>65000</v>
      </c>
      <c r="D487" s="30">
        <f>C487</f>
        <v>65000</v>
      </c>
      <c r="E487" s="30">
        <f>D487</f>
        <v>65000</v>
      </c>
      <c r="H487" s="41">
        <f t="shared" si="52"/>
        <v>65000</v>
      </c>
    </row>
    <row r="488" spans="1:10" ht="15" hidden="1" customHeight="1" outlineLevel="3">
      <c r="A488" s="28"/>
      <c r="B488" s="28" t="s">
        <v>394</v>
      </c>
      <c r="C488" s="30">
        <v>37000</v>
      </c>
      <c r="D488" s="30">
        <f t="shared" ref="D488:E489" si="59">C488</f>
        <v>37000</v>
      </c>
      <c r="E488" s="30">
        <f t="shared" si="59"/>
        <v>37000</v>
      </c>
      <c r="H488" s="41">
        <f t="shared" si="52"/>
        <v>37000</v>
      </c>
    </row>
    <row r="489" spans="1:10" ht="15" hidden="1" customHeight="1" outlineLevel="3">
      <c r="A489" s="28"/>
      <c r="B489" s="28" t="s">
        <v>395</v>
      </c>
      <c r="C489" s="30">
        <v>2000</v>
      </c>
      <c r="D489" s="30">
        <f t="shared" si="59"/>
        <v>2000</v>
      </c>
      <c r="E489" s="30">
        <f t="shared" si="59"/>
        <v>2000</v>
      </c>
      <c r="H489" s="41">
        <f t="shared" si="52"/>
        <v>2000</v>
      </c>
    </row>
    <row r="490" spans="1:10" hidden="1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  <c r="H490" s="41">
        <f t="shared" si="52"/>
        <v>1000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  <c r="H494" s="41">
        <f t="shared" si="52"/>
        <v>5000</v>
      </c>
    </row>
    <row r="495" spans="1:10" ht="15" hidden="1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2"/>
        <v>5000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2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8000</v>
      </c>
      <c r="D497" s="5">
        <f>SUM(D498:D499)</f>
        <v>8000</v>
      </c>
      <c r="E497" s="5">
        <f>SUM(E498:E499)</f>
        <v>8000</v>
      </c>
      <c r="H497" s="41">
        <f t="shared" si="52"/>
        <v>8000</v>
      </c>
    </row>
    <row r="498" spans="1:12" ht="15" hidden="1" customHeight="1" outlineLevel="3">
      <c r="A498" s="28"/>
      <c r="B498" s="28" t="s">
        <v>404</v>
      </c>
      <c r="C498" s="30">
        <v>5000</v>
      </c>
      <c r="D498" s="30">
        <f t="shared" ref="D498:E503" si="60">C498</f>
        <v>5000</v>
      </c>
      <c r="E498" s="30">
        <f t="shared" si="60"/>
        <v>5000</v>
      </c>
      <c r="H498" s="41">
        <f t="shared" si="52"/>
        <v>5000</v>
      </c>
    </row>
    <row r="499" spans="1:12" ht="15" hidden="1" customHeight="1" outlineLevel="3">
      <c r="A499" s="28"/>
      <c r="B499" s="28" t="s">
        <v>405</v>
      </c>
      <c r="C499" s="30">
        <v>3000</v>
      </c>
      <c r="D499" s="30">
        <f t="shared" si="60"/>
        <v>3000</v>
      </c>
      <c r="E499" s="30">
        <f t="shared" si="60"/>
        <v>3000</v>
      </c>
      <c r="H499" s="41">
        <f t="shared" si="52"/>
        <v>3000</v>
      </c>
    </row>
    <row r="500" spans="1:12" hidden="1" outlineLevel="2">
      <c r="A500" s="6">
        <v>3302</v>
      </c>
      <c r="B500" s="4" t="s">
        <v>406</v>
      </c>
      <c r="C500" s="5">
        <v>25000</v>
      </c>
      <c r="D500" s="5">
        <f t="shared" si="60"/>
        <v>25000</v>
      </c>
      <c r="E500" s="5">
        <f t="shared" si="60"/>
        <v>25000</v>
      </c>
      <c r="H500" s="41">
        <f t="shared" si="52"/>
        <v>25000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hidden="1" outlineLevel="1">
      <c r="A504" s="165" t="s">
        <v>410</v>
      </c>
      <c r="B504" s="166"/>
      <c r="C504" s="32">
        <f>SUM(C505:C508)</f>
        <v>76100</v>
      </c>
      <c r="D504" s="32">
        <f>SUM(D505:D508)</f>
        <v>76100</v>
      </c>
      <c r="E504" s="32">
        <f>SUM(E505:E508)</f>
        <v>76100</v>
      </c>
      <c r="H504" s="41">
        <f t="shared" si="52"/>
        <v>76100</v>
      </c>
    </row>
    <row r="505" spans="1:12" hidden="1" outlineLevel="2" collapsed="1">
      <c r="A505" s="6">
        <v>3303</v>
      </c>
      <c r="B505" s="4" t="s">
        <v>411</v>
      </c>
      <c r="C505" s="5">
        <v>9100</v>
      </c>
      <c r="D505" s="5">
        <f>C505</f>
        <v>9100</v>
      </c>
      <c r="E505" s="5">
        <f>D505</f>
        <v>9100</v>
      </c>
      <c r="H505" s="41">
        <f t="shared" si="52"/>
        <v>9100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61"/>
        <v>2000</v>
      </c>
      <c r="E507" s="5">
        <f t="shared" si="61"/>
        <v>2000</v>
      </c>
      <c r="H507" s="41">
        <f t="shared" si="52"/>
        <v>2000</v>
      </c>
    </row>
    <row r="508" spans="1:12" hidden="1" outlineLevel="2">
      <c r="A508" s="6">
        <v>3303</v>
      </c>
      <c r="B508" s="4" t="s">
        <v>409</v>
      </c>
      <c r="C508" s="5">
        <v>65000</v>
      </c>
      <c r="D508" s="5">
        <f t="shared" si="61"/>
        <v>65000</v>
      </c>
      <c r="E508" s="5">
        <f t="shared" si="61"/>
        <v>65000</v>
      </c>
      <c r="H508" s="41">
        <f t="shared" si="52"/>
        <v>65000</v>
      </c>
    </row>
    <row r="509" spans="1:12" hidden="1" outlineLevel="1">
      <c r="A509" s="165" t="s">
        <v>414</v>
      </c>
      <c r="B509" s="166"/>
      <c r="C509" s="32">
        <f>C510+C511+C512+C513+C517+C518+C519+C520+C521</f>
        <v>188900</v>
      </c>
      <c r="D509" s="32">
        <f>D510+D511+D512+D513+D517+D518+D519+D520+D521</f>
        <v>188900</v>
      </c>
      <c r="E509" s="32">
        <f>E510+E511+E512+E513+E517+E518+E519+E520+E521</f>
        <v>188900</v>
      </c>
      <c r="F509" s="51"/>
      <c r="H509" s="41">
        <f t="shared" si="52"/>
        <v>188900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25000</v>
      </c>
      <c r="D513" s="5">
        <f>SUM(D514:D516)</f>
        <v>25000</v>
      </c>
      <c r="E513" s="5">
        <f>SUM(E514:E516)</f>
        <v>25000</v>
      </c>
      <c r="H513" s="41">
        <f t="shared" si="52"/>
        <v>25000</v>
      </c>
    </row>
    <row r="514" spans="1:8" ht="15" hidden="1" customHeight="1" outlineLevel="3">
      <c r="A514" s="29"/>
      <c r="B514" s="28" t="s">
        <v>419</v>
      </c>
      <c r="C514" s="30">
        <v>25000</v>
      </c>
      <c r="D514" s="30">
        <f t="shared" ref="D514:E521" si="63">C514</f>
        <v>25000</v>
      </c>
      <c r="E514" s="30">
        <f t="shared" si="63"/>
        <v>25000</v>
      </c>
      <c r="H514" s="41">
        <f t="shared" ref="H514:H577" si="64">C514</f>
        <v>25000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hidden="1" outlineLevel="2">
      <c r="A518" s="6">
        <v>3305</v>
      </c>
      <c r="B518" s="4" t="s">
        <v>423</v>
      </c>
      <c r="C518" s="5">
        <v>2400</v>
      </c>
      <c r="D518" s="5">
        <f t="shared" si="63"/>
        <v>2400</v>
      </c>
      <c r="E518" s="5">
        <f t="shared" si="63"/>
        <v>2400</v>
      </c>
      <c r="H518" s="41">
        <f t="shared" si="64"/>
        <v>2400</v>
      </c>
    </row>
    <row r="519" spans="1:8" hidden="1" outlineLevel="2">
      <c r="A519" s="6">
        <v>3305</v>
      </c>
      <c r="B519" s="4" t="s">
        <v>424</v>
      </c>
      <c r="C519" s="5">
        <v>1500</v>
      </c>
      <c r="D519" s="5">
        <f t="shared" si="63"/>
        <v>1500</v>
      </c>
      <c r="E519" s="5">
        <f t="shared" si="63"/>
        <v>1500</v>
      </c>
      <c r="H519" s="41">
        <f t="shared" si="64"/>
        <v>1500</v>
      </c>
    </row>
    <row r="520" spans="1:8" hidden="1" outlineLevel="2">
      <c r="A520" s="6">
        <v>3305</v>
      </c>
      <c r="B520" s="4" t="s">
        <v>425</v>
      </c>
      <c r="C520" s="5">
        <v>160000</v>
      </c>
      <c r="D520" s="5">
        <f t="shared" si="63"/>
        <v>160000</v>
      </c>
      <c r="E520" s="5">
        <f t="shared" si="63"/>
        <v>160000</v>
      </c>
      <c r="H520" s="41">
        <f t="shared" si="64"/>
        <v>160000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hidden="1" outlineLevel="1">
      <c r="A522" s="165" t="s">
        <v>426</v>
      </c>
      <c r="B522" s="16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hidden="1" outlineLevel="1">
      <c r="A528" s="165" t="s">
        <v>432</v>
      </c>
      <c r="B528" s="16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hidden="1" outlineLevel="1">
      <c r="A538" s="165" t="s">
        <v>441</v>
      </c>
      <c r="B538" s="166"/>
      <c r="C538" s="32">
        <f>SUM(C539:C544)</f>
        <v>5410</v>
      </c>
      <c r="D538" s="32">
        <f>SUM(D539:D544)</f>
        <v>5410</v>
      </c>
      <c r="E538" s="32">
        <f>SUM(E539:E544)</f>
        <v>5410</v>
      </c>
      <c r="H538" s="41">
        <f t="shared" si="64"/>
        <v>5410</v>
      </c>
    </row>
    <row r="539" spans="1:8" hidden="1" outlineLevel="2" collapsed="1">
      <c r="A539" s="6">
        <v>3310</v>
      </c>
      <c r="B539" s="4" t="s">
        <v>443</v>
      </c>
      <c r="C539" s="5">
        <v>5410</v>
      </c>
      <c r="D539" s="5">
        <f>C539</f>
        <v>5410</v>
      </c>
      <c r="E539" s="5">
        <f>D539</f>
        <v>5410</v>
      </c>
      <c r="H539" s="41">
        <f t="shared" si="64"/>
        <v>5410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7">C540</f>
        <v>0</v>
      </c>
      <c r="E540" s="5">
        <f t="shared" si="67"/>
        <v>0</v>
      </c>
      <c r="H540" s="41">
        <f t="shared" si="64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 collapsed="1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4"/>
        <v>0</v>
      </c>
      <c r="I547" s="42"/>
      <c r="J547" s="40" t="b">
        <f>AND(H547=I547)</f>
        <v>1</v>
      </c>
    </row>
    <row r="548" spans="1:10" hidden="1" outlineLevel="1">
      <c r="A548" s="165" t="s">
        <v>450</v>
      </c>
      <c r="B548" s="166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hidden="1" outlineLevel="1">
      <c r="A549" s="165" t="s">
        <v>451</v>
      </c>
      <c r="B549" s="166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 collapsed="1">
      <c r="A550" s="163" t="s">
        <v>455</v>
      </c>
      <c r="B550" s="164"/>
      <c r="C550" s="36">
        <f>C551</f>
        <v>185000</v>
      </c>
      <c r="D550" s="36">
        <f>D551</f>
        <v>185000</v>
      </c>
      <c r="E550" s="36">
        <f>E551</f>
        <v>185000</v>
      </c>
      <c r="G550" s="39" t="s">
        <v>59</v>
      </c>
      <c r="H550" s="41">
        <f t="shared" si="64"/>
        <v>185000</v>
      </c>
      <c r="I550" s="42"/>
      <c r="J550" s="40" t="b">
        <f>AND(H550=I550)</f>
        <v>0</v>
      </c>
    </row>
    <row r="551" spans="1:10">
      <c r="A551" s="161" t="s">
        <v>456</v>
      </c>
      <c r="B551" s="162"/>
      <c r="C551" s="33">
        <f>C552+C556</f>
        <v>185000</v>
      </c>
      <c r="D551" s="33">
        <f>D552+D556</f>
        <v>185000</v>
      </c>
      <c r="E551" s="33">
        <f>E552+E556</f>
        <v>185000</v>
      </c>
      <c r="G551" s="39" t="s">
        <v>594</v>
      </c>
      <c r="H551" s="41">
        <f t="shared" si="64"/>
        <v>185000</v>
      </c>
      <c r="I551" s="42"/>
      <c r="J551" s="40" t="b">
        <f>AND(H551=I551)</f>
        <v>0</v>
      </c>
    </row>
    <row r="552" spans="1:10" hidden="1" outlineLevel="1">
      <c r="A552" s="165" t="s">
        <v>457</v>
      </c>
      <c r="B552" s="166"/>
      <c r="C552" s="32">
        <f>SUM(C553:C555)</f>
        <v>185000</v>
      </c>
      <c r="D552" s="32">
        <f>SUM(D553:D555)</f>
        <v>185000</v>
      </c>
      <c r="E552" s="32">
        <f>SUM(E553:E555)</f>
        <v>185000</v>
      </c>
      <c r="H552" s="41">
        <f t="shared" si="64"/>
        <v>185000</v>
      </c>
    </row>
    <row r="553" spans="1:10" hidden="1" outlineLevel="2" collapsed="1">
      <c r="A553" s="6">
        <v>5500</v>
      </c>
      <c r="B553" s="4" t="s">
        <v>458</v>
      </c>
      <c r="C553" s="5">
        <v>185000</v>
      </c>
      <c r="D553" s="5">
        <f t="shared" ref="D553:E555" si="68">C553</f>
        <v>185000</v>
      </c>
      <c r="E553" s="5">
        <f t="shared" si="68"/>
        <v>185000</v>
      </c>
      <c r="H553" s="41">
        <f t="shared" si="64"/>
        <v>185000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hidden="1" outlineLevel="1">
      <c r="A556" s="165" t="s">
        <v>461</v>
      </c>
      <c r="B556" s="16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 collapsed="1">
      <c r="A559" s="167" t="s">
        <v>62</v>
      </c>
      <c r="B559" s="168"/>
      <c r="C559" s="37">
        <f>C560+C716+C725</f>
        <v>5026000</v>
      </c>
      <c r="D559" s="37">
        <f>D560+D716+D725</f>
        <v>5026000</v>
      </c>
      <c r="E559" s="37">
        <f>E560+E716+E725</f>
        <v>5026000</v>
      </c>
      <c r="G559" s="39" t="s">
        <v>62</v>
      </c>
      <c r="H559" s="41">
        <f t="shared" si="64"/>
        <v>5026000</v>
      </c>
      <c r="I559" s="42"/>
      <c r="J559" s="40" t="b">
        <f>AND(H559=I559)</f>
        <v>0</v>
      </c>
    </row>
    <row r="560" spans="1:10">
      <c r="A560" s="163" t="s">
        <v>464</v>
      </c>
      <c r="B560" s="164"/>
      <c r="C560" s="36">
        <f>C561+C638+C642+C645</f>
        <v>4686000</v>
      </c>
      <c r="D560" s="36">
        <f>D561+D638+D642+D645</f>
        <v>4686000</v>
      </c>
      <c r="E560" s="36">
        <f>E561+E638+E642+E645</f>
        <v>4686000</v>
      </c>
      <c r="G560" s="39" t="s">
        <v>61</v>
      </c>
      <c r="H560" s="41">
        <f t="shared" si="64"/>
        <v>4686000</v>
      </c>
      <c r="I560" s="42"/>
      <c r="J560" s="40" t="b">
        <f>AND(H560=I560)</f>
        <v>0</v>
      </c>
    </row>
    <row r="561" spans="1:10">
      <c r="A561" s="161" t="s">
        <v>465</v>
      </c>
      <c r="B561" s="162"/>
      <c r="C561" s="38">
        <f>C562+C567+C568+C569+C576+C577+C581+C584+C585+C586+C587+C592+C595+C599+C603+C610+C616+C628</f>
        <v>4486000</v>
      </c>
      <c r="D561" s="38">
        <f>D562+D567+D568+D569+D576+D577+D581+D584+D585+D586+D587+D592+D595+D599+D603+D610+D616+D628</f>
        <v>4486000</v>
      </c>
      <c r="E561" s="38">
        <f>E562+E567+E568+E569+E576+E577+E581+E584+E585+E586+E587+E592+E595+E599+E603+E610+E616+E628</f>
        <v>4486000</v>
      </c>
      <c r="G561" s="39" t="s">
        <v>595</v>
      </c>
      <c r="H561" s="41">
        <f t="shared" si="64"/>
        <v>4486000</v>
      </c>
      <c r="I561" s="42"/>
      <c r="J561" s="40" t="b">
        <f>AND(H561=I561)</f>
        <v>0</v>
      </c>
    </row>
    <row r="562" spans="1:10" hidden="1" outlineLevel="1">
      <c r="A562" s="165" t="s">
        <v>466</v>
      </c>
      <c r="B562" s="166"/>
      <c r="C562" s="32">
        <f>SUM(C563:C566)</f>
        <v>190000</v>
      </c>
      <c r="D562" s="32">
        <f>SUM(D563:D566)</f>
        <v>190000</v>
      </c>
      <c r="E562" s="32">
        <f>SUM(E563:E566)</f>
        <v>190000</v>
      </c>
      <c r="H562" s="41">
        <f t="shared" si="64"/>
        <v>190000</v>
      </c>
    </row>
    <row r="563" spans="1:10" hidden="1" outlineLevel="2">
      <c r="A563" s="7">
        <v>6600</v>
      </c>
      <c r="B563" s="4" t="s">
        <v>468</v>
      </c>
      <c r="C563" s="5">
        <v>50000</v>
      </c>
      <c r="D563" s="5">
        <f>C563</f>
        <v>50000</v>
      </c>
      <c r="E563" s="5">
        <f>D563</f>
        <v>50000</v>
      </c>
      <c r="H563" s="41">
        <f t="shared" si="64"/>
        <v>50000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hidden="1" outlineLevel="2">
      <c r="A566" s="6">
        <v>6600</v>
      </c>
      <c r="B566" s="4" t="s">
        <v>471</v>
      </c>
      <c r="C566" s="5">
        <v>140000</v>
      </c>
      <c r="D566" s="5">
        <f t="shared" si="69"/>
        <v>140000</v>
      </c>
      <c r="E566" s="5">
        <f t="shared" si="69"/>
        <v>140000</v>
      </c>
      <c r="H566" s="41">
        <f t="shared" si="64"/>
        <v>140000</v>
      </c>
    </row>
    <row r="567" spans="1:10" hidden="1" outlineLevel="1">
      <c r="A567" s="165" t="s">
        <v>467</v>
      </c>
      <c r="B567" s="166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hidden="1" outlineLevel="1">
      <c r="A568" s="165" t="s">
        <v>472</v>
      </c>
      <c r="B568" s="166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hidden="1" outlineLevel="1">
      <c r="A569" s="165" t="s">
        <v>473</v>
      </c>
      <c r="B569" s="166"/>
      <c r="C569" s="32">
        <f>SUM(C570:C575)</f>
        <v>1166000</v>
      </c>
      <c r="D569" s="32">
        <f>SUM(D570:D575)</f>
        <v>1166000</v>
      </c>
      <c r="E569" s="32">
        <f>SUM(E570:E575)</f>
        <v>1166000</v>
      </c>
      <c r="H569" s="41">
        <f t="shared" si="64"/>
        <v>1166000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4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hidden="1" outlineLevel="2">
      <c r="A572" s="7">
        <v>6603</v>
      </c>
      <c r="B572" s="4" t="s">
        <v>476</v>
      </c>
      <c r="C572" s="5">
        <v>700000</v>
      </c>
      <c r="D572" s="5">
        <f t="shared" si="70"/>
        <v>700000</v>
      </c>
      <c r="E572" s="5">
        <f t="shared" si="70"/>
        <v>700000</v>
      </c>
      <c r="H572" s="41">
        <f t="shared" si="64"/>
        <v>700000</v>
      </c>
    </row>
    <row r="573" spans="1:10" hidden="1" outlineLevel="2">
      <c r="A573" s="7">
        <v>6603</v>
      </c>
      <c r="B573" s="4" t="s">
        <v>477</v>
      </c>
      <c r="C573" s="5">
        <v>24000</v>
      </c>
      <c r="D573" s="5">
        <f t="shared" si="70"/>
        <v>24000</v>
      </c>
      <c r="E573" s="5">
        <f t="shared" si="70"/>
        <v>24000</v>
      </c>
      <c r="H573" s="41">
        <f t="shared" si="64"/>
        <v>24000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hidden="1" outlineLevel="2">
      <c r="A575" s="7">
        <v>6603</v>
      </c>
      <c r="B575" s="4" t="s">
        <v>479</v>
      </c>
      <c r="C575" s="5">
        <v>442000</v>
      </c>
      <c r="D575" s="5">
        <f t="shared" si="70"/>
        <v>442000</v>
      </c>
      <c r="E575" s="5">
        <f t="shared" si="70"/>
        <v>442000</v>
      </c>
      <c r="H575" s="41">
        <f t="shared" si="64"/>
        <v>442000</v>
      </c>
    </row>
    <row r="576" spans="1:10" hidden="1" outlineLevel="1">
      <c r="A576" s="165" t="s">
        <v>480</v>
      </c>
      <c r="B576" s="166"/>
      <c r="C576" s="32">
        <v>26000</v>
      </c>
      <c r="D576" s="32">
        <f>C576</f>
        <v>26000</v>
      </c>
      <c r="E576" s="32">
        <f>D576</f>
        <v>26000</v>
      </c>
      <c r="H576" s="41">
        <f t="shared" si="64"/>
        <v>26000</v>
      </c>
    </row>
    <row r="577" spans="1:8" hidden="1" outlineLevel="1">
      <c r="A577" s="165" t="s">
        <v>481</v>
      </c>
      <c r="B577" s="166"/>
      <c r="C577" s="32">
        <f>SUM(C578:C580)</f>
        <v>25000</v>
      </c>
      <c r="D577" s="32">
        <f>SUM(D578:D580)</f>
        <v>25000</v>
      </c>
      <c r="E577" s="32">
        <f>SUM(E578:E580)</f>
        <v>25000</v>
      </c>
      <c r="H577" s="41">
        <f t="shared" si="64"/>
        <v>25000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hidden="1" outlineLevel="2">
      <c r="A580" s="7">
        <v>6605</v>
      </c>
      <c r="B580" s="4" t="s">
        <v>484</v>
      </c>
      <c r="C580" s="5">
        <v>25000</v>
      </c>
      <c r="D580" s="5">
        <f t="shared" si="71"/>
        <v>25000</v>
      </c>
      <c r="E580" s="5">
        <f t="shared" si="71"/>
        <v>25000</v>
      </c>
      <c r="H580" s="41">
        <f t="shared" si="72"/>
        <v>25000</v>
      </c>
    </row>
    <row r="581" spans="1:8" hidden="1" outlineLevel="1">
      <c r="A581" s="165" t="s">
        <v>485</v>
      </c>
      <c r="B581" s="166"/>
      <c r="C581" s="32">
        <f>SUM(C582:C583)</f>
        <v>657000</v>
      </c>
      <c r="D581" s="32">
        <f>SUM(D582:D583)</f>
        <v>657000</v>
      </c>
      <c r="E581" s="32">
        <f>SUM(E582:E583)</f>
        <v>657000</v>
      </c>
      <c r="H581" s="41">
        <f t="shared" si="72"/>
        <v>657000</v>
      </c>
    </row>
    <row r="582" spans="1:8" hidden="1" outlineLevel="2">
      <c r="A582" s="7">
        <v>6606</v>
      </c>
      <c r="B582" s="4" t="s">
        <v>486</v>
      </c>
      <c r="C582" s="5">
        <v>617000</v>
      </c>
      <c r="D582" s="5">
        <f t="shared" ref="D582:E586" si="73">C582</f>
        <v>617000</v>
      </c>
      <c r="E582" s="5">
        <f t="shared" si="73"/>
        <v>617000</v>
      </c>
      <c r="H582" s="41">
        <f t="shared" si="72"/>
        <v>617000</v>
      </c>
    </row>
    <row r="583" spans="1:8" hidden="1" outlineLevel="2">
      <c r="A583" s="7">
        <v>6606</v>
      </c>
      <c r="B583" s="4" t="s">
        <v>487</v>
      </c>
      <c r="C583" s="5">
        <v>40000</v>
      </c>
      <c r="D583" s="5">
        <f t="shared" si="73"/>
        <v>40000</v>
      </c>
      <c r="E583" s="5">
        <f t="shared" si="73"/>
        <v>40000</v>
      </c>
      <c r="H583" s="41">
        <f t="shared" si="72"/>
        <v>40000</v>
      </c>
    </row>
    <row r="584" spans="1:8" hidden="1" outlineLevel="1">
      <c r="A584" s="165" t="s">
        <v>488</v>
      </c>
      <c r="B584" s="166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hidden="1" outlineLevel="1" collapsed="1">
      <c r="A585" s="165" t="s">
        <v>489</v>
      </c>
      <c r="B585" s="166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hidden="1" outlineLevel="1" collapsed="1">
      <c r="A586" s="165" t="s">
        <v>490</v>
      </c>
      <c r="B586" s="166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hidden="1" outlineLevel="1">
      <c r="A587" s="165" t="s">
        <v>491</v>
      </c>
      <c r="B587" s="166"/>
      <c r="C587" s="32">
        <f>SUM(C588:C591)</f>
        <v>30000</v>
      </c>
      <c r="D587" s="32">
        <f>SUM(D588:D591)</f>
        <v>30000</v>
      </c>
      <c r="E587" s="32">
        <f>SUM(E588:E591)</f>
        <v>30000</v>
      </c>
      <c r="H587" s="41">
        <f t="shared" si="72"/>
        <v>30000</v>
      </c>
    </row>
    <row r="588" spans="1:8" hidden="1" outlineLevel="2">
      <c r="A588" s="7">
        <v>6610</v>
      </c>
      <c r="B588" s="4" t="s">
        <v>492</v>
      </c>
      <c r="C588" s="5">
        <v>30000</v>
      </c>
      <c r="D588" s="5">
        <f>C588</f>
        <v>30000</v>
      </c>
      <c r="E588" s="5">
        <f>D588</f>
        <v>30000</v>
      </c>
      <c r="H588" s="41">
        <f t="shared" si="72"/>
        <v>30000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hidden="1" outlineLevel="1">
      <c r="A592" s="165" t="s">
        <v>498</v>
      </c>
      <c r="B592" s="166"/>
      <c r="C592" s="32">
        <f>SUM(C593:C594)</f>
        <v>10000</v>
      </c>
      <c r="D592" s="32">
        <f>SUM(D593:D594)</f>
        <v>10000</v>
      </c>
      <c r="E592" s="32">
        <f>SUM(E593:E594)</f>
        <v>10000</v>
      </c>
      <c r="H592" s="41">
        <f t="shared" si="72"/>
        <v>10000</v>
      </c>
    </row>
    <row r="593" spans="1:8" hidden="1" outlineLevel="2">
      <c r="A593" s="7">
        <v>6611</v>
      </c>
      <c r="B593" s="4" t="s">
        <v>496</v>
      </c>
      <c r="C593" s="5">
        <v>10000</v>
      </c>
      <c r="D593" s="5">
        <f>C593</f>
        <v>10000</v>
      </c>
      <c r="E593" s="5">
        <f>D593</f>
        <v>10000</v>
      </c>
      <c r="H593" s="41">
        <f t="shared" si="72"/>
        <v>10000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hidden="1" outlineLevel="1">
      <c r="A595" s="165" t="s">
        <v>502</v>
      </c>
      <c r="B595" s="16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hidden="1" outlineLevel="1">
      <c r="A599" s="165" t="s">
        <v>503</v>
      </c>
      <c r="B599" s="166"/>
      <c r="C599" s="32">
        <f>SUM(C600:C602)</f>
        <v>1110000</v>
      </c>
      <c r="D599" s="32">
        <f>SUM(D600:D602)</f>
        <v>1110000</v>
      </c>
      <c r="E599" s="32">
        <f>SUM(E600:E602)</f>
        <v>1110000</v>
      </c>
      <c r="H599" s="41">
        <f t="shared" si="72"/>
        <v>1110000</v>
      </c>
    </row>
    <row r="600" spans="1:8" hidden="1" outlineLevel="2">
      <c r="A600" s="7">
        <v>6613</v>
      </c>
      <c r="B600" s="4" t="s">
        <v>504</v>
      </c>
      <c r="C600" s="5">
        <v>176000</v>
      </c>
      <c r="D600" s="5">
        <f t="shared" ref="D600:E602" si="76">C600</f>
        <v>176000</v>
      </c>
      <c r="E600" s="5">
        <f t="shared" si="76"/>
        <v>176000</v>
      </c>
      <c r="H600" s="41">
        <f t="shared" si="72"/>
        <v>176000</v>
      </c>
    </row>
    <row r="601" spans="1:8" hidden="1" outlineLevel="2">
      <c r="A601" s="7">
        <v>6613</v>
      </c>
      <c r="B601" s="4" t="s">
        <v>505</v>
      </c>
      <c r="C601" s="5">
        <v>924000</v>
      </c>
      <c r="D601" s="5">
        <f t="shared" si="76"/>
        <v>924000</v>
      </c>
      <c r="E601" s="5">
        <f t="shared" si="76"/>
        <v>924000</v>
      </c>
      <c r="H601" s="41">
        <f t="shared" si="72"/>
        <v>924000</v>
      </c>
    </row>
    <row r="602" spans="1:8" hidden="1" outlineLevel="2">
      <c r="A602" s="7">
        <v>6613</v>
      </c>
      <c r="B602" s="4" t="s">
        <v>501</v>
      </c>
      <c r="C602" s="5">
        <v>10000</v>
      </c>
      <c r="D602" s="5">
        <f t="shared" si="76"/>
        <v>10000</v>
      </c>
      <c r="E602" s="5">
        <f t="shared" si="76"/>
        <v>10000</v>
      </c>
      <c r="H602" s="41">
        <f t="shared" si="72"/>
        <v>10000</v>
      </c>
    </row>
    <row r="603" spans="1:8" hidden="1" outlineLevel="1">
      <c r="A603" s="165" t="s">
        <v>506</v>
      </c>
      <c r="B603" s="16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hidden="1" outlineLevel="1">
      <c r="A610" s="165" t="s">
        <v>513</v>
      </c>
      <c r="B610" s="166"/>
      <c r="C610" s="32">
        <f>SUM(C611:C615)</f>
        <v>230000</v>
      </c>
      <c r="D610" s="32">
        <f>SUM(D611:D615)</f>
        <v>230000</v>
      </c>
      <c r="E610" s="32">
        <f>SUM(E611:E615)</f>
        <v>230000</v>
      </c>
      <c r="H610" s="41">
        <f t="shared" si="72"/>
        <v>230000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hidden="1" outlineLevel="2">
      <c r="A614" s="7">
        <v>6615</v>
      </c>
      <c r="B614" s="4" t="s">
        <v>517</v>
      </c>
      <c r="C614" s="5">
        <v>30000</v>
      </c>
      <c r="D614" s="5">
        <f t="shared" si="78"/>
        <v>30000</v>
      </c>
      <c r="E614" s="5">
        <f t="shared" si="78"/>
        <v>30000</v>
      </c>
      <c r="H614" s="41">
        <f t="shared" si="72"/>
        <v>30000</v>
      </c>
    </row>
    <row r="615" spans="1:8" hidden="1" outlineLevel="2">
      <c r="A615" s="7">
        <v>6615</v>
      </c>
      <c r="B615" s="4" t="s">
        <v>518</v>
      </c>
      <c r="C615" s="5">
        <v>200000</v>
      </c>
      <c r="D615" s="5">
        <f t="shared" si="78"/>
        <v>200000</v>
      </c>
      <c r="E615" s="5">
        <f t="shared" si="78"/>
        <v>200000</v>
      </c>
      <c r="H615" s="41">
        <f t="shared" si="72"/>
        <v>200000</v>
      </c>
    </row>
    <row r="616" spans="1:8" hidden="1" outlineLevel="1">
      <c r="A616" s="165" t="s">
        <v>519</v>
      </c>
      <c r="B616" s="166"/>
      <c r="C616" s="32">
        <f>SUM(C617:C627)</f>
        <v>740000</v>
      </c>
      <c r="D616" s="32">
        <f>SUM(D617:D627)</f>
        <v>740000</v>
      </c>
      <c r="E616" s="32">
        <f>SUM(E617:E627)</f>
        <v>740000</v>
      </c>
      <c r="H616" s="41">
        <f t="shared" si="72"/>
        <v>740000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hidden="1" outlineLevel="2">
      <c r="A620" s="7">
        <v>6616</v>
      </c>
      <c r="B620" s="4" t="s">
        <v>523</v>
      </c>
      <c r="C620" s="5">
        <v>680000</v>
      </c>
      <c r="D620" s="5">
        <f t="shared" si="79"/>
        <v>680000</v>
      </c>
      <c r="E620" s="5">
        <f t="shared" si="79"/>
        <v>680000</v>
      </c>
      <c r="H620" s="41">
        <f t="shared" si="72"/>
        <v>680000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hidden="1" outlineLevel="2">
      <c r="A624" s="7">
        <v>6616</v>
      </c>
      <c r="B624" s="4" t="s">
        <v>527</v>
      </c>
      <c r="C624" s="5">
        <v>60000</v>
      </c>
      <c r="D624" s="5">
        <f t="shared" si="79"/>
        <v>60000</v>
      </c>
      <c r="E624" s="5">
        <f t="shared" si="79"/>
        <v>60000</v>
      </c>
      <c r="H624" s="41">
        <f t="shared" si="72"/>
        <v>60000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hidden="1" outlineLevel="1">
      <c r="A628" s="165" t="s">
        <v>531</v>
      </c>
      <c r="B628" s="166"/>
      <c r="C628" s="32">
        <f>SUM(C629:C637)</f>
        <v>302000</v>
      </c>
      <c r="D628" s="32">
        <f>SUM(D629:D637)</f>
        <v>302000</v>
      </c>
      <c r="E628" s="32">
        <f>SUM(E629:E637)</f>
        <v>302000</v>
      </c>
      <c r="H628" s="41">
        <f t="shared" si="72"/>
        <v>302000</v>
      </c>
    </row>
    <row r="629" spans="1:10" hidden="1" outlineLevel="2">
      <c r="A629" s="7">
        <v>6617</v>
      </c>
      <c r="B629" s="4" t="s">
        <v>532</v>
      </c>
      <c r="C629" s="5">
        <v>130000</v>
      </c>
      <c r="D629" s="5">
        <f>C629</f>
        <v>130000</v>
      </c>
      <c r="E629" s="5">
        <f>D629</f>
        <v>130000</v>
      </c>
      <c r="H629" s="41">
        <f t="shared" si="72"/>
        <v>130000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hidden="1" outlineLevel="2">
      <c r="A632" s="7">
        <v>6617</v>
      </c>
      <c r="B632" s="4" t="s">
        <v>535</v>
      </c>
      <c r="C632" s="5">
        <v>172000</v>
      </c>
      <c r="D632" s="5">
        <f t="shared" si="80"/>
        <v>172000</v>
      </c>
      <c r="E632" s="5">
        <f t="shared" si="80"/>
        <v>172000</v>
      </c>
      <c r="H632" s="41">
        <f t="shared" si="72"/>
        <v>172000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 collapsed="1">
      <c r="A638" s="161" t="s">
        <v>541</v>
      </c>
      <c r="B638" s="162"/>
      <c r="C638" s="38">
        <f>C639+C640+C641</f>
        <v>200000</v>
      </c>
      <c r="D638" s="38">
        <f>D639+D640+D641</f>
        <v>200000</v>
      </c>
      <c r="E638" s="38">
        <f>E639+E640+E641</f>
        <v>200000</v>
      </c>
      <c r="G638" s="39" t="s">
        <v>596</v>
      </c>
      <c r="H638" s="41">
        <f t="shared" si="72"/>
        <v>200000</v>
      </c>
      <c r="I638" s="42"/>
      <c r="J638" s="40" t="b">
        <f>AND(H638=I638)</f>
        <v>0</v>
      </c>
    </row>
    <row r="639" spans="1:10" hidden="1" outlineLevel="1">
      <c r="A639" s="165" t="s">
        <v>542</v>
      </c>
      <c r="B639" s="166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hidden="1" outlineLevel="1">
      <c r="A640" s="165" t="s">
        <v>543</v>
      </c>
      <c r="B640" s="166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hidden="1" outlineLevel="1">
      <c r="A641" s="165" t="s">
        <v>544</v>
      </c>
      <c r="B641" s="166"/>
      <c r="C641" s="32">
        <v>200000</v>
      </c>
      <c r="D641" s="32">
        <f t="shared" si="81"/>
        <v>200000</v>
      </c>
      <c r="E641" s="32">
        <f t="shared" si="81"/>
        <v>200000</v>
      </c>
      <c r="H641" s="41">
        <f t="shared" si="72"/>
        <v>200000</v>
      </c>
    </row>
    <row r="642" spans="1:10" collapsed="1">
      <c r="A642" s="161" t="s">
        <v>545</v>
      </c>
      <c r="B642" s="16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hidden="1" outlineLevel="1">
      <c r="A643" s="165" t="s">
        <v>546</v>
      </c>
      <c r="B643" s="166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hidden="1" outlineLevel="1">
      <c r="A644" s="165" t="s">
        <v>547</v>
      </c>
      <c r="B644" s="166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 collapsed="1">
      <c r="A645" s="161" t="s">
        <v>548</v>
      </c>
      <c r="B645" s="16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hidden="1" outlineLevel="1">
      <c r="A646" s="165" t="s">
        <v>549</v>
      </c>
      <c r="B646" s="16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hidden="1" outlineLevel="1">
      <c r="A651" s="165" t="s">
        <v>550</v>
      </c>
      <c r="B651" s="166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hidden="1" outlineLevel="1">
      <c r="A652" s="165" t="s">
        <v>551</v>
      </c>
      <c r="B652" s="166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hidden="1" outlineLevel="1">
      <c r="A653" s="165" t="s">
        <v>552</v>
      </c>
      <c r="B653" s="16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hidden="1" outlineLevel="1">
      <c r="A660" s="165" t="s">
        <v>553</v>
      </c>
      <c r="B660" s="166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hidden="1" outlineLevel="1">
      <c r="A661" s="165" t="s">
        <v>554</v>
      </c>
      <c r="B661" s="16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hidden="1" outlineLevel="1">
      <c r="A665" s="165" t="s">
        <v>555</v>
      </c>
      <c r="B665" s="16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hidden="1" outlineLevel="1">
      <c r="A668" s="165" t="s">
        <v>556</v>
      </c>
      <c r="B668" s="166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hidden="1" outlineLevel="1" collapsed="1">
      <c r="A669" s="165" t="s">
        <v>557</v>
      </c>
      <c r="B669" s="166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hidden="1" outlineLevel="1" collapsed="1">
      <c r="A670" s="165" t="s">
        <v>558</v>
      </c>
      <c r="B670" s="166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hidden="1" outlineLevel="1">
      <c r="A671" s="165" t="s">
        <v>559</v>
      </c>
      <c r="B671" s="16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hidden="1" outlineLevel="1">
      <c r="A676" s="165" t="s">
        <v>560</v>
      </c>
      <c r="B676" s="16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hidden="1" outlineLevel="1">
      <c r="A679" s="165" t="s">
        <v>561</v>
      </c>
      <c r="B679" s="16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hidden="1" outlineLevel="1">
      <c r="A683" s="165" t="s">
        <v>562</v>
      </c>
      <c r="B683" s="16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hidden="1" outlineLevel="1">
      <c r="A687" s="165" t="s">
        <v>563</v>
      </c>
      <c r="B687" s="16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hidden="1" outlineLevel="1">
      <c r="A694" s="165" t="s">
        <v>564</v>
      </c>
      <c r="B694" s="16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hidden="1" outlineLevel="1">
      <c r="A700" s="165" t="s">
        <v>565</v>
      </c>
      <c r="B700" s="16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hidden="1" outlineLevel="1">
      <c r="A712" s="165" t="s">
        <v>566</v>
      </c>
      <c r="B712" s="166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hidden="1" outlineLevel="1">
      <c r="A713" s="165" t="s">
        <v>567</v>
      </c>
      <c r="B713" s="166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hidden="1" outlineLevel="1">
      <c r="A714" s="165" t="s">
        <v>568</v>
      </c>
      <c r="B714" s="166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hidden="1" outlineLevel="1">
      <c r="A715" s="165" t="s">
        <v>569</v>
      </c>
      <c r="B715" s="166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 collapsed="1">
      <c r="A716" s="163" t="s">
        <v>570</v>
      </c>
      <c r="B716" s="164"/>
      <c r="C716" s="36">
        <f>C717</f>
        <v>340000</v>
      </c>
      <c r="D716" s="36">
        <f>D717</f>
        <v>340000</v>
      </c>
      <c r="E716" s="36">
        <f>E717</f>
        <v>340000</v>
      </c>
      <c r="G716" s="39" t="s">
        <v>66</v>
      </c>
      <c r="H716" s="41">
        <f t="shared" si="93"/>
        <v>340000</v>
      </c>
      <c r="I716" s="42"/>
      <c r="J716" s="40" t="b">
        <f>AND(H716=I716)</f>
        <v>0</v>
      </c>
    </row>
    <row r="717" spans="1:10">
      <c r="A717" s="161" t="s">
        <v>571</v>
      </c>
      <c r="B717" s="162"/>
      <c r="C717" s="33">
        <f>C718+C722</f>
        <v>340000</v>
      </c>
      <c r="D717" s="33">
        <f>D718+D722</f>
        <v>340000</v>
      </c>
      <c r="E717" s="33">
        <f>E718+E722</f>
        <v>340000</v>
      </c>
      <c r="G717" s="39" t="s">
        <v>599</v>
      </c>
      <c r="H717" s="41">
        <f t="shared" si="93"/>
        <v>340000</v>
      </c>
      <c r="I717" s="42"/>
      <c r="J717" s="40" t="b">
        <f>AND(H717=I717)</f>
        <v>0</v>
      </c>
    </row>
    <row r="718" spans="1:10" hidden="1" outlineLevel="1" collapsed="1">
      <c r="A718" s="159" t="s">
        <v>851</v>
      </c>
      <c r="B718" s="160"/>
      <c r="C718" s="31">
        <f>SUM(C719:C721)</f>
        <v>340000</v>
      </c>
      <c r="D718" s="31">
        <f>SUM(D719:D721)</f>
        <v>340000</v>
      </c>
      <c r="E718" s="31">
        <f>SUM(E719:E721)</f>
        <v>340000</v>
      </c>
      <c r="H718" s="41">
        <f t="shared" si="93"/>
        <v>340000</v>
      </c>
    </row>
    <row r="719" spans="1:10" ht="15" hidden="1" customHeight="1" outlineLevel="2">
      <c r="A719" s="6">
        <v>10950</v>
      </c>
      <c r="B719" s="4" t="s">
        <v>572</v>
      </c>
      <c r="C719" s="5">
        <v>340000</v>
      </c>
      <c r="D719" s="5">
        <f>C719</f>
        <v>340000</v>
      </c>
      <c r="E719" s="5">
        <f>D719</f>
        <v>340000</v>
      </c>
      <c r="H719" s="41">
        <f t="shared" si="93"/>
        <v>340000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hidden="1" outlineLevel="1">
      <c r="A722" s="159" t="s">
        <v>850</v>
      </c>
      <c r="B722" s="16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 collapsed="1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61" t="s">
        <v>588</v>
      </c>
      <c r="B726" s="16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hidden="1" outlineLevel="1">
      <c r="A727" s="159" t="s">
        <v>849</v>
      </c>
      <c r="B727" s="16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9" t="s">
        <v>848</v>
      </c>
      <c r="B730" s="160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hidden="1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9" t="s">
        <v>846</v>
      </c>
      <c r="B733" s="16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hidden="1" outlineLevel="1">
      <c r="A739" s="159" t="s">
        <v>843</v>
      </c>
      <c r="B739" s="16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9" t="s">
        <v>842</v>
      </c>
      <c r="B741" s="16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9" t="s">
        <v>841</v>
      </c>
      <c r="B743" s="16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hidden="1" outlineLevel="1">
      <c r="A750" s="159" t="s">
        <v>836</v>
      </c>
      <c r="B750" s="16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hidden="1" outlineLevel="1">
      <c r="A755" s="159" t="s">
        <v>834</v>
      </c>
      <c r="B755" s="16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hidden="1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hidden="1" outlineLevel="1">
      <c r="A760" s="159" t="s">
        <v>830</v>
      </c>
      <c r="B760" s="16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hidden="1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hidden="1" outlineLevel="1">
      <c r="A765" s="159" t="s">
        <v>828</v>
      </c>
      <c r="B765" s="16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9" t="s">
        <v>826</v>
      </c>
      <c r="B767" s="16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9" t="s">
        <v>823</v>
      </c>
      <c r="B771" s="16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hidden="1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hidden="1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hidden="1" outlineLevel="1">
      <c r="A777" s="159" t="s">
        <v>817</v>
      </c>
      <c r="B777" s="16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84"/>
  <sheetViews>
    <sheetView rightToLeft="1" topLeftCell="A10" zoomScale="90" zoomScaleNormal="90" workbookViewId="0">
      <selection activeCell="G7" sqref="G7"/>
    </sheetView>
  </sheetViews>
  <sheetFormatPr baseColWidth="10" defaultColWidth="9.140625" defaultRowHeight="15"/>
  <cols>
    <col min="1" max="1" width="72" customWidth="1"/>
    <col min="2" max="2" width="14.5703125" customWidth="1"/>
    <col min="3" max="3" width="17.71093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4" t="s">
        <v>888</v>
      </c>
      <c r="B1" s="184" t="s">
        <v>889</v>
      </c>
      <c r="C1" s="184" t="s">
        <v>890</v>
      </c>
      <c r="D1" s="187" t="s">
        <v>613</v>
      </c>
      <c r="E1" s="188"/>
      <c r="F1" s="188"/>
      <c r="G1" s="188"/>
      <c r="H1" s="188"/>
      <c r="I1" s="189"/>
    </row>
    <row r="2" spans="1:9">
      <c r="A2" s="185"/>
      <c r="B2" s="185"/>
      <c r="C2" s="185"/>
      <c r="D2" s="184" t="s">
        <v>625</v>
      </c>
      <c r="E2" s="184" t="s">
        <v>626</v>
      </c>
      <c r="F2" s="190" t="s">
        <v>891</v>
      </c>
      <c r="G2" s="190" t="s">
        <v>892</v>
      </c>
      <c r="H2" s="192" t="s">
        <v>893</v>
      </c>
      <c r="I2" s="193"/>
    </row>
    <row r="3" spans="1:9">
      <c r="A3" s="186"/>
      <c r="B3" s="186"/>
      <c r="C3" s="186"/>
      <c r="D3" s="186"/>
      <c r="E3" s="186"/>
      <c r="F3" s="191"/>
      <c r="G3" s="191"/>
      <c r="H3" s="151" t="s">
        <v>894</v>
      </c>
      <c r="I3" s="152" t="s">
        <v>895</v>
      </c>
    </row>
    <row r="4" spans="1:9">
      <c r="A4" s="153" t="s">
        <v>896</v>
      </c>
      <c r="B4" s="153"/>
      <c r="C4" s="153">
        <f t="shared" ref="C4:I4" si="0">C5+C20+C23+C26+C29+C32+C35</f>
        <v>233931</v>
      </c>
      <c r="D4" s="153">
        <f t="shared" si="0"/>
        <v>134931</v>
      </c>
      <c r="E4" s="153">
        <f t="shared" si="0"/>
        <v>0</v>
      </c>
      <c r="F4" s="153">
        <f t="shared" si="0"/>
        <v>0</v>
      </c>
      <c r="G4" s="153">
        <f t="shared" si="0"/>
        <v>98</v>
      </c>
      <c r="H4" s="153">
        <f t="shared" si="0"/>
        <v>1000</v>
      </c>
      <c r="I4" s="153">
        <f t="shared" si="0"/>
        <v>0</v>
      </c>
    </row>
    <row r="5" spans="1:9">
      <c r="A5" s="154" t="s">
        <v>897</v>
      </c>
      <c r="B5" s="155"/>
      <c r="C5" s="155">
        <f t="shared" ref="C5:I5" si="1">SUM(C6:C10)</f>
        <v>232031</v>
      </c>
      <c r="D5" s="155">
        <f t="shared" si="1"/>
        <v>134031</v>
      </c>
      <c r="E5" s="155">
        <f t="shared" si="1"/>
        <v>0</v>
      </c>
      <c r="F5" s="155">
        <f t="shared" si="1"/>
        <v>0</v>
      </c>
      <c r="G5" s="155">
        <f t="shared" si="1"/>
        <v>98</v>
      </c>
      <c r="H5" s="155">
        <f t="shared" si="1"/>
        <v>0</v>
      </c>
      <c r="I5" s="155">
        <f t="shared" si="1"/>
        <v>0</v>
      </c>
    </row>
    <row r="6" spans="1:9">
      <c r="A6" s="10" t="s">
        <v>922</v>
      </c>
      <c r="B6" s="10">
        <v>2016</v>
      </c>
      <c r="C6" s="10">
        <v>800</v>
      </c>
      <c r="D6" s="10">
        <v>800</v>
      </c>
      <c r="E6" s="10"/>
      <c r="F6" s="10"/>
      <c r="G6" s="10"/>
      <c r="H6" s="10"/>
      <c r="I6" s="10"/>
    </row>
    <row r="7" spans="1:9">
      <c r="A7" s="10" t="s">
        <v>923</v>
      </c>
      <c r="B7" s="10">
        <v>2016</v>
      </c>
      <c r="C7" s="10">
        <v>231121</v>
      </c>
      <c r="D7" s="10">
        <v>133121</v>
      </c>
      <c r="E7" s="10"/>
      <c r="F7" s="10"/>
      <c r="G7" s="10">
        <v>98</v>
      </c>
      <c r="H7" s="10"/>
      <c r="I7" s="10"/>
    </row>
    <row r="8" spans="1:9">
      <c r="A8" s="10" t="s">
        <v>924</v>
      </c>
      <c r="B8" s="10">
        <v>2016</v>
      </c>
      <c r="C8" s="10">
        <v>50</v>
      </c>
      <c r="D8" s="10">
        <v>50</v>
      </c>
      <c r="E8" s="10"/>
      <c r="F8" s="10"/>
      <c r="G8" s="10"/>
      <c r="H8" s="10"/>
      <c r="I8" s="10"/>
    </row>
    <row r="9" spans="1:9">
      <c r="A9" s="10" t="s">
        <v>925</v>
      </c>
      <c r="B9" s="10">
        <v>2016</v>
      </c>
      <c r="C9" s="10">
        <v>50</v>
      </c>
      <c r="D9" s="10">
        <v>50</v>
      </c>
      <c r="E9" s="10"/>
      <c r="F9" s="10"/>
      <c r="G9" s="10"/>
      <c r="H9" s="10"/>
      <c r="I9" s="10"/>
    </row>
    <row r="10" spans="1:9">
      <c r="A10" s="10" t="s">
        <v>926</v>
      </c>
      <c r="B10" s="10">
        <v>2016</v>
      </c>
      <c r="C10" s="10">
        <v>10</v>
      </c>
      <c r="D10" s="10">
        <v>10</v>
      </c>
      <c r="E10" s="10"/>
      <c r="F10" s="10"/>
      <c r="G10" s="10"/>
      <c r="H10" s="10"/>
      <c r="I10" s="10"/>
    </row>
    <row r="11" spans="1:9">
      <c r="A11" s="10" t="s">
        <v>927</v>
      </c>
      <c r="B11" s="10">
        <v>2016</v>
      </c>
      <c r="C11" s="10">
        <v>290</v>
      </c>
      <c r="D11" s="10">
        <v>290</v>
      </c>
      <c r="E11" s="10"/>
      <c r="F11" s="10"/>
      <c r="G11" s="10"/>
      <c r="H11" s="10"/>
      <c r="I11" s="10"/>
    </row>
    <row r="12" spans="1:9">
      <c r="A12" s="10" t="s">
        <v>928</v>
      </c>
      <c r="B12" s="10">
        <v>2016</v>
      </c>
      <c r="C12" s="10">
        <v>50</v>
      </c>
      <c r="D12" s="10">
        <v>50</v>
      </c>
      <c r="E12" s="10"/>
      <c r="F12" s="10"/>
      <c r="G12" s="10"/>
      <c r="H12" s="10"/>
      <c r="I12" s="10"/>
    </row>
    <row r="13" spans="1:9">
      <c r="A13" s="10" t="s">
        <v>929</v>
      </c>
      <c r="B13" s="10">
        <v>2016</v>
      </c>
      <c r="C13" s="10">
        <v>50</v>
      </c>
      <c r="D13" s="10">
        <v>50</v>
      </c>
      <c r="E13" s="10"/>
      <c r="F13" s="10"/>
      <c r="G13" s="10"/>
      <c r="H13" s="10"/>
      <c r="I13" s="10"/>
    </row>
    <row r="14" spans="1:9">
      <c r="A14" s="10" t="s">
        <v>930</v>
      </c>
      <c r="B14" s="10">
        <v>2016</v>
      </c>
      <c r="C14" s="10">
        <v>75</v>
      </c>
      <c r="D14" s="10">
        <v>75</v>
      </c>
      <c r="E14" s="10"/>
      <c r="F14" s="10"/>
      <c r="G14" s="10"/>
      <c r="H14" s="10"/>
      <c r="I14" s="10"/>
    </row>
    <row r="15" spans="1:9">
      <c r="A15" s="10" t="s">
        <v>898</v>
      </c>
      <c r="B15" s="10">
        <v>2016</v>
      </c>
      <c r="C15" s="10">
        <v>700</v>
      </c>
      <c r="D15" s="10">
        <v>400</v>
      </c>
      <c r="E15" s="10">
        <v>300</v>
      </c>
      <c r="F15" s="10"/>
      <c r="G15" s="10"/>
      <c r="H15" s="10"/>
      <c r="I15" s="10"/>
    </row>
    <row r="16" spans="1:9">
      <c r="A16" s="10" t="s">
        <v>931</v>
      </c>
      <c r="B16" s="10">
        <v>2016</v>
      </c>
      <c r="C16" s="10">
        <v>200</v>
      </c>
      <c r="D16" s="10">
        <v>200</v>
      </c>
      <c r="E16" s="10"/>
      <c r="F16" s="10"/>
      <c r="G16" s="10"/>
      <c r="H16" s="10"/>
      <c r="I16" s="10"/>
    </row>
    <row r="17" spans="1:9">
      <c r="A17" s="10" t="s">
        <v>932</v>
      </c>
      <c r="B17" s="10">
        <v>2016</v>
      </c>
      <c r="C17" s="10">
        <v>100</v>
      </c>
      <c r="D17" s="10">
        <v>100</v>
      </c>
      <c r="E17" s="10"/>
      <c r="F17" s="10"/>
      <c r="G17" s="10"/>
      <c r="H17" s="10"/>
      <c r="I17" s="10"/>
    </row>
    <row r="18" spans="1:9">
      <c r="A18" s="10" t="s">
        <v>933</v>
      </c>
      <c r="B18" s="10">
        <v>2016</v>
      </c>
      <c r="C18" s="10">
        <v>200</v>
      </c>
      <c r="D18" s="10">
        <v>200</v>
      </c>
      <c r="E18" s="10"/>
      <c r="F18" s="10"/>
      <c r="G18" s="10"/>
      <c r="H18" s="10"/>
      <c r="I18" s="10"/>
    </row>
    <row r="19" spans="1:9">
      <c r="A19" s="10" t="s">
        <v>934</v>
      </c>
      <c r="B19" s="10">
        <v>2016</v>
      </c>
      <c r="C19" s="10">
        <v>10</v>
      </c>
      <c r="D19" s="10">
        <v>10</v>
      </c>
      <c r="E19" s="10"/>
      <c r="F19" s="10"/>
      <c r="G19" s="10"/>
      <c r="H19" s="10"/>
      <c r="I19" s="10"/>
    </row>
    <row r="20" spans="1:9">
      <c r="A20" s="154" t="s">
        <v>899</v>
      </c>
      <c r="B20" s="154"/>
      <c r="C20" s="154">
        <f t="shared" ref="C20:I20" si="2">SUM(C21:C22)</f>
        <v>200</v>
      </c>
      <c r="D20" s="154">
        <f t="shared" si="2"/>
        <v>200</v>
      </c>
      <c r="E20" s="154">
        <f t="shared" si="2"/>
        <v>0</v>
      </c>
      <c r="F20" s="154">
        <f t="shared" si="2"/>
        <v>0</v>
      </c>
      <c r="G20" s="154">
        <f t="shared" si="2"/>
        <v>0</v>
      </c>
      <c r="H20" s="154">
        <f t="shared" si="2"/>
        <v>0</v>
      </c>
      <c r="I20" s="154">
        <f t="shared" si="2"/>
        <v>0</v>
      </c>
    </row>
    <row r="21" spans="1:9">
      <c r="A21" s="10" t="s">
        <v>935</v>
      </c>
      <c r="B21" s="10">
        <v>2016</v>
      </c>
      <c r="C21" s="10">
        <v>200</v>
      </c>
      <c r="D21" s="10">
        <v>200</v>
      </c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54" t="s">
        <v>900</v>
      </c>
      <c r="B23" s="154"/>
      <c r="C23" s="154">
        <f t="shared" ref="C23:I23" si="3">SUM(C24:C25)</f>
        <v>0</v>
      </c>
      <c r="D23" s="154">
        <f t="shared" si="3"/>
        <v>0</v>
      </c>
      <c r="E23" s="154">
        <f t="shared" si="3"/>
        <v>0</v>
      </c>
      <c r="F23" s="154">
        <f t="shared" si="3"/>
        <v>0</v>
      </c>
      <c r="G23" s="154">
        <f t="shared" si="3"/>
        <v>0</v>
      </c>
      <c r="H23" s="154">
        <f t="shared" si="3"/>
        <v>0</v>
      </c>
      <c r="I23" s="154">
        <f t="shared" si="3"/>
        <v>0</v>
      </c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54" t="s">
        <v>901</v>
      </c>
      <c r="B26" s="154"/>
      <c r="C26" s="154">
        <f t="shared" ref="C26:I26" si="4">SUM(C27:C28)</f>
        <v>1000</v>
      </c>
      <c r="D26" s="154">
        <f t="shared" si="4"/>
        <v>0</v>
      </c>
      <c r="E26" s="154">
        <f t="shared" si="4"/>
        <v>0</v>
      </c>
      <c r="F26" s="154">
        <f t="shared" si="4"/>
        <v>0</v>
      </c>
      <c r="G26" s="154">
        <f t="shared" si="4"/>
        <v>0</v>
      </c>
      <c r="H26" s="154">
        <f t="shared" si="4"/>
        <v>1000</v>
      </c>
      <c r="I26" s="154">
        <f t="shared" si="4"/>
        <v>0</v>
      </c>
    </row>
    <row r="27" spans="1:9">
      <c r="A27" s="10" t="s">
        <v>936</v>
      </c>
      <c r="B27" s="10">
        <v>2016</v>
      </c>
      <c r="C27" s="10">
        <v>1000</v>
      </c>
      <c r="D27" s="10"/>
      <c r="E27" s="10"/>
      <c r="F27" s="10"/>
      <c r="G27" s="10"/>
      <c r="H27" s="10">
        <v>1000</v>
      </c>
      <c r="I27" s="10" t="s">
        <v>941</v>
      </c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54" t="s">
        <v>902</v>
      </c>
      <c r="B29" s="154"/>
      <c r="C29" s="154">
        <f t="shared" ref="C29:I29" si="5">SUM(C30:C31)</f>
        <v>0</v>
      </c>
      <c r="D29" s="154">
        <f t="shared" si="5"/>
        <v>0</v>
      </c>
      <c r="E29" s="154">
        <f t="shared" si="5"/>
        <v>0</v>
      </c>
      <c r="F29" s="154">
        <f t="shared" si="5"/>
        <v>0</v>
      </c>
      <c r="G29" s="154">
        <f t="shared" si="5"/>
        <v>0</v>
      </c>
      <c r="H29" s="154">
        <f t="shared" si="5"/>
        <v>0</v>
      </c>
      <c r="I29" s="154">
        <f t="shared" si="5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54" t="s">
        <v>903</v>
      </c>
      <c r="B32" s="154"/>
      <c r="C32" s="154">
        <f t="shared" ref="C32:I32" si="6">SUM(C33:C34)</f>
        <v>0</v>
      </c>
      <c r="D32" s="154">
        <f t="shared" si="6"/>
        <v>0</v>
      </c>
      <c r="E32" s="154">
        <f t="shared" si="6"/>
        <v>0</v>
      </c>
      <c r="F32" s="154">
        <f t="shared" si="6"/>
        <v>0</v>
      </c>
      <c r="G32" s="154">
        <f t="shared" si="6"/>
        <v>0</v>
      </c>
      <c r="H32" s="154">
        <f t="shared" si="6"/>
        <v>0</v>
      </c>
      <c r="I32" s="154">
        <f t="shared" si="6"/>
        <v>0</v>
      </c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54" t="s">
        <v>904</v>
      </c>
      <c r="B35" s="154"/>
      <c r="C35" s="154">
        <f t="shared" ref="C35:I35" si="7">C36+C39</f>
        <v>700</v>
      </c>
      <c r="D35" s="154">
        <f t="shared" si="7"/>
        <v>700</v>
      </c>
      <c r="E35" s="154">
        <f t="shared" si="7"/>
        <v>0</v>
      </c>
      <c r="F35" s="154">
        <f t="shared" si="7"/>
        <v>0</v>
      </c>
      <c r="G35" s="154">
        <f t="shared" si="7"/>
        <v>0</v>
      </c>
      <c r="H35" s="154">
        <f t="shared" si="7"/>
        <v>0</v>
      </c>
      <c r="I35" s="154">
        <f t="shared" si="7"/>
        <v>0</v>
      </c>
    </row>
    <row r="36" spans="1:9">
      <c r="A36" s="156" t="s">
        <v>905</v>
      </c>
      <c r="B36" s="156"/>
      <c r="C36" s="156">
        <f t="shared" ref="C36:I36" si="8">SUM(C37:C38)</f>
        <v>700</v>
      </c>
      <c r="D36" s="156">
        <f t="shared" si="8"/>
        <v>700</v>
      </c>
      <c r="E36" s="156">
        <f t="shared" si="8"/>
        <v>0</v>
      </c>
      <c r="F36" s="156">
        <f t="shared" si="8"/>
        <v>0</v>
      </c>
      <c r="G36" s="156">
        <f t="shared" si="8"/>
        <v>0</v>
      </c>
      <c r="H36" s="156">
        <f t="shared" si="8"/>
        <v>0</v>
      </c>
      <c r="I36" s="156">
        <f t="shared" si="8"/>
        <v>0</v>
      </c>
    </row>
    <row r="37" spans="1:9">
      <c r="A37" s="10" t="s">
        <v>937</v>
      </c>
      <c r="B37" s="10">
        <v>2016</v>
      </c>
      <c r="C37" s="10">
        <v>700</v>
      </c>
      <c r="D37" s="10">
        <v>700</v>
      </c>
      <c r="E37" s="10"/>
      <c r="F37" s="10"/>
      <c r="G37" s="10"/>
      <c r="H37" s="10"/>
      <c r="I37" s="10"/>
    </row>
    <row r="38" spans="1:9">
      <c r="A38" s="10"/>
      <c r="B38" s="10"/>
      <c r="C38" s="10"/>
      <c r="D38" s="10"/>
      <c r="E38" s="10"/>
      <c r="F38" s="10"/>
      <c r="G38" s="10"/>
      <c r="H38" s="10"/>
      <c r="I38" s="10"/>
    </row>
    <row r="39" spans="1:9">
      <c r="A39" s="156" t="s">
        <v>906</v>
      </c>
      <c r="B39" s="156"/>
      <c r="C39" s="156">
        <f t="shared" ref="C39:I39" si="9">SUM(C40:C41)</f>
        <v>0</v>
      </c>
      <c r="D39" s="156">
        <f t="shared" si="9"/>
        <v>0</v>
      </c>
      <c r="E39" s="156">
        <f t="shared" si="9"/>
        <v>0</v>
      </c>
      <c r="F39" s="156">
        <f t="shared" si="9"/>
        <v>0</v>
      </c>
      <c r="G39" s="156">
        <f t="shared" si="9"/>
        <v>0</v>
      </c>
      <c r="H39" s="156">
        <f t="shared" si="9"/>
        <v>0</v>
      </c>
      <c r="I39" s="156">
        <f t="shared" si="9"/>
        <v>0</v>
      </c>
    </row>
    <row r="40" spans="1:9">
      <c r="A40" s="10"/>
      <c r="B40" s="10"/>
      <c r="C40" s="10"/>
      <c r="D40" s="10"/>
      <c r="E40" s="10"/>
      <c r="F40" s="10"/>
      <c r="G40" s="10"/>
      <c r="H40" s="10"/>
      <c r="I40" s="10"/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57" t="s">
        <v>907</v>
      </c>
      <c r="B42" s="157"/>
      <c r="C42" s="157">
        <f t="shared" ref="C42:I42" si="10">C43+C58+C61+C64+C67+C70+C73+C80+C83</f>
        <v>454219</v>
      </c>
      <c r="D42" s="157">
        <f t="shared" si="10"/>
        <v>200540</v>
      </c>
      <c r="E42" s="157">
        <f t="shared" si="10"/>
        <v>0</v>
      </c>
      <c r="F42" s="157">
        <f t="shared" si="10"/>
        <v>0</v>
      </c>
      <c r="G42" s="157">
        <f t="shared" si="10"/>
        <v>0</v>
      </c>
      <c r="H42" s="157">
        <f t="shared" si="10"/>
        <v>300</v>
      </c>
      <c r="I42" s="157">
        <f t="shared" si="10"/>
        <v>0</v>
      </c>
    </row>
    <row r="43" spans="1:9">
      <c r="A43" s="154" t="s">
        <v>897</v>
      </c>
      <c r="B43" s="154"/>
      <c r="C43" s="154">
        <f t="shared" ref="C43:I43" si="11">SUM(C44:C57)</f>
        <v>454219</v>
      </c>
      <c r="D43" s="154">
        <f t="shared" si="11"/>
        <v>200540</v>
      </c>
      <c r="E43" s="154">
        <f t="shared" si="11"/>
        <v>0</v>
      </c>
      <c r="F43" s="154">
        <f t="shared" si="11"/>
        <v>0</v>
      </c>
      <c r="G43" s="154">
        <f t="shared" si="11"/>
        <v>0</v>
      </c>
      <c r="H43" s="154">
        <f t="shared" si="11"/>
        <v>300</v>
      </c>
      <c r="I43" s="154">
        <f t="shared" si="11"/>
        <v>0</v>
      </c>
    </row>
    <row r="44" spans="1:9">
      <c r="A44" s="10" t="s">
        <v>938</v>
      </c>
      <c r="B44" s="10">
        <v>2015</v>
      </c>
      <c r="C44" s="10">
        <v>453179</v>
      </c>
      <c r="D44" s="10"/>
      <c r="E44" s="10"/>
      <c r="F44" s="10"/>
      <c r="G44" s="10"/>
      <c r="H44" s="10"/>
      <c r="I44" s="10"/>
    </row>
    <row r="45" spans="1:9">
      <c r="A45" s="10" t="s">
        <v>939</v>
      </c>
      <c r="B45" s="10">
        <v>2015</v>
      </c>
      <c r="C45" s="10">
        <v>200</v>
      </c>
      <c r="D45" s="10">
        <v>200000</v>
      </c>
      <c r="E45" s="10"/>
      <c r="F45" s="10"/>
      <c r="G45" s="10"/>
      <c r="H45" s="10"/>
      <c r="I45" s="10"/>
    </row>
    <row r="46" spans="1:9">
      <c r="A46" s="10" t="s">
        <v>908</v>
      </c>
      <c r="B46" s="10">
        <v>2015</v>
      </c>
      <c r="C46" s="10">
        <v>240</v>
      </c>
      <c r="D46" s="10">
        <v>240</v>
      </c>
      <c r="E46" s="10"/>
      <c r="F46" s="10"/>
      <c r="G46" s="10"/>
      <c r="H46" s="10"/>
      <c r="I46" s="10"/>
    </row>
    <row r="47" spans="1:9">
      <c r="A47" s="10" t="s">
        <v>940</v>
      </c>
      <c r="B47" s="10">
        <v>2016</v>
      </c>
      <c r="C47" s="10">
        <v>600</v>
      </c>
      <c r="D47" s="10">
        <v>300</v>
      </c>
      <c r="E47" s="10"/>
      <c r="F47" s="10"/>
      <c r="G47" s="10"/>
      <c r="H47" s="10">
        <v>300</v>
      </c>
      <c r="I47" s="10" t="s">
        <v>941</v>
      </c>
    </row>
    <row r="48" spans="1:9">
      <c r="A48" s="10" t="s">
        <v>909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0" t="s">
        <v>910</v>
      </c>
      <c r="B49" s="10"/>
      <c r="C49" s="10"/>
      <c r="D49" s="10"/>
      <c r="E49" s="10"/>
      <c r="F49" s="10"/>
      <c r="G49" s="10"/>
      <c r="H49" s="10"/>
      <c r="I49" s="10"/>
    </row>
    <row r="50" spans="1:9">
      <c r="A50" s="10" t="s">
        <v>911</v>
      </c>
      <c r="B50" s="10"/>
      <c r="C50" s="10"/>
      <c r="D50" s="10"/>
      <c r="E50" s="10"/>
      <c r="F50" s="10"/>
      <c r="G50" s="10"/>
      <c r="H50" s="10"/>
      <c r="I50" s="10"/>
    </row>
    <row r="51" spans="1:9">
      <c r="A51" s="10" t="s">
        <v>912</v>
      </c>
      <c r="B51" s="10"/>
      <c r="C51" s="10"/>
      <c r="D51" s="10"/>
      <c r="E51" s="10"/>
      <c r="F51" s="10"/>
      <c r="G51" s="10"/>
      <c r="H51" s="10"/>
      <c r="I51" s="10"/>
    </row>
    <row r="52" spans="1:9">
      <c r="A52" s="10" t="s">
        <v>913</v>
      </c>
      <c r="B52" s="10"/>
      <c r="C52" s="10"/>
      <c r="D52" s="10"/>
      <c r="E52" s="10"/>
      <c r="F52" s="10"/>
      <c r="G52" s="10"/>
      <c r="H52" s="10"/>
      <c r="I52" s="10"/>
    </row>
    <row r="53" spans="1:9">
      <c r="A53" s="10" t="s">
        <v>914</v>
      </c>
      <c r="B53" s="10"/>
      <c r="C53" s="10"/>
      <c r="D53" s="10"/>
      <c r="E53" s="10"/>
      <c r="F53" s="10"/>
      <c r="G53" s="10"/>
      <c r="H53" s="10"/>
      <c r="I53" s="10"/>
    </row>
    <row r="54" spans="1:9">
      <c r="A54" s="10" t="s">
        <v>915</v>
      </c>
      <c r="B54" s="10"/>
      <c r="C54" s="10"/>
      <c r="D54" s="10"/>
      <c r="E54" s="10"/>
      <c r="F54" s="10"/>
      <c r="G54" s="10"/>
      <c r="H54" s="10"/>
      <c r="I54" s="10"/>
    </row>
    <row r="55" spans="1:9">
      <c r="A55" s="10" t="s">
        <v>916</v>
      </c>
      <c r="B55" s="10"/>
      <c r="C55" s="10"/>
      <c r="D55" s="10"/>
      <c r="E55" s="10"/>
      <c r="F55" s="10"/>
      <c r="G55" s="10"/>
      <c r="H55" s="10"/>
      <c r="I55" s="10"/>
    </row>
    <row r="56" spans="1:9">
      <c r="A56" s="158" t="s">
        <v>917</v>
      </c>
      <c r="B56" s="158"/>
      <c r="C56" s="158"/>
      <c r="D56" s="158"/>
      <c r="E56" s="158"/>
      <c r="F56" s="158"/>
      <c r="G56" s="158"/>
      <c r="H56" s="158"/>
      <c r="I56" s="158"/>
    </row>
    <row r="57" spans="1:9">
      <c r="A57" s="10" t="s">
        <v>918</v>
      </c>
      <c r="B57" s="10"/>
      <c r="C57" s="10"/>
      <c r="D57" s="10"/>
      <c r="E57" s="10"/>
      <c r="F57" s="10"/>
      <c r="G57" s="10"/>
      <c r="H57" s="10"/>
      <c r="I57" s="10"/>
    </row>
    <row r="58" spans="1:9">
      <c r="A58" s="154" t="s">
        <v>899</v>
      </c>
      <c r="B58" s="154"/>
      <c r="C58" s="154">
        <f t="shared" ref="C58:I58" si="12">SUM(C59:C60)</f>
        <v>0</v>
      </c>
      <c r="D58" s="154">
        <f t="shared" si="12"/>
        <v>0</v>
      </c>
      <c r="E58" s="154">
        <f t="shared" si="12"/>
        <v>0</v>
      </c>
      <c r="F58" s="154">
        <f t="shared" si="12"/>
        <v>0</v>
      </c>
      <c r="G58" s="154">
        <f t="shared" si="12"/>
        <v>0</v>
      </c>
      <c r="H58" s="154">
        <f t="shared" si="12"/>
        <v>0</v>
      </c>
      <c r="I58" s="154">
        <f t="shared" si="12"/>
        <v>0</v>
      </c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54" t="s">
        <v>900</v>
      </c>
      <c r="B61" s="154"/>
      <c r="C61" s="154">
        <f t="shared" ref="C61:I61" si="13">SUM(C62:C63)</f>
        <v>0</v>
      </c>
      <c r="D61" s="154">
        <f t="shared" si="13"/>
        <v>0</v>
      </c>
      <c r="E61" s="154">
        <f t="shared" si="13"/>
        <v>0</v>
      </c>
      <c r="F61" s="154">
        <f t="shared" si="13"/>
        <v>0</v>
      </c>
      <c r="G61" s="154">
        <f t="shared" si="13"/>
        <v>0</v>
      </c>
      <c r="H61" s="154">
        <f t="shared" si="13"/>
        <v>0</v>
      </c>
      <c r="I61" s="154">
        <f t="shared" si="13"/>
        <v>0</v>
      </c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54" t="s">
        <v>901</v>
      </c>
      <c r="B64" s="154"/>
      <c r="C64" s="154">
        <f t="shared" ref="C64:I64" si="14">SUM(C65:C66)</f>
        <v>0</v>
      </c>
      <c r="D64" s="154">
        <f t="shared" si="14"/>
        <v>0</v>
      </c>
      <c r="E64" s="154">
        <f t="shared" si="14"/>
        <v>0</v>
      </c>
      <c r="F64" s="154">
        <f t="shared" si="14"/>
        <v>0</v>
      </c>
      <c r="G64" s="154">
        <f t="shared" si="14"/>
        <v>0</v>
      </c>
      <c r="H64" s="154">
        <f t="shared" si="14"/>
        <v>0</v>
      </c>
      <c r="I64" s="154">
        <f t="shared" si="14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54" t="s">
        <v>902</v>
      </c>
      <c r="B67" s="154"/>
      <c r="C67" s="154">
        <f t="shared" ref="C67:I67" si="15">SUM(C68:C69)</f>
        <v>0</v>
      </c>
      <c r="D67" s="154">
        <f t="shared" si="15"/>
        <v>0</v>
      </c>
      <c r="E67" s="154">
        <f t="shared" si="15"/>
        <v>0</v>
      </c>
      <c r="F67" s="154">
        <f t="shared" si="15"/>
        <v>0</v>
      </c>
      <c r="G67" s="154">
        <f t="shared" si="15"/>
        <v>0</v>
      </c>
      <c r="H67" s="154">
        <f t="shared" si="15"/>
        <v>0</v>
      </c>
      <c r="I67" s="154">
        <f t="shared" si="15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54" t="s">
        <v>903</v>
      </c>
      <c r="B70" s="154"/>
      <c r="C70" s="154">
        <f t="shared" ref="C70:H70" si="16">SUM(C71:C72)</f>
        <v>0</v>
      </c>
      <c r="D70" s="154">
        <f t="shared" si="16"/>
        <v>0</v>
      </c>
      <c r="E70" s="154">
        <f t="shared" si="16"/>
        <v>0</v>
      </c>
      <c r="F70" s="154">
        <f t="shared" si="16"/>
        <v>0</v>
      </c>
      <c r="G70" s="154">
        <f t="shared" si="16"/>
        <v>0</v>
      </c>
      <c r="H70" s="154">
        <f t="shared" si="16"/>
        <v>0</v>
      </c>
      <c r="I70" s="154"/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54" t="s">
        <v>904</v>
      </c>
      <c r="B73" s="154"/>
      <c r="C73" s="154">
        <f t="shared" ref="C73:I73" si="17">C74+C77</f>
        <v>0</v>
      </c>
      <c r="D73" s="154">
        <f t="shared" si="17"/>
        <v>0</v>
      </c>
      <c r="E73" s="154">
        <f t="shared" si="17"/>
        <v>0</v>
      </c>
      <c r="F73" s="154">
        <f t="shared" si="17"/>
        <v>0</v>
      </c>
      <c r="G73" s="154">
        <f t="shared" si="17"/>
        <v>0</v>
      </c>
      <c r="H73" s="154">
        <f t="shared" si="17"/>
        <v>0</v>
      </c>
      <c r="I73" s="154">
        <f t="shared" si="17"/>
        <v>0</v>
      </c>
    </row>
    <row r="74" spans="1:9">
      <c r="A74" s="156" t="s">
        <v>905</v>
      </c>
      <c r="B74" s="156"/>
      <c r="C74" s="156">
        <f t="shared" ref="C74:I74" si="18">SUM(C75:C76)</f>
        <v>0</v>
      </c>
      <c r="D74" s="156">
        <f t="shared" si="18"/>
        <v>0</v>
      </c>
      <c r="E74" s="156">
        <f t="shared" si="18"/>
        <v>0</v>
      </c>
      <c r="F74" s="156">
        <f t="shared" si="18"/>
        <v>0</v>
      </c>
      <c r="G74" s="156">
        <f t="shared" si="18"/>
        <v>0</v>
      </c>
      <c r="H74" s="156">
        <f t="shared" si="18"/>
        <v>0</v>
      </c>
      <c r="I74" s="156">
        <f t="shared" si="18"/>
        <v>0</v>
      </c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56" t="s">
        <v>906</v>
      </c>
      <c r="B77" s="156"/>
      <c r="C77" s="156">
        <f t="shared" ref="C77:I77" si="19">SUM(C78:C79)</f>
        <v>0</v>
      </c>
      <c r="D77" s="156">
        <f t="shared" si="19"/>
        <v>0</v>
      </c>
      <c r="E77" s="156">
        <f t="shared" si="19"/>
        <v>0</v>
      </c>
      <c r="F77" s="156">
        <f t="shared" si="19"/>
        <v>0</v>
      </c>
      <c r="G77" s="156">
        <f t="shared" si="19"/>
        <v>0</v>
      </c>
      <c r="H77" s="156">
        <f t="shared" si="19"/>
        <v>0</v>
      </c>
      <c r="I77" s="156">
        <f t="shared" si="19"/>
        <v>0</v>
      </c>
    </row>
    <row r="78" spans="1:9">
      <c r="A78" s="10"/>
      <c r="B78" s="10"/>
      <c r="C78" s="10"/>
      <c r="D78" s="10"/>
      <c r="E78" s="10"/>
      <c r="F78" s="10"/>
      <c r="G78" s="10"/>
      <c r="H78" s="10"/>
      <c r="I78" s="10"/>
    </row>
    <row r="79" spans="1:9">
      <c r="A79" s="10"/>
      <c r="B79" s="10"/>
      <c r="C79" s="10"/>
      <c r="D79" s="10"/>
      <c r="E79" s="10"/>
      <c r="F79" s="10"/>
      <c r="G79" s="10"/>
      <c r="H79" s="10"/>
      <c r="I79" s="10"/>
    </row>
    <row r="80" spans="1:9">
      <c r="A80" s="154" t="s">
        <v>919</v>
      </c>
      <c r="B80" s="154"/>
      <c r="C80" s="154">
        <f t="shared" ref="C80:I80" si="20">SUM(C81:C82)</f>
        <v>0</v>
      </c>
      <c r="D80" s="154">
        <f t="shared" si="20"/>
        <v>0</v>
      </c>
      <c r="E80" s="154">
        <f t="shared" si="20"/>
        <v>0</v>
      </c>
      <c r="F80" s="154">
        <f t="shared" si="20"/>
        <v>0</v>
      </c>
      <c r="G80" s="154">
        <f t="shared" si="20"/>
        <v>0</v>
      </c>
      <c r="H80" s="154">
        <f t="shared" si="20"/>
        <v>0</v>
      </c>
      <c r="I80" s="154">
        <f t="shared" si="20"/>
        <v>0</v>
      </c>
    </row>
    <row r="81" spans="1:9">
      <c r="A81" s="10"/>
      <c r="B81" s="10"/>
      <c r="C81" s="10"/>
      <c r="D81" s="10"/>
      <c r="E81" s="10"/>
      <c r="F81" s="10"/>
      <c r="G81" s="10"/>
      <c r="H81" s="10"/>
      <c r="I81" s="10"/>
    </row>
    <row r="82" spans="1:9">
      <c r="A82" s="10"/>
      <c r="B82" s="10"/>
      <c r="C82" s="10"/>
      <c r="D82" s="10"/>
      <c r="E82" s="10"/>
      <c r="F82" s="10"/>
      <c r="G82" s="10"/>
      <c r="H82" s="10"/>
      <c r="I82" s="10"/>
    </row>
    <row r="83" spans="1:9">
      <c r="A83" s="154" t="s">
        <v>920</v>
      </c>
      <c r="B83" s="154"/>
      <c r="C83" s="154"/>
      <c r="D83" s="154"/>
      <c r="E83" s="154"/>
      <c r="F83" s="154"/>
      <c r="G83" s="154"/>
      <c r="H83" s="154"/>
      <c r="I83" s="154"/>
    </row>
    <row r="84" spans="1:9">
      <c r="A84" s="154" t="s">
        <v>921</v>
      </c>
      <c r="B84" s="154"/>
      <c r="C84" s="154">
        <f>C42+C4</f>
        <v>688150</v>
      </c>
      <c r="D84" s="154">
        <f t="shared" ref="D84:I84" si="21">D83+D80+D73+D70+D67+D64+D61+D58+D43+D35+D32+D29+D26+D23+D20+D5</f>
        <v>335471</v>
      </c>
      <c r="E84" s="154">
        <f t="shared" si="21"/>
        <v>0</v>
      </c>
      <c r="F84" s="154">
        <f t="shared" si="21"/>
        <v>0</v>
      </c>
      <c r="G84" s="154">
        <f t="shared" si="21"/>
        <v>98</v>
      </c>
      <c r="H84" s="154">
        <f t="shared" si="21"/>
        <v>1300</v>
      </c>
      <c r="I84" s="15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C20" sqref="C20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146" t="s">
        <v>879</v>
      </c>
      <c r="B1" s="146" t="s">
        <v>880</v>
      </c>
      <c r="C1" s="146" t="s">
        <v>881</v>
      </c>
      <c r="D1" s="146" t="s">
        <v>882</v>
      </c>
      <c r="E1" s="146" t="s">
        <v>883</v>
      </c>
    </row>
    <row r="2" spans="1:5">
      <c r="A2" s="194" t="s">
        <v>884</v>
      </c>
      <c r="B2" s="147">
        <v>2011</v>
      </c>
      <c r="C2" s="148">
        <v>268095.64899999998</v>
      </c>
      <c r="D2" s="148">
        <v>110486.04</v>
      </c>
      <c r="E2" s="148"/>
    </row>
    <row r="3" spans="1:5">
      <c r="A3" s="195"/>
      <c r="B3" s="147">
        <v>2012</v>
      </c>
      <c r="C3" s="148">
        <v>271046.24900000001</v>
      </c>
      <c r="D3" s="148">
        <v>193116.622</v>
      </c>
      <c r="E3" s="148"/>
    </row>
    <row r="4" spans="1:5">
      <c r="A4" s="195"/>
      <c r="B4" s="147">
        <v>2013</v>
      </c>
      <c r="C4" s="148">
        <v>271460.299</v>
      </c>
      <c r="D4" s="148">
        <v>207754.617</v>
      </c>
      <c r="E4" s="148"/>
    </row>
    <row r="5" spans="1:5">
      <c r="A5" s="195"/>
      <c r="B5" s="147">
        <v>2014</v>
      </c>
      <c r="C5" s="148">
        <v>276428.94900000002</v>
      </c>
      <c r="D5" s="148">
        <v>208759.04300000001</v>
      </c>
      <c r="E5" s="148"/>
    </row>
    <row r="6" spans="1:5">
      <c r="A6" s="195"/>
      <c r="B6" s="147">
        <v>2015</v>
      </c>
      <c r="C6" s="148">
        <v>192835.296</v>
      </c>
      <c r="D6" s="148">
        <v>209672.965</v>
      </c>
      <c r="E6" s="148"/>
    </row>
    <row r="7" spans="1:5">
      <c r="A7" s="196"/>
      <c r="B7" s="147">
        <v>2016</v>
      </c>
      <c r="C7" s="148">
        <v>200824.334</v>
      </c>
      <c r="D7" s="148">
        <v>68236.414999999994</v>
      </c>
      <c r="E7" s="148"/>
    </row>
    <row r="8" spans="1:5">
      <c r="A8" s="197" t="s">
        <v>885</v>
      </c>
      <c r="B8" s="149">
        <v>2011</v>
      </c>
      <c r="C8" s="150">
        <v>83979.45</v>
      </c>
      <c r="D8" s="150">
        <v>30351.788</v>
      </c>
      <c r="E8" s="150"/>
    </row>
    <row r="9" spans="1:5">
      <c r="A9" s="198"/>
      <c r="B9" s="149">
        <v>2012</v>
      </c>
      <c r="C9" s="150">
        <v>99361.39</v>
      </c>
      <c r="D9" s="150">
        <v>40332.108999999997</v>
      </c>
      <c r="E9" s="150"/>
    </row>
    <row r="10" spans="1:5">
      <c r="A10" s="198"/>
      <c r="B10" s="149">
        <v>2013</v>
      </c>
      <c r="C10" s="150">
        <v>99361.39</v>
      </c>
      <c r="D10" s="150">
        <v>66426.962</v>
      </c>
      <c r="E10" s="150"/>
    </row>
    <row r="11" spans="1:5">
      <c r="A11" s="198"/>
      <c r="B11" s="149">
        <v>2014</v>
      </c>
      <c r="C11" s="150">
        <v>98231.926000000007</v>
      </c>
      <c r="D11" s="150">
        <v>54282.945</v>
      </c>
      <c r="E11" s="150"/>
    </row>
    <row r="12" spans="1:5">
      <c r="A12" s="198"/>
      <c r="B12" s="149">
        <v>2015</v>
      </c>
      <c r="C12" s="150">
        <v>101780.63400000001</v>
      </c>
      <c r="D12" s="150">
        <v>123871.55</v>
      </c>
      <c r="E12" s="150"/>
    </row>
    <row r="13" spans="1:5">
      <c r="A13" s="199"/>
      <c r="B13" s="149">
        <v>2016</v>
      </c>
      <c r="C13" s="150">
        <v>110888.136</v>
      </c>
      <c r="D13" s="150">
        <v>85435.236000000004</v>
      </c>
      <c r="E13" s="150"/>
    </row>
    <row r="14" spans="1:5">
      <c r="A14" s="194" t="s">
        <v>123</v>
      </c>
      <c r="B14" s="147">
        <v>2011</v>
      </c>
      <c r="C14" s="148">
        <v>177080.42499999999</v>
      </c>
      <c r="D14" s="148">
        <v>1075526.2050000001</v>
      </c>
      <c r="E14" s="148"/>
    </row>
    <row r="15" spans="1:5">
      <c r="A15" s="195"/>
      <c r="B15" s="147">
        <v>2012</v>
      </c>
      <c r="C15" s="148">
        <v>177080.42499999999</v>
      </c>
      <c r="D15" s="148">
        <v>1154817.338</v>
      </c>
      <c r="E15" s="148"/>
    </row>
    <row r="16" spans="1:5">
      <c r="A16" s="195"/>
      <c r="B16" s="147">
        <v>2013</v>
      </c>
      <c r="C16" s="148">
        <v>177080.42499999999</v>
      </c>
      <c r="D16" s="148">
        <v>139630.83900000001</v>
      </c>
      <c r="E16" s="148"/>
    </row>
    <row r="17" spans="1:5">
      <c r="A17" s="195"/>
      <c r="B17" s="147">
        <v>2014</v>
      </c>
      <c r="C17" s="148">
        <v>177080.42499999999</v>
      </c>
      <c r="D17" s="148">
        <v>169301.296</v>
      </c>
      <c r="E17" s="148"/>
    </row>
    <row r="18" spans="1:5">
      <c r="A18" s="195"/>
      <c r="B18" s="147">
        <v>2015</v>
      </c>
      <c r="C18" s="148">
        <v>264317.78999999998</v>
      </c>
      <c r="D18" s="148">
        <v>2223981.1329999999</v>
      </c>
      <c r="E18" s="148"/>
    </row>
    <row r="19" spans="1:5">
      <c r="A19" s="196"/>
      <c r="B19" s="147">
        <v>2016</v>
      </c>
      <c r="C19" s="148">
        <v>256598.3</v>
      </c>
      <c r="D19" s="148">
        <v>367626.848</v>
      </c>
      <c r="E19" s="148"/>
    </row>
    <row r="20" spans="1:5">
      <c r="A20" s="200" t="s">
        <v>886</v>
      </c>
      <c r="B20" s="149">
        <v>2011</v>
      </c>
      <c r="C20" s="150"/>
      <c r="D20" s="150"/>
      <c r="E20" s="150"/>
    </row>
    <row r="21" spans="1:5">
      <c r="A21" s="201"/>
      <c r="B21" s="149">
        <v>2012</v>
      </c>
      <c r="C21" s="150"/>
      <c r="D21" s="150"/>
      <c r="E21" s="150"/>
    </row>
    <row r="22" spans="1:5">
      <c r="A22" s="201"/>
      <c r="B22" s="149">
        <v>2013</v>
      </c>
      <c r="C22" s="150"/>
      <c r="D22" s="150"/>
      <c r="E22" s="150"/>
    </row>
    <row r="23" spans="1:5">
      <c r="A23" s="201"/>
      <c r="B23" s="149">
        <v>2014</v>
      </c>
      <c r="C23" s="150"/>
      <c r="D23" s="150"/>
      <c r="E23" s="150"/>
    </row>
    <row r="24" spans="1:5">
      <c r="A24" s="201"/>
      <c r="B24" s="149">
        <v>2015</v>
      </c>
      <c r="C24" s="150"/>
      <c r="D24" s="150"/>
      <c r="E24" s="150"/>
    </row>
    <row r="25" spans="1:5">
      <c r="A25" s="202"/>
      <c r="B25" s="149">
        <v>2016</v>
      </c>
      <c r="C25" s="150"/>
      <c r="D25" s="150"/>
      <c r="E25" s="150"/>
    </row>
    <row r="26" spans="1:5">
      <c r="A26" s="203" t="s">
        <v>887</v>
      </c>
      <c r="B26" s="147">
        <v>2011</v>
      </c>
      <c r="C26" s="148">
        <f>C20+C14+C8+C2</f>
        <v>529155.52399999998</v>
      </c>
      <c r="D26" s="148">
        <f>D20+D14+D8+D2</f>
        <v>1216364.0330000001</v>
      </c>
      <c r="E26" s="148">
        <f>E20+E14+E8+E2</f>
        <v>0</v>
      </c>
    </row>
    <row r="27" spans="1:5">
      <c r="A27" s="204"/>
      <c r="B27" s="147">
        <v>2012</v>
      </c>
      <c r="C27" s="148">
        <f>C21+C26+C15+C9+C3</f>
        <v>1076643.588</v>
      </c>
      <c r="D27" s="148">
        <f t="shared" ref="D27:E31" si="0">D21+D15+D9+D3</f>
        <v>1388266.0689999999</v>
      </c>
      <c r="E27" s="148">
        <f t="shared" si="0"/>
        <v>0</v>
      </c>
    </row>
    <row r="28" spans="1:5">
      <c r="A28" s="204"/>
      <c r="B28" s="147">
        <v>2013</v>
      </c>
      <c r="C28" s="148">
        <f>C22+C16+C10+C4</f>
        <v>547902.11400000006</v>
      </c>
      <c r="D28" s="148">
        <f t="shared" si="0"/>
        <v>413812.41800000001</v>
      </c>
      <c r="E28" s="148">
        <f t="shared" si="0"/>
        <v>0</v>
      </c>
    </row>
    <row r="29" spans="1:5">
      <c r="A29" s="204"/>
      <c r="B29" s="147">
        <v>2014</v>
      </c>
      <c r="C29" s="148">
        <f>C23+C17+C11+C5</f>
        <v>551741.30000000005</v>
      </c>
      <c r="D29" s="148">
        <f t="shared" si="0"/>
        <v>432343.28399999999</v>
      </c>
      <c r="E29" s="148">
        <f t="shared" si="0"/>
        <v>0</v>
      </c>
    </row>
    <row r="30" spans="1:5">
      <c r="A30" s="204"/>
      <c r="B30" s="147">
        <v>2015</v>
      </c>
      <c r="C30" s="148">
        <f>C24+C18+C12+C6</f>
        <v>558933.72</v>
      </c>
      <c r="D30" s="148">
        <f t="shared" si="0"/>
        <v>2557525.6479999996</v>
      </c>
      <c r="E30" s="148">
        <f t="shared" si="0"/>
        <v>0</v>
      </c>
    </row>
    <row r="31" spans="1:5">
      <c r="A31" s="205"/>
      <c r="B31" s="147">
        <v>2016</v>
      </c>
      <c r="C31" s="148">
        <f>C25+C19+C13+C7</f>
        <v>568310.77</v>
      </c>
      <c r="D31" s="148">
        <f t="shared" si="0"/>
        <v>521298.49900000001</v>
      </c>
      <c r="E31" s="148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ميزانية2016</vt:lpstr>
      <vt:lpstr>ميزانية 2017</vt:lpstr>
      <vt:lpstr>PIA 2016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2018-01-22T14:32:04Z</dcterms:modified>
</cp:coreProperties>
</file>