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3135" yWindow="0" windowWidth="20730" windowHeight="11760" tabRatio="963" firstSheet="5" activeTab="7"/>
  </bookViews>
  <sheets>
    <sheet name="ميزانية 2011" sheetId="26" r:id="rId1"/>
    <sheet name="ميزانية 2012" sheetId="36" r:id="rId2"/>
    <sheet name="ميزانية 2013" sheetId="35" r:id="rId3"/>
    <sheet name="ميزانية 2014" sheetId="31" r:id="rId4"/>
    <sheet name="ميزانية 2015" sheetId="34" r:id="rId5"/>
    <sheet name="ميزانية 2016" sheetId="40" r:id="rId6"/>
    <sheet name="ميزانية 2017" sheetId="37" r:id="rId7"/>
    <sheet name="PIA 2017" sheetId="43" r:id="rId8"/>
    <sheet name="الديون البلدية" sheetId="42" r:id="rId9"/>
    <sheet name="الجباية المحلية" sheetId="38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33" r:id="rId17"/>
    <sheet name="النشاط البلدي2015" sheetId="6" r:id="rId18"/>
    <sheet name="النشاط البلدي 2016" sheetId="39" r:id="rId19"/>
    <sheet name="النشاط البلدي2017 " sheetId="41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  <sheet name="Sheet1" sheetId="32" r:id="rId28"/>
  </sheet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45621"/>
</workbook>
</file>

<file path=xl/calcChain.xml><?xml version="1.0" encoding="utf-8"?>
<calcChain xmlns="http://schemas.openxmlformats.org/spreadsheetml/2006/main">
  <c r="C5" i="43" l="1"/>
  <c r="D5" i="43"/>
  <c r="H77" i="43"/>
  <c r="H4" i="43"/>
  <c r="H28" i="43"/>
  <c r="H29" i="43"/>
  <c r="J73" i="43"/>
  <c r="I73" i="43"/>
  <c r="G73" i="43"/>
  <c r="F73" i="43"/>
  <c r="F77" i="43" s="1"/>
  <c r="E73" i="43"/>
  <c r="D73" i="43"/>
  <c r="C73" i="43"/>
  <c r="J70" i="43"/>
  <c r="I70" i="43"/>
  <c r="G70" i="43"/>
  <c r="F70" i="43"/>
  <c r="E70" i="43"/>
  <c r="D70" i="43"/>
  <c r="C70" i="43"/>
  <c r="J67" i="43"/>
  <c r="I67" i="43"/>
  <c r="G67" i="43"/>
  <c r="F67" i="43"/>
  <c r="E67" i="43"/>
  <c r="D67" i="43"/>
  <c r="C67" i="43"/>
  <c r="J66" i="43"/>
  <c r="I66" i="43"/>
  <c r="G66" i="43"/>
  <c r="F66" i="43"/>
  <c r="E66" i="43"/>
  <c r="D66" i="43"/>
  <c r="C66" i="43"/>
  <c r="I63" i="43"/>
  <c r="G63" i="43"/>
  <c r="F63" i="43"/>
  <c r="E63" i="43"/>
  <c r="D63" i="43"/>
  <c r="C63" i="43"/>
  <c r="J60" i="43"/>
  <c r="I60" i="43"/>
  <c r="G60" i="43"/>
  <c r="F60" i="43"/>
  <c r="E60" i="43"/>
  <c r="D60" i="43"/>
  <c r="C60" i="43"/>
  <c r="J57" i="43"/>
  <c r="I57" i="43"/>
  <c r="G57" i="43"/>
  <c r="F57" i="43"/>
  <c r="E57" i="43"/>
  <c r="D57" i="43"/>
  <c r="C57" i="43"/>
  <c r="J54" i="43"/>
  <c r="I54" i="43"/>
  <c r="G54" i="43"/>
  <c r="F54" i="43"/>
  <c r="E54" i="43"/>
  <c r="D54" i="43"/>
  <c r="C54" i="43"/>
  <c r="J51" i="43"/>
  <c r="I51" i="43"/>
  <c r="G51" i="43"/>
  <c r="F51" i="43"/>
  <c r="E51" i="43"/>
  <c r="D51" i="43"/>
  <c r="C51" i="43"/>
  <c r="J36" i="43"/>
  <c r="I36" i="43"/>
  <c r="G36" i="43"/>
  <c r="F36" i="43"/>
  <c r="E36" i="43"/>
  <c r="E35" i="43" s="1"/>
  <c r="D36" i="43"/>
  <c r="D35" i="43" s="1"/>
  <c r="C36" i="43"/>
  <c r="C35" i="43" s="1"/>
  <c r="J35" i="43"/>
  <c r="I35" i="43"/>
  <c r="G35" i="43"/>
  <c r="F35" i="43"/>
  <c r="J32" i="43"/>
  <c r="I32" i="43"/>
  <c r="G32" i="43"/>
  <c r="F32" i="43"/>
  <c r="E32" i="43"/>
  <c r="D32" i="43"/>
  <c r="C32" i="43"/>
  <c r="J29" i="43"/>
  <c r="J28" i="43" s="1"/>
  <c r="I29" i="43"/>
  <c r="G29" i="43"/>
  <c r="G28" i="43" s="1"/>
  <c r="F29" i="43"/>
  <c r="E29" i="43"/>
  <c r="E28" i="43" s="1"/>
  <c r="D29" i="43"/>
  <c r="C29" i="43"/>
  <c r="C28" i="43" s="1"/>
  <c r="I28" i="43"/>
  <c r="F28" i="43"/>
  <c r="D28" i="43"/>
  <c r="J25" i="43"/>
  <c r="I25" i="43"/>
  <c r="G25" i="43"/>
  <c r="F25" i="43"/>
  <c r="E25" i="43"/>
  <c r="D25" i="43"/>
  <c r="C25" i="43"/>
  <c r="J22" i="43"/>
  <c r="I22" i="43"/>
  <c r="G22" i="43"/>
  <c r="F22" i="43"/>
  <c r="E22" i="43"/>
  <c r="D22" i="43"/>
  <c r="C22" i="43"/>
  <c r="J19" i="43"/>
  <c r="I19" i="43"/>
  <c r="I4" i="43" s="1"/>
  <c r="G19" i="43"/>
  <c r="F19" i="43"/>
  <c r="E19" i="43"/>
  <c r="D19" i="43"/>
  <c r="C19" i="43"/>
  <c r="J16" i="43"/>
  <c r="I16" i="43"/>
  <c r="G16" i="43"/>
  <c r="F16" i="43"/>
  <c r="E16" i="43"/>
  <c r="D16" i="43"/>
  <c r="C16" i="43"/>
  <c r="J13" i="43"/>
  <c r="I13" i="43"/>
  <c r="G13" i="43"/>
  <c r="F13" i="43"/>
  <c r="E13" i="43"/>
  <c r="D13" i="43"/>
  <c r="C13" i="43"/>
  <c r="J5" i="43"/>
  <c r="I5" i="43"/>
  <c r="G5" i="43"/>
  <c r="F5" i="43"/>
  <c r="F4" i="43" s="1"/>
  <c r="E5" i="43"/>
  <c r="J4" i="43" l="1"/>
  <c r="I77" i="43"/>
  <c r="D4" i="43"/>
  <c r="G4" i="43"/>
  <c r="E4" i="43"/>
  <c r="D77" i="43"/>
  <c r="C4" i="43"/>
  <c r="C77" i="43" s="1"/>
  <c r="G77" i="43"/>
  <c r="E77" i="43"/>
  <c r="J77" i="43"/>
  <c r="D6" i="42" l="1"/>
  <c r="D9" i="42"/>
  <c r="D11" i="42" s="1"/>
  <c r="C9" i="42"/>
  <c r="C11" i="42" s="1"/>
  <c r="B9" i="42"/>
  <c r="B11" i="42" s="1"/>
  <c r="D7" i="42"/>
  <c r="C7" i="42"/>
  <c r="B7" i="42"/>
  <c r="D5" i="42"/>
  <c r="C5" i="42"/>
  <c r="B5" i="42"/>
  <c r="D778" i="40"/>
  <c r="E778" i="40" s="1"/>
  <c r="E777" i="40" s="1"/>
  <c r="D777" i="40"/>
  <c r="C777" i="40"/>
  <c r="D776" i="40"/>
  <c r="E776" i="40"/>
  <c r="D775" i="40"/>
  <c r="E775" i="40" s="1"/>
  <c r="D774" i="40"/>
  <c r="E774" i="40"/>
  <c r="D773" i="40"/>
  <c r="E773" i="40" s="1"/>
  <c r="E772" i="40" s="1"/>
  <c r="E771" i="40" s="1"/>
  <c r="D772" i="40"/>
  <c r="D771" i="40" s="1"/>
  <c r="C772" i="40"/>
  <c r="C771" i="40"/>
  <c r="D770" i="40"/>
  <c r="E770" i="40" s="1"/>
  <c r="D769" i="40"/>
  <c r="E769" i="40"/>
  <c r="C768" i="40"/>
  <c r="C767" i="40"/>
  <c r="D766" i="40"/>
  <c r="E766" i="40"/>
  <c r="E765" i="40" s="1"/>
  <c r="D765" i="40"/>
  <c r="C765" i="40"/>
  <c r="D764" i="40"/>
  <c r="E764" i="40" s="1"/>
  <c r="D763" i="40"/>
  <c r="E763" i="40" s="1"/>
  <c r="D762" i="40"/>
  <c r="D761" i="40" s="1"/>
  <c r="D760" i="40" s="1"/>
  <c r="C761" i="40"/>
  <c r="C760" i="40" s="1"/>
  <c r="D759" i="40"/>
  <c r="E759" i="40" s="1"/>
  <c r="D758" i="40"/>
  <c r="E758" i="40" s="1"/>
  <c r="D757" i="40"/>
  <c r="D756" i="40" s="1"/>
  <c r="D755" i="40" s="1"/>
  <c r="C756" i="40"/>
  <c r="C755" i="40" s="1"/>
  <c r="D754" i="40"/>
  <c r="D753" i="40"/>
  <c r="E753" i="40" s="1"/>
  <c r="D752" i="40"/>
  <c r="D751" i="40" s="1"/>
  <c r="C751" i="40"/>
  <c r="C750" i="40" s="1"/>
  <c r="D749" i="40"/>
  <c r="E749" i="40" s="1"/>
  <c r="D748" i="40"/>
  <c r="E748" i="40"/>
  <c r="D747" i="40"/>
  <c r="D746" i="40" s="1"/>
  <c r="C746" i="40"/>
  <c r="D745" i="40"/>
  <c r="E745" i="40" s="1"/>
  <c r="E744" i="40" s="1"/>
  <c r="D744" i="40"/>
  <c r="C744" i="40"/>
  <c r="C743" i="40"/>
  <c r="D742" i="40"/>
  <c r="E742" i="40" s="1"/>
  <c r="E741" i="40" s="1"/>
  <c r="D741" i="40"/>
  <c r="C741" i="40"/>
  <c r="D740" i="40"/>
  <c r="E740" i="40"/>
  <c r="E739" i="40"/>
  <c r="D739" i="40"/>
  <c r="C739" i="40"/>
  <c r="D738" i="40"/>
  <c r="E738" i="40"/>
  <c r="D737" i="40"/>
  <c r="E737" i="40" s="1"/>
  <c r="D736" i="40"/>
  <c r="E736" i="40"/>
  <c r="D735" i="40"/>
  <c r="E735" i="40" s="1"/>
  <c r="E734" i="40" s="1"/>
  <c r="E733" i="40" s="1"/>
  <c r="D734" i="40"/>
  <c r="D733" i="40" s="1"/>
  <c r="C734" i="40"/>
  <c r="C733" i="40"/>
  <c r="D732" i="40"/>
  <c r="E732" i="40" s="1"/>
  <c r="E731" i="40" s="1"/>
  <c r="E730" i="40" s="1"/>
  <c r="D731" i="40"/>
  <c r="D730" i="40" s="1"/>
  <c r="C731" i="40"/>
  <c r="C730" i="40"/>
  <c r="C726" i="40" s="1"/>
  <c r="C725" i="40" s="1"/>
  <c r="D729" i="40"/>
  <c r="E729" i="40" s="1"/>
  <c r="D728" i="40"/>
  <c r="E728" i="40"/>
  <c r="D727" i="40"/>
  <c r="C727" i="40"/>
  <c r="J726" i="40"/>
  <c r="J725" i="40"/>
  <c r="D724" i="40"/>
  <c r="E724" i="40" s="1"/>
  <c r="D723" i="40"/>
  <c r="E723" i="40" s="1"/>
  <c r="E722" i="40" s="1"/>
  <c r="C722" i="40"/>
  <c r="D721" i="40"/>
  <c r="E721" i="40"/>
  <c r="D720" i="40"/>
  <c r="E720" i="40"/>
  <c r="D719" i="40"/>
  <c r="E719" i="40"/>
  <c r="E718" i="40" s="1"/>
  <c r="D718" i="40"/>
  <c r="C718" i="40"/>
  <c r="J717" i="40"/>
  <c r="C717" i="40"/>
  <c r="J716" i="40"/>
  <c r="C716" i="40"/>
  <c r="D715" i="40"/>
  <c r="E715" i="40" s="1"/>
  <c r="D714" i="40"/>
  <c r="E714" i="40" s="1"/>
  <c r="D713" i="40"/>
  <c r="E713" i="40" s="1"/>
  <c r="D712" i="40"/>
  <c r="E712" i="40" s="1"/>
  <c r="D711" i="40"/>
  <c r="E711" i="40" s="1"/>
  <c r="D710" i="40"/>
  <c r="E710" i="40" s="1"/>
  <c r="D709" i="40"/>
  <c r="E709" i="40" s="1"/>
  <c r="D708" i="40"/>
  <c r="E708" i="40" s="1"/>
  <c r="D707" i="40"/>
  <c r="E707" i="40" s="1"/>
  <c r="D706" i="40"/>
  <c r="E706" i="40" s="1"/>
  <c r="D705" i="40"/>
  <c r="E705" i="40" s="1"/>
  <c r="D704" i="40"/>
  <c r="E704" i="40" s="1"/>
  <c r="D703" i="40"/>
  <c r="E703" i="40" s="1"/>
  <c r="D702" i="40"/>
  <c r="E702" i="40" s="1"/>
  <c r="D701" i="40"/>
  <c r="D700" i="40" s="1"/>
  <c r="C700" i="40"/>
  <c r="D699" i="40"/>
  <c r="E699" i="40"/>
  <c r="D698" i="40"/>
  <c r="E698" i="40"/>
  <c r="D697" i="40"/>
  <c r="E697" i="40"/>
  <c r="D696" i="40"/>
  <c r="E696" i="40"/>
  <c r="D695" i="40"/>
  <c r="E695" i="40"/>
  <c r="E694" i="40" s="1"/>
  <c r="D694" i="40"/>
  <c r="C694" i="40"/>
  <c r="D693" i="40"/>
  <c r="E693" i="40" s="1"/>
  <c r="D692" i="40"/>
  <c r="E692" i="40" s="1"/>
  <c r="D691" i="40"/>
  <c r="E691" i="40" s="1"/>
  <c r="D690" i="40"/>
  <c r="E690" i="40" s="1"/>
  <c r="D689" i="40"/>
  <c r="E689" i="40" s="1"/>
  <c r="D688" i="40"/>
  <c r="D687" i="40" s="1"/>
  <c r="C687" i="40"/>
  <c r="D686" i="40"/>
  <c r="E686" i="40"/>
  <c r="D685" i="40"/>
  <c r="E685" i="40"/>
  <c r="D684" i="40"/>
  <c r="E684" i="40"/>
  <c r="E683" i="40" s="1"/>
  <c r="D683" i="40"/>
  <c r="C683" i="40"/>
  <c r="D682" i="40"/>
  <c r="E682" i="40" s="1"/>
  <c r="D681" i="40"/>
  <c r="E681" i="40" s="1"/>
  <c r="D680" i="40"/>
  <c r="E680" i="40" s="1"/>
  <c r="E679" i="40" s="1"/>
  <c r="C679" i="40"/>
  <c r="D678" i="40"/>
  <c r="E678" i="40"/>
  <c r="D677" i="40"/>
  <c r="E677" i="40"/>
  <c r="E676" i="40" s="1"/>
  <c r="D676" i="40"/>
  <c r="C676" i="40"/>
  <c r="D675" i="40"/>
  <c r="E675" i="40" s="1"/>
  <c r="D674" i="40"/>
  <c r="E674" i="40" s="1"/>
  <c r="D673" i="40"/>
  <c r="E673" i="40" s="1"/>
  <c r="D672" i="40"/>
  <c r="D671" i="40" s="1"/>
  <c r="C671" i="40"/>
  <c r="C645" i="40" s="1"/>
  <c r="C560" i="40" s="1"/>
  <c r="C559" i="40" s="1"/>
  <c r="D670" i="40"/>
  <c r="E670" i="40"/>
  <c r="D669" i="40"/>
  <c r="E669" i="40"/>
  <c r="D668" i="40"/>
  <c r="E668" i="40"/>
  <c r="D667" i="40"/>
  <c r="E667" i="40"/>
  <c r="D666" i="40"/>
  <c r="E666" i="40"/>
  <c r="E665" i="40" s="1"/>
  <c r="D665" i="40"/>
  <c r="C665" i="40"/>
  <c r="D664" i="40"/>
  <c r="E664" i="40" s="1"/>
  <c r="D663" i="40"/>
  <c r="E663" i="40" s="1"/>
  <c r="D662" i="40"/>
  <c r="E662" i="40" s="1"/>
  <c r="C661" i="40"/>
  <c r="D660" i="40"/>
  <c r="E660" i="40"/>
  <c r="D659" i="40"/>
  <c r="E659" i="40"/>
  <c r="D658" i="40"/>
  <c r="E658" i="40"/>
  <c r="D657" i="40"/>
  <c r="E657" i="40"/>
  <c r="D656" i="40"/>
  <c r="E656" i="40"/>
  <c r="D655" i="40"/>
  <c r="E655" i="40"/>
  <c r="D654" i="40"/>
  <c r="E654" i="40"/>
  <c r="E653" i="40" s="1"/>
  <c r="D653" i="40"/>
  <c r="C653" i="40"/>
  <c r="D652" i="40"/>
  <c r="E652" i="40" s="1"/>
  <c r="D651" i="40"/>
  <c r="E651" i="40" s="1"/>
  <c r="D650" i="40"/>
  <c r="E650" i="40" s="1"/>
  <c r="D649" i="40"/>
  <c r="E649" i="40" s="1"/>
  <c r="D648" i="40"/>
  <c r="E648" i="40" s="1"/>
  <c r="D647" i="40"/>
  <c r="E647" i="40" s="1"/>
  <c r="C646" i="40"/>
  <c r="J645" i="40"/>
  <c r="D644" i="40"/>
  <c r="D642" i="40" s="1"/>
  <c r="E644" i="40"/>
  <c r="D643" i="40"/>
  <c r="E643" i="40"/>
  <c r="J642" i="40"/>
  <c r="E642" i="40"/>
  <c r="C642" i="40"/>
  <c r="D641" i="40"/>
  <c r="E641" i="40"/>
  <c r="D640" i="40"/>
  <c r="E640" i="40"/>
  <c r="D639" i="40"/>
  <c r="E639" i="40"/>
  <c r="E638" i="40" s="1"/>
  <c r="J638" i="40"/>
  <c r="D638" i="40"/>
  <c r="C638" i="40"/>
  <c r="D637" i="40"/>
  <c r="E637" i="40" s="1"/>
  <c r="D636" i="40"/>
  <c r="E636" i="40"/>
  <c r="D635" i="40"/>
  <c r="E635" i="40" s="1"/>
  <c r="D634" i="40"/>
  <c r="E634" i="40"/>
  <c r="D633" i="40"/>
  <c r="E633" i="40"/>
  <c r="D632" i="40"/>
  <c r="E632" i="40"/>
  <c r="D631" i="40"/>
  <c r="E631" i="40"/>
  <c r="D630" i="40"/>
  <c r="E630" i="40"/>
  <c r="D629" i="40"/>
  <c r="E629" i="40"/>
  <c r="D628" i="40"/>
  <c r="C628" i="40"/>
  <c r="D627" i="40"/>
  <c r="E627" i="40"/>
  <c r="D626" i="40"/>
  <c r="E626" i="40" s="1"/>
  <c r="D625" i="40"/>
  <c r="E625" i="40"/>
  <c r="D624" i="40"/>
  <c r="E624" i="40" s="1"/>
  <c r="D623" i="40"/>
  <c r="E623" i="40"/>
  <c r="D622" i="40"/>
  <c r="E622" i="40" s="1"/>
  <c r="D621" i="40"/>
  <c r="E621" i="40"/>
  <c r="D620" i="40"/>
  <c r="E620" i="40" s="1"/>
  <c r="D619" i="40"/>
  <c r="E619" i="40"/>
  <c r="D618" i="40"/>
  <c r="E618" i="40" s="1"/>
  <c r="E616" i="40" s="1"/>
  <c r="D617" i="40"/>
  <c r="D616" i="40" s="1"/>
  <c r="E617" i="40"/>
  <c r="C616" i="40"/>
  <c r="D615" i="40"/>
  <c r="E615" i="40"/>
  <c r="D614" i="40"/>
  <c r="E614" i="40"/>
  <c r="D613" i="40"/>
  <c r="E613" i="40"/>
  <c r="D612" i="40"/>
  <c r="E612" i="40"/>
  <c r="D611" i="40"/>
  <c r="D610" i="40" s="1"/>
  <c r="E611" i="40"/>
  <c r="E610" i="40" s="1"/>
  <c r="C610" i="40"/>
  <c r="D609" i="40"/>
  <c r="E609" i="40" s="1"/>
  <c r="D608" i="40"/>
  <c r="E608" i="40"/>
  <c r="D607" i="40"/>
  <c r="E607" i="40" s="1"/>
  <c r="D606" i="40"/>
  <c r="E606" i="40"/>
  <c r="D605" i="40"/>
  <c r="E605" i="40" s="1"/>
  <c r="D604" i="40"/>
  <c r="D603" i="40" s="1"/>
  <c r="E604" i="40"/>
  <c r="C603" i="40"/>
  <c r="D602" i="40"/>
  <c r="E602" i="40"/>
  <c r="D601" i="40"/>
  <c r="E601" i="40"/>
  <c r="D600" i="40"/>
  <c r="E600" i="40"/>
  <c r="E599" i="40" s="1"/>
  <c r="D599" i="40"/>
  <c r="C599" i="40"/>
  <c r="D598" i="40"/>
  <c r="E598" i="40" s="1"/>
  <c r="D597" i="40"/>
  <c r="E597" i="40" s="1"/>
  <c r="D596" i="40"/>
  <c r="D595" i="40" s="1"/>
  <c r="C595" i="40"/>
  <c r="D594" i="40"/>
  <c r="E594" i="40"/>
  <c r="D593" i="40"/>
  <c r="E593" i="40"/>
  <c r="E592" i="40" s="1"/>
  <c r="D592" i="40"/>
  <c r="C592" i="40"/>
  <c r="D591" i="40"/>
  <c r="E591" i="40" s="1"/>
  <c r="D590" i="40"/>
  <c r="E590" i="40" s="1"/>
  <c r="D589" i="40"/>
  <c r="E589" i="40" s="1"/>
  <c r="D588" i="40"/>
  <c r="E588" i="40" s="1"/>
  <c r="C587" i="40"/>
  <c r="D586" i="40"/>
  <c r="E586" i="40"/>
  <c r="D585" i="40"/>
  <c r="E585" i="40"/>
  <c r="D584" i="40"/>
  <c r="E584" i="40"/>
  <c r="D583" i="40"/>
  <c r="E583" i="40"/>
  <c r="D582" i="40"/>
  <c r="E582" i="40"/>
  <c r="E581" i="40" s="1"/>
  <c r="D581" i="40"/>
  <c r="C581" i="40"/>
  <c r="D580" i="40"/>
  <c r="E580" i="40" s="1"/>
  <c r="D579" i="40"/>
  <c r="E579" i="40" s="1"/>
  <c r="D578" i="40"/>
  <c r="D577" i="40" s="1"/>
  <c r="C577" i="40"/>
  <c r="D576" i="40"/>
  <c r="E576" i="40"/>
  <c r="D575" i="40"/>
  <c r="E575" i="40"/>
  <c r="D574" i="40"/>
  <c r="E574" i="40"/>
  <c r="D573" i="40"/>
  <c r="E573" i="40"/>
  <c r="D572" i="40"/>
  <c r="E572" i="40"/>
  <c r="D571" i="40"/>
  <c r="E571" i="40"/>
  <c r="D570" i="40"/>
  <c r="E570" i="40"/>
  <c r="E569" i="40" s="1"/>
  <c r="D569" i="40"/>
  <c r="C569" i="40"/>
  <c r="D568" i="40"/>
  <c r="E568" i="40" s="1"/>
  <c r="D567" i="40"/>
  <c r="E567" i="40" s="1"/>
  <c r="D566" i="40"/>
  <c r="E566" i="40" s="1"/>
  <c r="D565" i="40"/>
  <c r="E565" i="40" s="1"/>
  <c r="D564" i="40"/>
  <c r="E564" i="40" s="1"/>
  <c r="D563" i="40"/>
  <c r="D562" i="40" s="1"/>
  <c r="C562" i="40"/>
  <c r="J561" i="40"/>
  <c r="C561" i="40"/>
  <c r="J560" i="40"/>
  <c r="J559" i="40"/>
  <c r="D558" i="40"/>
  <c r="E558" i="40" s="1"/>
  <c r="D557" i="40"/>
  <c r="E557" i="40"/>
  <c r="C556" i="40"/>
  <c r="D555" i="40"/>
  <c r="E555" i="40" s="1"/>
  <c r="D554" i="40"/>
  <c r="E554" i="40" s="1"/>
  <c r="D553" i="40"/>
  <c r="D552" i="40" s="1"/>
  <c r="C552" i="40"/>
  <c r="J551" i="40"/>
  <c r="C551" i="40"/>
  <c r="J550" i="40"/>
  <c r="C550" i="40"/>
  <c r="D549" i="40"/>
  <c r="E549" i="40" s="1"/>
  <c r="D548" i="40"/>
  <c r="E548" i="40"/>
  <c r="J547" i="40"/>
  <c r="C547" i="40"/>
  <c r="D546" i="40"/>
  <c r="E546" i="40" s="1"/>
  <c r="D545" i="40"/>
  <c r="E545" i="40"/>
  <c r="C544" i="40"/>
  <c r="D543" i="40"/>
  <c r="E543" i="40" s="1"/>
  <c r="D542" i="40"/>
  <c r="E542" i="40" s="1"/>
  <c r="D541" i="40"/>
  <c r="E541" i="40" s="1"/>
  <c r="D540" i="40"/>
  <c r="E540" i="40" s="1"/>
  <c r="D539" i="40"/>
  <c r="C538" i="40"/>
  <c r="D537" i="40"/>
  <c r="E537" i="40" s="1"/>
  <c r="D536" i="40"/>
  <c r="E536" i="40"/>
  <c r="D535" i="40"/>
  <c r="E535" i="40" s="1"/>
  <c r="D534" i="40"/>
  <c r="E534" i="40"/>
  <c r="D533" i="40"/>
  <c r="E533" i="40" s="1"/>
  <c r="D532" i="40"/>
  <c r="E532" i="40"/>
  <c r="D531" i="40"/>
  <c r="C531" i="40"/>
  <c r="D530" i="40"/>
  <c r="D529" i="40" s="1"/>
  <c r="D528" i="40" s="1"/>
  <c r="C529" i="40"/>
  <c r="C528" i="40" s="1"/>
  <c r="D527" i="40"/>
  <c r="E527" i="40" s="1"/>
  <c r="D526" i="40"/>
  <c r="E526" i="40" s="1"/>
  <c r="D525" i="40"/>
  <c r="E525" i="40" s="1"/>
  <c r="D524" i="40"/>
  <c r="E524" i="40"/>
  <c r="D523" i="40"/>
  <c r="C522" i="40"/>
  <c r="D521" i="40"/>
  <c r="E521" i="40" s="1"/>
  <c r="D520" i="40"/>
  <c r="E520" i="40"/>
  <c r="D519" i="40"/>
  <c r="E519" i="40" s="1"/>
  <c r="D518" i="40"/>
  <c r="E518" i="40"/>
  <c r="D517" i="40"/>
  <c r="E517" i="40"/>
  <c r="D516" i="40"/>
  <c r="E516" i="40"/>
  <c r="D515" i="40"/>
  <c r="E515" i="40"/>
  <c r="D514" i="40"/>
  <c r="E514" i="40"/>
  <c r="E513" i="40" s="1"/>
  <c r="D513" i="40"/>
  <c r="C513" i="40"/>
  <c r="D512" i="40"/>
  <c r="E512" i="40" s="1"/>
  <c r="D511" i="40"/>
  <c r="E511" i="40"/>
  <c r="D510" i="40"/>
  <c r="E510" i="40" s="1"/>
  <c r="E509" i="40" s="1"/>
  <c r="D509" i="40"/>
  <c r="C509" i="40"/>
  <c r="D508" i="40"/>
  <c r="E508" i="40"/>
  <c r="D507" i="40"/>
  <c r="E507" i="40" s="1"/>
  <c r="D506" i="40"/>
  <c r="E506" i="40"/>
  <c r="D505" i="40"/>
  <c r="E505" i="40" s="1"/>
  <c r="E504" i="40" s="1"/>
  <c r="C504" i="40"/>
  <c r="D503" i="40"/>
  <c r="E503" i="40" s="1"/>
  <c r="D502" i="40"/>
  <c r="E502" i="40"/>
  <c r="D501" i="40"/>
  <c r="E501" i="40" s="1"/>
  <c r="D500" i="40"/>
  <c r="E500" i="40"/>
  <c r="D499" i="40"/>
  <c r="E499" i="40" s="1"/>
  <c r="D498" i="40"/>
  <c r="D497" i="40" s="1"/>
  <c r="E498" i="40"/>
  <c r="C497" i="40"/>
  <c r="D496" i="40"/>
  <c r="E496" i="40" s="1"/>
  <c r="E494" i="40" s="1"/>
  <c r="D495" i="40"/>
  <c r="E495" i="40"/>
  <c r="C494" i="40"/>
  <c r="D493" i="40"/>
  <c r="E493" i="40"/>
  <c r="D492" i="40"/>
  <c r="E492" i="40" s="1"/>
  <c r="E491" i="40" s="1"/>
  <c r="D491" i="40"/>
  <c r="C491" i="40"/>
  <c r="D490" i="40"/>
  <c r="E490" i="40"/>
  <c r="D489" i="40"/>
  <c r="E489" i="40" s="1"/>
  <c r="D488" i="40"/>
  <c r="E488" i="40"/>
  <c r="D487" i="40"/>
  <c r="E487" i="40" s="1"/>
  <c r="C486" i="40"/>
  <c r="C484" i="40" s="1"/>
  <c r="C483" i="40" s="1"/>
  <c r="D485" i="40"/>
  <c r="E485" i="40" s="1"/>
  <c r="J483" i="40"/>
  <c r="D481" i="40"/>
  <c r="E481" i="40"/>
  <c r="D480" i="40"/>
  <c r="E480" i="40" s="1"/>
  <c r="D479" i="40"/>
  <c r="E479" i="40"/>
  <c r="D478" i="40"/>
  <c r="E478" i="40" s="1"/>
  <c r="E477" i="40" s="1"/>
  <c r="C477" i="40"/>
  <c r="D476" i="40"/>
  <c r="E476" i="40" s="1"/>
  <c r="D475" i="40"/>
  <c r="D474" i="40" s="1"/>
  <c r="E475" i="40"/>
  <c r="E474" i="40" s="1"/>
  <c r="C474" i="40"/>
  <c r="D473" i="40"/>
  <c r="E473" i="40" s="1"/>
  <c r="D472" i="40"/>
  <c r="E472" i="40"/>
  <c r="D471" i="40"/>
  <c r="E471" i="40" s="1"/>
  <c r="D470" i="40"/>
  <c r="E470" i="40"/>
  <c r="D469" i="40"/>
  <c r="E469" i="40" s="1"/>
  <c r="E468" i="40" s="1"/>
  <c r="C468" i="40"/>
  <c r="D467" i="40"/>
  <c r="E467" i="40" s="1"/>
  <c r="D466" i="40"/>
  <c r="E466" i="40"/>
  <c r="D465" i="40"/>
  <c r="E465" i="40" s="1"/>
  <c r="D464" i="40"/>
  <c r="D463" i="40" s="1"/>
  <c r="E464" i="40"/>
  <c r="E463" i="40" s="1"/>
  <c r="C463" i="40"/>
  <c r="D462" i="40"/>
  <c r="E462" i="40" s="1"/>
  <c r="D461" i="40"/>
  <c r="E461" i="40"/>
  <c r="D460" i="40"/>
  <c r="E460" i="40" s="1"/>
  <c r="E459" i="40" s="1"/>
  <c r="C459" i="40"/>
  <c r="D458" i="40"/>
  <c r="E458" i="40" s="1"/>
  <c r="D457" i="40"/>
  <c r="E457" i="40"/>
  <c r="D456" i="40"/>
  <c r="E456" i="40" s="1"/>
  <c r="E455" i="40" s="1"/>
  <c r="D455" i="40"/>
  <c r="C455" i="40"/>
  <c r="D454" i="40"/>
  <c r="E454" i="40" s="1"/>
  <c r="D453" i="40"/>
  <c r="E453" i="40" s="1"/>
  <c r="D452" i="40"/>
  <c r="E452" i="40" s="1"/>
  <c r="D451" i="40"/>
  <c r="E451" i="40" s="1"/>
  <c r="E450" i="40" s="1"/>
  <c r="C450" i="40"/>
  <c r="C444" i="40" s="1"/>
  <c r="C339" i="40" s="1"/>
  <c r="D449" i="40"/>
  <c r="E449" i="40" s="1"/>
  <c r="D448" i="40"/>
  <c r="E448" i="40"/>
  <c r="D447" i="40"/>
  <c r="E447" i="40" s="1"/>
  <c r="D446" i="40"/>
  <c r="D445" i="40" s="1"/>
  <c r="E446" i="40"/>
  <c r="C445" i="40"/>
  <c r="D443" i="40"/>
  <c r="E443" i="40"/>
  <c r="D442" i="40"/>
  <c r="E442" i="40" s="1"/>
  <c r="D441" i="40"/>
  <c r="E441" i="40"/>
  <c r="D440" i="40"/>
  <c r="E440" i="40" s="1"/>
  <c r="D439" i="40"/>
  <c r="E439" i="40"/>
  <c r="D438" i="40"/>
  <c r="E438" i="40" s="1"/>
  <c r="D437" i="40"/>
  <c r="E437" i="40"/>
  <c r="D436" i="40"/>
  <c r="E436" i="40" s="1"/>
  <c r="D435" i="40"/>
  <c r="E435" i="40"/>
  <c r="D434" i="40"/>
  <c r="E434" i="40" s="1"/>
  <c r="D433" i="40"/>
  <c r="E433" i="40"/>
  <c r="D432" i="40"/>
  <c r="E432" i="40" s="1"/>
  <c r="D431" i="40"/>
  <c r="E431" i="40"/>
  <c r="D430" i="40"/>
  <c r="E430" i="40" s="1"/>
  <c r="E429" i="40" s="1"/>
  <c r="D429" i="40"/>
  <c r="C429" i="40"/>
  <c r="D428" i="40"/>
  <c r="E428" i="40" s="1"/>
  <c r="D427" i="40"/>
  <c r="E427" i="40" s="1"/>
  <c r="D426" i="40"/>
  <c r="E426" i="40" s="1"/>
  <c r="D425" i="40"/>
  <c r="E425" i="40" s="1"/>
  <c r="D424" i="40"/>
  <c r="E424" i="40" s="1"/>
  <c r="D423" i="40"/>
  <c r="E423" i="40" s="1"/>
  <c r="E422" i="40" s="1"/>
  <c r="C422" i="40"/>
  <c r="D421" i="40"/>
  <c r="E421" i="40" s="1"/>
  <c r="D420" i="40"/>
  <c r="E420" i="40"/>
  <c r="D419" i="40"/>
  <c r="E419" i="40" s="1"/>
  <c r="D418" i="40"/>
  <c r="E418" i="40"/>
  <c r="D417" i="40"/>
  <c r="E417" i="40" s="1"/>
  <c r="E416" i="40" s="1"/>
  <c r="D416" i="40"/>
  <c r="C416" i="40"/>
  <c r="D415" i="40"/>
  <c r="E415" i="40" s="1"/>
  <c r="D414" i="40"/>
  <c r="E414" i="40" s="1"/>
  <c r="D413" i="40"/>
  <c r="E413" i="40" s="1"/>
  <c r="D412" i="40"/>
  <c r="C412" i="40"/>
  <c r="D411" i="40"/>
  <c r="E411" i="40"/>
  <c r="D410" i="40"/>
  <c r="E410" i="40" s="1"/>
  <c r="E409" i="40" s="1"/>
  <c r="D409" i="40"/>
  <c r="C409" i="40"/>
  <c r="D408" i="40"/>
  <c r="E408" i="40" s="1"/>
  <c r="D407" i="40"/>
  <c r="E407" i="40"/>
  <c r="D406" i="40"/>
  <c r="E406" i="40" s="1"/>
  <c r="D405" i="40"/>
  <c r="D404" i="40" s="1"/>
  <c r="E405" i="40"/>
  <c r="C404" i="40"/>
  <c r="D403" i="40"/>
  <c r="E403" i="40" s="1"/>
  <c r="D402" i="40"/>
  <c r="E402" i="40"/>
  <c r="D401" i="40"/>
  <c r="E401" i="40" s="1"/>
  <c r="D400" i="40"/>
  <c r="E400" i="40"/>
  <c r="C399" i="40"/>
  <c r="D398" i="40"/>
  <c r="E398" i="40"/>
  <c r="D397" i="40"/>
  <c r="E397" i="40" s="1"/>
  <c r="D396" i="40"/>
  <c r="D395" i="40" s="1"/>
  <c r="E396" i="40"/>
  <c r="E395" i="40" s="1"/>
  <c r="C395" i="40"/>
  <c r="D394" i="40"/>
  <c r="E394" i="40" s="1"/>
  <c r="E392" i="40" s="1"/>
  <c r="D393" i="40"/>
  <c r="E393" i="40"/>
  <c r="D392" i="40"/>
  <c r="C392" i="40"/>
  <c r="D391" i="40"/>
  <c r="E391" i="40"/>
  <c r="D390" i="40"/>
  <c r="E390" i="40" s="1"/>
  <c r="D389" i="40"/>
  <c r="D388" i="40" s="1"/>
  <c r="E389" i="40"/>
  <c r="C388" i="40"/>
  <c r="D387" i="40"/>
  <c r="E387" i="40" s="1"/>
  <c r="D386" i="40"/>
  <c r="E386" i="40"/>
  <c r="D385" i="40"/>
  <c r="E385" i="40" s="1"/>
  <c r="D384" i="40"/>
  <c r="E384" i="40"/>
  <c r="D383" i="40"/>
  <c r="E383" i="40" s="1"/>
  <c r="C382" i="40"/>
  <c r="D381" i="40"/>
  <c r="E381" i="40" s="1"/>
  <c r="D380" i="40"/>
  <c r="E380" i="40"/>
  <c r="D379" i="40"/>
  <c r="E379" i="40" s="1"/>
  <c r="D378" i="40"/>
  <c r="C378" i="40"/>
  <c r="D377" i="40"/>
  <c r="E377" i="40"/>
  <c r="D376" i="40"/>
  <c r="E376" i="40" s="1"/>
  <c r="D375" i="40"/>
  <c r="E375" i="40"/>
  <c r="D374" i="40"/>
  <c r="E374" i="40" s="1"/>
  <c r="E373" i="40" s="1"/>
  <c r="C373" i="40"/>
  <c r="D372" i="40"/>
  <c r="E372" i="40" s="1"/>
  <c r="D371" i="40"/>
  <c r="E371" i="40"/>
  <c r="D370" i="40"/>
  <c r="E370" i="40" s="1"/>
  <c r="D369" i="40"/>
  <c r="D368" i="40" s="1"/>
  <c r="E369" i="40"/>
  <c r="C368" i="40"/>
  <c r="D367" i="40"/>
  <c r="E367" i="40" s="1"/>
  <c r="D366" i="40"/>
  <c r="E366" i="40"/>
  <c r="D365" i="40"/>
  <c r="E365" i="40" s="1"/>
  <c r="D364" i="40"/>
  <c r="E364" i="40"/>
  <c r="D363" i="40"/>
  <c r="E363" i="40" s="1"/>
  <c r="C362" i="40"/>
  <c r="D361" i="40"/>
  <c r="E361" i="40"/>
  <c r="D360" i="40"/>
  <c r="E360" i="40"/>
  <c r="D359" i="40"/>
  <c r="E359" i="40"/>
  <c r="D358" i="40"/>
  <c r="E358" i="40"/>
  <c r="E357" i="40" s="1"/>
  <c r="D357" i="40"/>
  <c r="C357" i="40"/>
  <c r="D356" i="40"/>
  <c r="E356" i="40" s="1"/>
  <c r="D355" i="40"/>
  <c r="E355" i="40"/>
  <c r="D354" i="40"/>
  <c r="E354" i="40" s="1"/>
  <c r="E353" i="40" s="1"/>
  <c r="C353" i="40"/>
  <c r="D352" i="40"/>
  <c r="E352" i="40"/>
  <c r="D351" i="40"/>
  <c r="E351" i="40"/>
  <c r="D350" i="40"/>
  <c r="E350" i="40" s="1"/>
  <c r="D349" i="40"/>
  <c r="E349" i="40" s="1"/>
  <c r="E348" i="40" s="1"/>
  <c r="C348" i="40"/>
  <c r="D347" i="40"/>
  <c r="E347" i="40" s="1"/>
  <c r="D346" i="40"/>
  <c r="E346" i="40"/>
  <c r="D345" i="40"/>
  <c r="E345" i="40" s="1"/>
  <c r="E344" i="40" s="1"/>
  <c r="D344" i="40"/>
  <c r="C344" i="40"/>
  <c r="D343" i="40"/>
  <c r="E343" i="40" s="1"/>
  <c r="D342" i="40"/>
  <c r="E342" i="40" s="1"/>
  <c r="D341" i="40"/>
  <c r="E341" i="40" s="1"/>
  <c r="C340" i="40"/>
  <c r="J339" i="40"/>
  <c r="D338" i="40"/>
  <c r="E338" i="40" s="1"/>
  <c r="D337" i="40"/>
  <c r="E337" i="40"/>
  <c r="D336" i="40"/>
  <c r="E336" i="40" s="1"/>
  <c r="D335" i="40"/>
  <c r="E335" i="40"/>
  <c r="D334" i="40"/>
  <c r="E334" i="40" s="1"/>
  <c r="D333" i="40"/>
  <c r="E333" i="40"/>
  <c r="D332" i="40"/>
  <c r="E332" i="40" s="1"/>
  <c r="E331" i="40" s="1"/>
  <c r="D331" i="40"/>
  <c r="D330" i="40"/>
  <c r="E330" i="40" s="1"/>
  <c r="D329" i="40"/>
  <c r="D328" i="40" s="1"/>
  <c r="E329" i="40"/>
  <c r="C328" i="40"/>
  <c r="D327" i="40"/>
  <c r="E327" i="40" s="1"/>
  <c r="E325" i="40" s="1"/>
  <c r="D326" i="40"/>
  <c r="E326" i="40"/>
  <c r="D324" i="40"/>
  <c r="E324" i="40" s="1"/>
  <c r="D323" i="40"/>
  <c r="E323" i="40" s="1"/>
  <c r="D322" i="40"/>
  <c r="E322" i="40" s="1"/>
  <c r="D321" i="40"/>
  <c r="E321" i="40" s="1"/>
  <c r="D320" i="40"/>
  <c r="E320" i="40" s="1"/>
  <c r="D319" i="40"/>
  <c r="E319" i="40" s="1"/>
  <c r="D318" i="40"/>
  <c r="E318" i="40" s="1"/>
  <c r="D317" i="40"/>
  <c r="E317" i="40" s="1"/>
  <c r="D316" i="40"/>
  <c r="E316" i="40" s="1"/>
  <c r="C315" i="40"/>
  <c r="C314" i="40"/>
  <c r="D313" i="40"/>
  <c r="E313" i="40" s="1"/>
  <c r="D312" i="40"/>
  <c r="E312" i="40" s="1"/>
  <c r="D311" i="40"/>
  <c r="E311" i="40" s="1"/>
  <c r="D310" i="40"/>
  <c r="E310" i="40" s="1"/>
  <c r="D309" i="40"/>
  <c r="E309" i="40" s="1"/>
  <c r="D307" i="40"/>
  <c r="E307" i="40" s="1"/>
  <c r="D306" i="40"/>
  <c r="D305" i="40" s="1"/>
  <c r="D304" i="40"/>
  <c r="E304" i="40" s="1"/>
  <c r="D303" i="40"/>
  <c r="E303" i="40" s="1"/>
  <c r="E302" i="40" s="1"/>
  <c r="D301" i="40"/>
  <c r="E301" i="40" s="1"/>
  <c r="D300" i="40"/>
  <c r="E300" i="40" s="1"/>
  <c r="D299" i="40"/>
  <c r="E299" i="40" s="1"/>
  <c r="D297" i="40"/>
  <c r="E297" i="40" s="1"/>
  <c r="E296" i="40" s="1"/>
  <c r="D296" i="40"/>
  <c r="D295" i="40"/>
  <c r="E295" i="40" s="1"/>
  <c r="D294" i="40"/>
  <c r="E294" i="40" s="1"/>
  <c r="D293" i="40"/>
  <c r="E293" i="40" s="1"/>
  <c r="D292" i="40"/>
  <c r="E292" i="40" s="1"/>
  <c r="D291" i="40"/>
  <c r="E291" i="40" s="1"/>
  <c r="D290" i="40"/>
  <c r="D289" i="40" s="1"/>
  <c r="D288" i="40"/>
  <c r="E288" i="40" s="1"/>
  <c r="D287" i="40"/>
  <c r="E287" i="40" s="1"/>
  <c r="D286" i="40"/>
  <c r="E286" i="40" s="1"/>
  <c r="D285" i="40"/>
  <c r="E285" i="40" s="1"/>
  <c r="D284" i="40"/>
  <c r="E284" i="40" s="1"/>
  <c r="D283" i="40"/>
  <c r="E283" i="40" s="1"/>
  <c r="D282" i="40"/>
  <c r="E282" i="40" s="1"/>
  <c r="D281" i="40"/>
  <c r="E281" i="40" s="1"/>
  <c r="D280" i="40"/>
  <c r="E280" i="40" s="1"/>
  <c r="D279" i="40"/>
  <c r="E279" i="40" s="1"/>
  <c r="D278" i="40"/>
  <c r="E278" i="40" s="1"/>
  <c r="D277" i="40"/>
  <c r="E277" i="40" s="1"/>
  <c r="D276" i="40"/>
  <c r="E276" i="40" s="1"/>
  <c r="D275" i="40"/>
  <c r="E275" i="40" s="1"/>
  <c r="D274" i="40"/>
  <c r="E274" i="40" s="1"/>
  <c r="D273" i="40"/>
  <c r="E273" i="40" s="1"/>
  <c r="D272" i="40"/>
  <c r="E272" i="40" s="1"/>
  <c r="D271" i="40"/>
  <c r="E271" i="40" s="1"/>
  <c r="D270" i="40"/>
  <c r="E270" i="40" s="1"/>
  <c r="D269" i="40"/>
  <c r="E269" i="40" s="1"/>
  <c r="D268" i="40"/>
  <c r="E268" i="40" s="1"/>
  <c r="D267" i="40"/>
  <c r="E267" i="40" s="1"/>
  <c r="D266" i="40"/>
  <c r="D265" i="40" s="1"/>
  <c r="D264" i="40"/>
  <c r="C263" i="40"/>
  <c r="C259" i="40" s="1"/>
  <c r="D262" i="40"/>
  <c r="E262" i="40" s="1"/>
  <c r="D261" i="40"/>
  <c r="E261" i="40"/>
  <c r="E260" i="40" s="1"/>
  <c r="C260" i="40"/>
  <c r="J259" i="40"/>
  <c r="J258" i="40"/>
  <c r="J257" i="40"/>
  <c r="J256" i="40"/>
  <c r="D252" i="40"/>
  <c r="E252" i="40" s="1"/>
  <c r="D251" i="40"/>
  <c r="E251" i="40"/>
  <c r="E250" i="40" s="1"/>
  <c r="C250" i="40"/>
  <c r="D249" i="40"/>
  <c r="E249" i="40" s="1"/>
  <c r="D248" i="40"/>
  <c r="E248" i="40" s="1"/>
  <c r="D247" i="40"/>
  <c r="E247" i="40"/>
  <c r="D246" i="40"/>
  <c r="E246" i="40" s="1"/>
  <c r="D245" i="40"/>
  <c r="E245" i="40" s="1"/>
  <c r="C244" i="40"/>
  <c r="C243" i="40" s="1"/>
  <c r="D242" i="40"/>
  <c r="E242" i="40" s="1"/>
  <c r="D241" i="40"/>
  <c r="D240" i="40"/>
  <c r="E240" i="40" s="1"/>
  <c r="C239" i="40"/>
  <c r="C238" i="40" s="1"/>
  <c r="D237" i="40"/>
  <c r="D236" i="40" s="1"/>
  <c r="C236" i="40"/>
  <c r="C235" i="40" s="1"/>
  <c r="D235" i="40"/>
  <c r="D234" i="40"/>
  <c r="D233" i="40" s="1"/>
  <c r="C233" i="40"/>
  <c r="D232" i="40"/>
  <c r="E232" i="40"/>
  <c r="D231" i="40"/>
  <c r="E231" i="40"/>
  <c r="E229" i="40" s="1"/>
  <c r="D230" i="40"/>
  <c r="E230" i="40"/>
  <c r="D229" i="40"/>
  <c r="D228" i="40" s="1"/>
  <c r="C229" i="40"/>
  <c r="C228" i="40"/>
  <c r="D227" i="40"/>
  <c r="E227" i="40"/>
  <c r="D226" i="40"/>
  <c r="E226" i="40"/>
  <c r="D225" i="40"/>
  <c r="E225" i="40"/>
  <c r="E223" i="40" s="1"/>
  <c r="E222" i="40" s="1"/>
  <c r="D224" i="40"/>
  <c r="E224" i="40"/>
  <c r="D223" i="40"/>
  <c r="D222" i="40" s="1"/>
  <c r="C223" i="40"/>
  <c r="C222" i="40"/>
  <c r="D221" i="40"/>
  <c r="E221" i="40"/>
  <c r="E220" i="40" s="1"/>
  <c r="D220" i="40"/>
  <c r="C220" i="40"/>
  <c r="D219" i="40"/>
  <c r="D218" i="40"/>
  <c r="E218" i="40" s="1"/>
  <c r="D217" i="40"/>
  <c r="E217" i="40" s="1"/>
  <c r="C216" i="40"/>
  <c r="C215" i="40" s="1"/>
  <c r="D214" i="40"/>
  <c r="D213" i="40" s="1"/>
  <c r="C213" i="40"/>
  <c r="D212" i="40"/>
  <c r="E212" i="40"/>
  <c r="E211" i="40" s="1"/>
  <c r="D211" i="40"/>
  <c r="C211" i="40"/>
  <c r="D210" i="40"/>
  <c r="E210" i="40" s="1"/>
  <c r="D209" i="40"/>
  <c r="E209" i="40" s="1"/>
  <c r="D208" i="40"/>
  <c r="E208" i="40" s="1"/>
  <c r="C207" i="40"/>
  <c r="C203" i="40" s="1"/>
  <c r="D206" i="40"/>
  <c r="E206" i="40"/>
  <c r="D205" i="40"/>
  <c r="E205" i="40"/>
  <c r="E204" i="40" s="1"/>
  <c r="D204" i="40"/>
  <c r="C204" i="40"/>
  <c r="D202" i="40"/>
  <c r="E202" i="40"/>
  <c r="E201" i="40" s="1"/>
  <c r="D201" i="40"/>
  <c r="D200" i="40" s="1"/>
  <c r="C201" i="40"/>
  <c r="E200" i="40"/>
  <c r="C200" i="40"/>
  <c r="D199" i="40"/>
  <c r="E199" i="40"/>
  <c r="E198" i="40" s="1"/>
  <c r="E197" i="40" s="1"/>
  <c r="D198" i="40"/>
  <c r="D197" i="40" s="1"/>
  <c r="C198" i="40"/>
  <c r="C197" i="40"/>
  <c r="D196" i="40"/>
  <c r="E196" i="40"/>
  <c r="E195" i="40" s="1"/>
  <c r="D195" i="40"/>
  <c r="C195" i="40"/>
  <c r="D194" i="40"/>
  <c r="C193" i="40"/>
  <c r="C188" i="40" s="1"/>
  <c r="D192" i="40"/>
  <c r="E192" i="40"/>
  <c r="D191" i="40"/>
  <c r="E191" i="40"/>
  <c r="D190" i="40"/>
  <c r="E190" i="40"/>
  <c r="E189" i="40" s="1"/>
  <c r="D189" i="40"/>
  <c r="C189" i="40"/>
  <c r="D187" i="40"/>
  <c r="E187" i="40"/>
  <c r="D186" i="40"/>
  <c r="E186" i="40"/>
  <c r="E185" i="40" s="1"/>
  <c r="D185" i="40"/>
  <c r="D184" i="40" s="1"/>
  <c r="C185" i="40"/>
  <c r="E184" i="40"/>
  <c r="C184" i="40"/>
  <c r="D183" i="40"/>
  <c r="E183" i="40"/>
  <c r="E182" i="40" s="1"/>
  <c r="D182" i="40"/>
  <c r="D181" i="40"/>
  <c r="E181" i="40"/>
  <c r="E180" i="40" s="1"/>
  <c r="E179" i="40" s="1"/>
  <c r="D180" i="40"/>
  <c r="D179" i="40"/>
  <c r="C179" i="40"/>
  <c r="J178" i="40"/>
  <c r="J177" i="40"/>
  <c r="D176" i="40"/>
  <c r="E176" i="40" s="1"/>
  <c r="D175" i="40"/>
  <c r="C174" i="40"/>
  <c r="C170" i="40" s="1"/>
  <c r="D173" i="40"/>
  <c r="E173" i="40"/>
  <c r="D172" i="40"/>
  <c r="E172" i="40"/>
  <c r="E171" i="40" s="1"/>
  <c r="D171" i="40"/>
  <c r="C171" i="40"/>
  <c r="J170" i="40"/>
  <c r="D169" i="40"/>
  <c r="E169" i="40" s="1"/>
  <c r="D168" i="40"/>
  <c r="C167" i="40"/>
  <c r="C163" i="40" s="1"/>
  <c r="D166" i="40"/>
  <c r="E166" i="40"/>
  <c r="D165" i="40"/>
  <c r="E165" i="40"/>
  <c r="E164" i="40" s="1"/>
  <c r="D164" i="40"/>
  <c r="C164" i="40"/>
  <c r="J163" i="40"/>
  <c r="D162" i="40"/>
  <c r="E162" i="40" s="1"/>
  <c r="D161" i="40"/>
  <c r="C160" i="40"/>
  <c r="C153" i="40" s="1"/>
  <c r="C152" i="40" s="1"/>
  <c r="D159" i="40"/>
  <c r="E159" i="40"/>
  <c r="D158" i="40"/>
  <c r="E158" i="40"/>
  <c r="E157" i="40" s="1"/>
  <c r="D157" i="40"/>
  <c r="C157" i="40"/>
  <c r="D156" i="40"/>
  <c r="E156" i="40" s="1"/>
  <c r="D155" i="40"/>
  <c r="D154" i="40" s="1"/>
  <c r="C154" i="40"/>
  <c r="J153" i="40"/>
  <c r="J152" i="40"/>
  <c r="D151" i="40"/>
  <c r="E151" i="40"/>
  <c r="D150" i="40"/>
  <c r="E150" i="40"/>
  <c r="D149" i="40"/>
  <c r="C149" i="40"/>
  <c r="D148" i="40"/>
  <c r="E148" i="40" s="1"/>
  <c r="D147" i="40"/>
  <c r="C146" i="40"/>
  <c r="D145" i="40"/>
  <c r="E145" i="40"/>
  <c r="D144" i="40"/>
  <c r="E144" i="40"/>
  <c r="E143" i="40" s="1"/>
  <c r="D143" i="40"/>
  <c r="C143" i="40"/>
  <c r="D142" i="40"/>
  <c r="E142" i="40" s="1"/>
  <c r="D141" i="40"/>
  <c r="C140" i="40"/>
  <c r="C135" i="40" s="1"/>
  <c r="D139" i="40"/>
  <c r="E139" i="40"/>
  <c r="D138" i="40"/>
  <c r="E138" i="40"/>
  <c r="D137" i="40"/>
  <c r="E137" i="40"/>
  <c r="E136" i="40" s="1"/>
  <c r="D136" i="40"/>
  <c r="C136" i="40"/>
  <c r="J135" i="40"/>
  <c r="D134" i="40"/>
  <c r="E134" i="40" s="1"/>
  <c r="D133" i="40"/>
  <c r="D132" i="40" s="1"/>
  <c r="C132" i="40"/>
  <c r="D131" i="40"/>
  <c r="E131" i="40"/>
  <c r="D130" i="40"/>
  <c r="E130" i="40"/>
  <c r="D129" i="40"/>
  <c r="C129" i="40"/>
  <c r="D128" i="40"/>
  <c r="E128" i="40" s="1"/>
  <c r="D127" i="40"/>
  <c r="C126" i="40"/>
  <c r="D125" i="40"/>
  <c r="E125" i="40"/>
  <c r="D124" i="40"/>
  <c r="E124" i="40"/>
  <c r="E123" i="40" s="1"/>
  <c r="D123" i="40"/>
  <c r="C123" i="40"/>
  <c r="D122" i="40"/>
  <c r="E122" i="40" s="1"/>
  <c r="D121" i="40"/>
  <c r="D120" i="40" s="1"/>
  <c r="C120" i="40"/>
  <c r="C116" i="40" s="1"/>
  <c r="C115" i="40" s="1"/>
  <c r="D119" i="40"/>
  <c r="E119" i="40"/>
  <c r="D118" i="40"/>
  <c r="E118" i="40"/>
  <c r="E117" i="40" s="1"/>
  <c r="D117" i="40"/>
  <c r="C117" i="40"/>
  <c r="J116" i="40"/>
  <c r="J115" i="40"/>
  <c r="J114" i="40"/>
  <c r="D113" i="40"/>
  <c r="E113" i="40" s="1"/>
  <c r="D112" i="40"/>
  <c r="E112" i="40" s="1"/>
  <c r="D111" i="40"/>
  <c r="E111" i="40" s="1"/>
  <c r="D110" i="40"/>
  <c r="E110" i="40" s="1"/>
  <c r="D109" i="40"/>
  <c r="E109" i="40" s="1"/>
  <c r="D108" i="40"/>
  <c r="E108" i="40" s="1"/>
  <c r="D107" i="40"/>
  <c r="E107" i="40" s="1"/>
  <c r="D106" i="40"/>
  <c r="E106" i="40" s="1"/>
  <c r="D105" i="40"/>
  <c r="E105" i="40" s="1"/>
  <c r="D104" i="40"/>
  <c r="E104" i="40" s="1"/>
  <c r="D103" i="40"/>
  <c r="E103" i="40" s="1"/>
  <c r="D102" i="40"/>
  <c r="E102" i="40" s="1"/>
  <c r="D101" i="40"/>
  <c r="E101" i="40" s="1"/>
  <c r="D100" i="40"/>
  <c r="E100" i="40" s="1"/>
  <c r="D99" i="40"/>
  <c r="E99" i="40" s="1"/>
  <c r="D98" i="40"/>
  <c r="E98" i="40" s="1"/>
  <c r="J97" i="40"/>
  <c r="C97" i="40"/>
  <c r="D96" i="40"/>
  <c r="E96" i="40" s="1"/>
  <c r="D95" i="40"/>
  <c r="E95" i="40" s="1"/>
  <c r="D94" i="40"/>
  <c r="E94" i="40" s="1"/>
  <c r="D93" i="40"/>
  <c r="E93" i="40" s="1"/>
  <c r="D92" i="40"/>
  <c r="E92" i="40" s="1"/>
  <c r="D91" i="40"/>
  <c r="E91" i="40" s="1"/>
  <c r="D90" i="40"/>
  <c r="E90" i="40" s="1"/>
  <c r="D89" i="40"/>
  <c r="E89" i="40" s="1"/>
  <c r="D88" i="40"/>
  <c r="E88" i="40" s="1"/>
  <c r="D87" i="40"/>
  <c r="E87" i="40" s="1"/>
  <c r="D86" i="40"/>
  <c r="E86" i="40" s="1"/>
  <c r="D85" i="40"/>
  <c r="E85" i="40" s="1"/>
  <c r="D84" i="40"/>
  <c r="E84" i="40" s="1"/>
  <c r="D83" i="40"/>
  <c r="E83" i="40" s="1"/>
  <c r="D82" i="40"/>
  <c r="E82" i="40" s="1"/>
  <c r="D81" i="40"/>
  <c r="E81" i="40" s="1"/>
  <c r="D80" i="40"/>
  <c r="E80" i="40" s="1"/>
  <c r="D79" i="40"/>
  <c r="E79" i="40" s="1"/>
  <c r="D78" i="40"/>
  <c r="E78" i="40" s="1"/>
  <c r="D77" i="40"/>
  <c r="E77" i="40" s="1"/>
  <c r="D76" i="40"/>
  <c r="E76" i="40" s="1"/>
  <c r="D75" i="40"/>
  <c r="E75" i="40" s="1"/>
  <c r="D74" i="40"/>
  <c r="E74" i="40" s="1"/>
  <c r="D73" i="40"/>
  <c r="E73" i="40" s="1"/>
  <c r="D72" i="40"/>
  <c r="E72" i="40" s="1"/>
  <c r="D71" i="40"/>
  <c r="E71" i="40" s="1"/>
  <c r="D70" i="40"/>
  <c r="E70" i="40" s="1"/>
  <c r="D69" i="40"/>
  <c r="E69" i="40" s="1"/>
  <c r="J68" i="40"/>
  <c r="C68" i="40"/>
  <c r="J67" i="40"/>
  <c r="C67" i="40"/>
  <c r="D66" i="40"/>
  <c r="E66" i="40" s="1"/>
  <c r="D65" i="40"/>
  <c r="E65" i="40"/>
  <c r="D64" i="40"/>
  <c r="E64" i="40" s="1"/>
  <c r="D63" i="40"/>
  <c r="E63" i="40" s="1"/>
  <c r="D62" i="40"/>
  <c r="E62" i="40" s="1"/>
  <c r="E61" i="40" s="1"/>
  <c r="J61" i="40"/>
  <c r="D61" i="40"/>
  <c r="C61" i="40"/>
  <c r="D60" i="40"/>
  <c r="E60" i="40" s="1"/>
  <c r="D59" i="40"/>
  <c r="E59" i="40" s="1"/>
  <c r="D58" i="40"/>
  <c r="E58" i="40" s="1"/>
  <c r="D57" i="40"/>
  <c r="E57" i="40" s="1"/>
  <c r="D56" i="40"/>
  <c r="E56" i="40" s="1"/>
  <c r="D55" i="40"/>
  <c r="E55" i="40" s="1"/>
  <c r="D54" i="40"/>
  <c r="E54" i="40" s="1"/>
  <c r="D53" i="40"/>
  <c r="E53" i="40" s="1"/>
  <c r="D52" i="40"/>
  <c r="E52" i="40" s="1"/>
  <c r="D51" i="40"/>
  <c r="E51" i="40" s="1"/>
  <c r="D50" i="40"/>
  <c r="E50" i="40" s="1"/>
  <c r="D49" i="40"/>
  <c r="E49" i="40" s="1"/>
  <c r="D48" i="40"/>
  <c r="E48" i="40" s="1"/>
  <c r="D47" i="40"/>
  <c r="E47" i="40" s="1"/>
  <c r="D46" i="40"/>
  <c r="E46" i="40" s="1"/>
  <c r="D45" i="40"/>
  <c r="E45" i="40" s="1"/>
  <c r="D44" i="40"/>
  <c r="E44" i="40" s="1"/>
  <c r="D43" i="40"/>
  <c r="E43" i="40" s="1"/>
  <c r="D42" i="40"/>
  <c r="E42" i="40" s="1"/>
  <c r="D41" i="40"/>
  <c r="E41" i="40" s="1"/>
  <c r="D40" i="40"/>
  <c r="E40" i="40" s="1"/>
  <c r="D39" i="40"/>
  <c r="E39" i="40" s="1"/>
  <c r="J38" i="40"/>
  <c r="C38" i="40"/>
  <c r="D37" i="40"/>
  <c r="E37" i="40" s="1"/>
  <c r="D36" i="40"/>
  <c r="E36" i="40" s="1"/>
  <c r="D35" i="40"/>
  <c r="E35" i="40" s="1"/>
  <c r="D34" i="40"/>
  <c r="E34" i="40" s="1"/>
  <c r="D33" i="40"/>
  <c r="E33" i="40" s="1"/>
  <c r="D32" i="40"/>
  <c r="E32" i="40" s="1"/>
  <c r="D31" i="40"/>
  <c r="E31" i="40" s="1"/>
  <c r="D30" i="40"/>
  <c r="E30" i="40" s="1"/>
  <c r="D29" i="40"/>
  <c r="E29" i="40" s="1"/>
  <c r="D28" i="40"/>
  <c r="E28" i="40" s="1"/>
  <c r="D27" i="40"/>
  <c r="E27" i="40" s="1"/>
  <c r="D26" i="40"/>
  <c r="E26" i="40" s="1"/>
  <c r="D25" i="40"/>
  <c r="E25" i="40" s="1"/>
  <c r="D24" i="40"/>
  <c r="E24" i="40" s="1"/>
  <c r="D23" i="40"/>
  <c r="E23" i="40" s="1"/>
  <c r="D22" i="40"/>
  <c r="E22" i="40" s="1"/>
  <c r="D21" i="40"/>
  <c r="E21" i="40" s="1"/>
  <c r="D20" i="40"/>
  <c r="E20" i="40" s="1"/>
  <c r="D19" i="40"/>
  <c r="E19" i="40" s="1"/>
  <c r="D18" i="40"/>
  <c r="E18" i="40" s="1"/>
  <c r="D17" i="40"/>
  <c r="E17" i="40" s="1"/>
  <c r="D16" i="40"/>
  <c r="E16" i="40" s="1"/>
  <c r="D15" i="40"/>
  <c r="E15" i="40" s="1"/>
  <c r="D14" i="40"/>
  <c r="E14" i="40" s="1"/>
  <c r="D13" i="40"/>
  <c r="E13" i="40" s="1"/>
  <c r="D12" i="40"/>
  <c r="E12" i="40" s="1"/>
  <c r="J11" i="40"/>
  <c r="D11" i="40"/>
  <c r="C11" i="40"/>
  <c r="D10" i="40"/>
  <c r="E10" i="40" s="1"/>
  <c r="D9" i="40"/>
  <c r="E9" i="40" s="1"/>
  <c r="D8" i="40"/>
  <c r="E8" i="40" s="1"/>
  <c r="D7" i="40"/>
  <c r="E7" i="40" s="1"/>
  <c r="D6" i="40"/>
  <c r="E6" i="40" s="1"/>
  <c r="D5" i="40"/>
  <c r="E5" i="40" s="1"/>
  <c r="J4" i="40"/>
  <c r="D4" i="40"/>
  <c r="C4" i="40"/>
  <c r="J3" i="40"/>
  <c r="C3" i="40"/>
  <c r="J2" i="40"/>
  <c r="C2" i="40"/>
  <c r="J1" i="40"/>
  <c r="E13" i="38"/>
  <c r="E12" i="38"/>
  <c r="E30" i="38" s="1"/>
  <c r="E11" i="38"/>
  <c r="E10" i="38"/>
  <c r="E9" i="38"/>
  <c r="E8" i="38"/>
  <c r="E26" i="38" s="1"/>
  <c r="E3" i="38"/>
  <c r="E4" i="38"/>
  <c r="E5" i="38"/>
  <c r="E6" i="38"/>
  <c r="E7" i="38"/>
  <c r="E2" i="38"/>
  <c r="C26" i="38"/>
  <c r="D26" i="38"/>
  <c r="C27" i="38"/>
  <c r="D27" i="38"/>
  <c r="E27" i="38"/>
  <c r="C28" i="38"/>
  <c r="D28" i="38"/>
  <c r="E28" i="38"/>
  <c r="C29" i="38"/>
  <c r="D29" i="38"/>
  <c r="E29" i="38"/>
  <c r="C30" i="38"/>
  <c r="D30" i="38"/>
  <c r="C31" i="38"/>
  <c r="D31" i="38"/>
  <c r="E31" i="38"/>
  <c r="E4" i="40" l="1"/>
  <c r="E68" i="40"/>
  <c r="E11" i="40"/>
  <c r="E38" i="40"/>
  <c r="D38" i="40"/>
  <c r="D3" i="40" s="1"/>
  <c r="D153" i="40"/>
  <c r="E241" i="40"/>
  <c r="E239" i="40" s="1"/>
  <c r="E238" i="40" s="1"/>
  <c r="D239" i="40"/>
  <c r="D238" i="40" s="1"/>
  <c r="D97" i="40"/>
  <c r="D140" i="40"/>
  <c r="E161" i="40"/>
  <c r="E160" i="40" s="1"/>
  <c r="D160" i="40"/>
  <c r="D167" i="40"/>
  <c r="D163" i="40" s="1"/>
  <c r="C178" i="40"/>
  <c r="C177" i="40" s="1"/>
  <c r="C114" i="40" s="1"/>
  <c r="E207" i="40"/>
  <c r="D68" i="40"/>
  <c r="E127" i="40"/>
  <c r="E126" i="40" s="1"/>
  <c r="D126" i="40"/>
  <c r="D116" i="40" s="1"/>
  <c r="E129" i="40"/>
  <c r="E147" i="40"/>
  <c r="E146" i="40" s="1"/>
  <c r="D146" i="40"/>
  <c r="E149" i="40"/>
  <c r="E97" i="40"/>
  <c r="E67" i="40" s="1"/>
  <c r="E163" i="40"/>
  <c r="E175" i="40"/>
  <c r="E174" i="40" s="1"/>
  <c r="E170" i="40" s="1"/>
  <c r="D174" i="40"/>
  <c r="D170" i="40" s="1"/>
  <c r="E194" i="40"/>
  <c r="E193" i="40" s="1"/>
  <c r="E188" i="40" s="1"/>
  <c r="E178" i="40" s="1"/>
  <c r="E177" i="40" s="1"/>
  <c r="D193" i="40"/>
  <c r="D188" i="40" s="1"/>
  <c r="D216" i="40"/>
  <c r="D215" i="40" s="1"/>
  <c r="E121" i="40"/>
  <c r="E120" i="40" s="1"/>
  <c r="E133" i="40"/>
  <c r="E132" i="40" s="1"/>
  <c r="E116" i="40" s="1"/>
  <c r="E115" i="40" s="1"/>
  <c r="E141" i="40"/>
  <c r="E140" i="40" s="1"/>
  <c r="E135" i="40" s="1"/>
  <c r="E155" i="40"/>
  <c r="E154" i="40" s="1"/>
  <c r="E153" i="40" s="1"/>
  <c r="E168" i="40"/>
  <c r="E167" i="40" s="1"/>
  <c r="D207" i="40"/>
  <c r="D203" i="40" s="1"/>
  <c r="E214" i="40"/>
  <c r="E213" i="40" s="1"/>
  <c r="E203" i="40" s="1"/>
  <c r="E219" i="40"/>
  <c r="E216" i="40" s="1"/>
  <c r="E215" i="40" s="1"/>
  <c r="E234" i="40"/>
  <c r="E233" i="40" s="1"/>
  <c r="E228" i="40" s="1"/>
  <c r="E237" i="40"/>
  <c r="E236" i="40" s="1"/>
  <c r="E235" i="40" s="1"/>
  <c r="E244" i="40"/>
  <c r="E243" i="40" s="1"/>
  <c r="E315" i="40"/>
  <c r="E378" i="40"/>
  <c r="E399" i="40"/>
  <c r="E486" i="40"/>
  <c r="E484" i="40" s="1"/>
  <c r="E497" i="40"/>
  <c r="C258" i="40"/>
  <c r="C257" i="40" s="1"/>
  <c r="E308" i="40"/>
  <c r="E328" i="40"/>
  <c r="E362" i="40"/>
  <c r="E368" i="40"/>
  <c r="E382" i="40"/>
  <c r="E340" i="40" s="1"/>
  <c r="E339" i="40" s="1"/>
  <c r="E388" i="40"/>
  <c r="E404" i="40"/>
  <c r="E445" i="40"/>
  <c r="E444" i="40" s="1"/>
  <c r="D244" i="40"/>
  <c r="D243" i="40" s="1"/>
  <c r="E298" i="40"/>
  <c r="E412" i="40"/>
  <c r="D250" i="40"/>
  <c r="D260" i="40"/>
  <c r="D353" i="40"/>
  <c r="D362" i="40"/>
  <c r="D373" i="40"/>
  <c r="D382" i="40"/>
  <c r="D522" i="40"/>
  <c r="E523" i="40"/>
  <c r="E522" i="40" s="1"/>
  <c r="D743" i="40"/>
  <c r="E264" i="40"/>
  <c r="E263" i="40" s="1"/>
  <c r="E266" i="40"/>
  <c r="E265" i="40" s="1"/>
  <c r="E290" i="40"/>
  <c r="E289" i="40" s="1"/>
  <c r="D298" i="40"/>
  <c r="D263" i="40" s="1"/>
  <c r="D302" i="40"/>
  <c r="E306" i="40"/>
  <c r="E305" i="40" s="1"/>
  <c r="D308" i="40"/>
  <c r="D315" i="40"/>
  <c r="D314" i="40" s="1"/>
  <c r="D325" i="40"/>
  <c r="D348" i="40"/>
  <c r="D422" i="40"/>
  <c r="D450" i="40"/>
  <c r="D459" i="40"/>
  <c r="D444" i="40" s="1"/>
  <c r="D468" i="40"/>
  <c r="D477" i="40"/>
  <c r="D486" i="40"/>
  <c r="D484" i="40" s="1"/>
  <c r="D504" i="40"/>
  <c r="E717" i="40"/>
  <c r="E716" i="40" s="1"/>
  <c r="E768" i="40"/>
  <c r="E767" i="40" s="1"/>
  <c r="D399" i="40"/>
  <c r="E531" i="40"/>
  <c r="E544" i="40"/>
  <c r="E587" i="40"/>
  <c r="E661" i="40"/>
  <c r="E727" i="40"/>
  <c r="D750" i="40"/>
  <c r="D726" i="40" s="1"/>
  <c r="D725" i="40" s="1"/>
  <c r="D494" i="40"/>
  <c r="E547" i="40"/>
  <c r="E556" i="40"/>
  <c r="E603" i="40"/>
  <c r="E628" i="40"/>
  <c r="E646" i="40"/>
  <c r="E530" i="40"/>
  <c r="E529" i="40" s="1"/>
  <c r="E528" i="40" s="1"/>
  <c r="E539" i="40"/>
  <c r="E553" i="40"/>
  <c r="E552" i="40" s="1"/>
  <c r="E551" i="40" s="1"/>
  <c r="E550" i="40" s="1"/>
  <c r="E563" i="40"/>
  <c r="E562" i="40" s="1"/>
  <c r="E578" i="40"/>
  <c r="E577" i="40" s="1"/>
  <c r="D587" i="40"/>
  <c r="D561" i="40" s="1"/>
  <c r="E596" i="40"/>
  <c r="E595" i="40" s="1"/>
  <c r="D646" i="40"/>
  <c r="D661" i="40"/>
  <c r="E672" i="40"/>
  <c r="E671" i="40" s="1"/>
  <c r="D679" i="40"/>
  <c r="E688" i="40"/>
  <c r="E687" i="40" s="1"/>
  <c r="E701" i="40"/>
  <c r="E700" i="40" s="1"/>
  <c r="D722" i="40"/>
  <c r="D717" i="40" s="1"/>
  <c r="D716" i="40" s="1"/>
  <c r="E747" i="40"/>
  <c r="E746" i="40" s="1"/>
  <c r="E743" i="40" s="1"/>
  <c r="E752" i="40"/>
  <c r="E751" i="40" s="1"/>
  <c r="E754" i="40"/>
  <c r="E757" i="40"/>
  <c r="E756" i="40" s="1"/>
  <c r="E755" i="40" s="1"/>
  <c r="E762" i="40"/>
  <c r="E761" i="40" s="1"/>
  <c r="E760" i="40" s="1"/>
  <c r="D547" i="40"/>
  <c r="D544" i="40"/>
  <c r="D538" i="40" s="1"/>
  <c r="D556" i="40"/>
  <c r="D551" i="40" s="1"/>
  <c r="D550" i="40" s="1"/>
  <c r="D768" i="40"/>
  <c r="D767" i="40" s="1"/>
  <c r="D178" i="40" l="1"/>
  <c r="D177" i="40" s="1"/>
  <c r="D645" i="40"/>
  <c r="D560" i="40" s="1"/>
  <c r="E561" i="40"/>
  <c r="E314" i="40"/>
  <c r="E259" i="40" s="1"/>
  <c r="E152" i="40"/>
  <c r="D152" i="40"/>
  <c r="E645" i="40"/>
  <c r="D483" i="40"/>
  <c r="D259" i="40"/>
  <c r="D135" i="40"/>
  <c r="D115" i="40" s="1"/>
  <c r="E538" i="40"/>
  <c r="E483" i="40" s="1"/>
  <c r="E3" i="40"/>
  <c r="E2" i="40" s="1"/>
  <c r="E750" i="40"/>
  <c r="E726" i="40" s="1"/>
  <c r="E725" i="40" s="1"/>
  <c r="D340" i="40"/>
  <c r="D339" i="40" s="1"/>
  <c r="D67" i="40"/>
  <c r="D2" i="40" s="1"/>
  <c r="C459" i="37"/>
  <c r="D308" i="37"/>
  <c r="E308" i="37" s="1"/>
  <c r="D298" i="37"/>
  <c r="E298" i="37"/>
  <c r="D289" i="37"/>
  <c r="E289" i="37" s="1"/>
  <c r="D265" i="37"/>
  <c r="E265" i="37"/>
  <c r="D778" i="37"/>
  <c r="E778" i="37" s="1"/>
  <c r="E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/>
  <c r="D769" i="37"/>
  <c r="E769" i="37" s="1"/>
  <c r="C768" i="37"/>
  <c r="C767" i="37" s="1"/>
  <c r="D766" i="37"/>
  <c r="E766" i="37"/>
  <c r="E765" i="37"/>
  <c r="D765" i="37"/>
  <c r="C765" i="37"/>
  <c r="D764" i="37"/>
  <c r="E764" i="37"/>
  <c r="D763" i="37"/>
  <c r="E763" i="37" s="1"/>
  <c r="D762" i="37"/>
  <c r="E762" i="37"/>
  <c r="E761" i="37" s="1"/>
  <c r="E760" i="37" s="1"/>
  <c r="D761" i="37"/>
  <c r="D760" i="37" s="1"/>
  <c r="C761" i="37"/>
  <c r="C760" i="37" s="1"/>
  <c r="D759" i="37"/>
  <c r="E759" i="37"/>
  <c r="D758" i="37"/>
  <c r="E758" i="37" s="1"/>
  <c r="D757" i="37"/>
  <c r="E757" i="37"/>
  <c r="D756" i="37"/>
  <c r="D755" i="37" s="1"/>
  <c r="C756" i="37"/>
  <c r="C755" i="37" s="1"/>
  <c r="D754" i="37"/>
  <c r="D750" i="37" s="1"/>
  <c r="E754" i="37"/>
  <c r="D753" i="37"/>
  <c r="E753" i="37" s="1"/>
  <c r="E751" i="37" s="1"/>
  <c r="D752" i="37"/>
  <c r="E752" i="37" s="1"/>
  <c r="D751" i="37"/>
  <c r="C751" i="37"/>
  <c r="C750" i="37" s="1"/>
  <c r="D749" i="37"/>
  <c r="E749" i="37" s="1"/>
  <c r="D748" i="37"/>
  <c r="E748" i="37"/>
  <c r="D747" i="37"/>
  <c r="D746" i="37" s="1"/>
  <c r="C746" i="37"/>
  <c r="C743" i="37" s="1"/>
  <c r="D745" i="37"/>
  <c r="C744" i="37"/>
  <c r="D742" i="37"/>
  <c r="C741" i="37"/>
  <c r="D740" i="37"/>
  <c r="E740" i="37"/>
  <c r="E739" i="37"/>
  <c r="D739" i="37"/>
  <c r="C739" i="37"/>
  <c r="D738" i="37"/>
  <c r="E738" i="37"/>
  <c r="D737" i="37"/>
  <c r="E737" i="37" s="1"/>
  <c r="D736" i="37"/>
  <c r="E736" i="37"/>
  <c r="D735" i="37"/>
  <c r="C734" i="37"/>
  <c r="C733" i="37"/>
  <c r="D732" i="37"/>
  <c r="C731" i="37"/>
  <c r="C730" i="37" s="1"/>
  <c r="D729" i="37"/>
  <c r="E729" i="37" s="1"/>
  <c r="D728" i="37"/>
  <c r="E728" i="37" s="1"/>
  <c r="C727" i="37"/>
  <c r="H724" i="37"/>
  <c r="D724" i="37"/>
  <c r="E724" i="37" s="1"/>
  <c r="H723" i="37"/>
  <c r="D723" i="37"/>
  <c r="E723" i="37"/>
  <c r="D722" i="37"/>
  <c r="C722" i="37"/>
  <c r="H722" i="37"/>
  <c r="H721" i="37"/>
  <c r="D721" i="37"/>
  <c r="H720" i="37"/>
  <c r="D720" i="37"/>
  <c r="E720" i="37" s="1"/>
  <c r="H719" i="37"/>
  <c r="D719" i="37"/>
  <c r="E719" i="37"/>
  <c r="C718" i="37"/>
  <c r="H718" i="37" s="1"/>
  <c r="H715" i="37"/>
  <c r="D715" i="37"/>
  <c r="E715" i="37"/>
  <c r="H714" i="37"/>
  <c r="D714" i="37"/>
  <c r="E714" i="37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/>
  <c r="H709" i="37"/>
  <c r="D709" i="37"/>
  <c r="E709" i="37" s="1"/>
  <c r="H708" i="37"/>
  <c r="D708" i="37"/>
  <c r="H707" i="37"/>
  <c r="D707" i="37"/>
  <c r="E707" i="37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/>
  <c r="H702" i="37"/>
  <c r="D702" i="37"/>
  <c r="E702" i="37" s="1"/>
  <c r="H701" i="37"/>
  <c r="D701" i="37"/>
  <c r="E701" i="37" s="1"/>
  <c r="C700" i="37"/>
  <c r="H700" i="37" s="1"/>
  <c r="H699" i="37"/>
  <c r="D699" i="37"/>
  <c r="E699" i="37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C694" i="37"/>
  <c r="H694" i="37" s="1"/>
  <c r="H693" i="37"/>
  <c r="D693" i="37"/>
  <c r="E693" i="37"/>
  <c r="H692" i="37"/>
  <c r="D692" i="37"/>
  <c r="E692" i="37" s="1"/>
  <c r="H691" i="37"/>
  <c r="D691" i="37"/>
  <c r="E691" i="37" s="1"/>
  <c r="H690" i="37"/>
  <c r="D690" i="37"/>
  <c r="H689" i="37"/>
  <c r="D689" i="37"/>
  <c r="E689" i="37"/>
  <c r="H688" i="37"/>
  <c r="D688" i="37"/>
  <c r="E688" i="37" s="1"/>
  <c r="C687" i="37"/>
  <c r="H687" i="37"/>
  <c r="H686" i="37"/>
  <c r="D686" i="37"/>
  <c r="E686" i="37" s="1"/>
  <c r="H685" i="37"/>
  <c r="D685" i="37"/>
  <c r="H684" i="37"/>
  <c r="D684" i="37"/>
  <c r="E684" i="37"/>
  <c r="C683" i="37"/>
  <c r="H683" i="37" s="1"/>
  <c r="H682" i="37"/>
  <c r="D682" i="37"/>
  <c r="E682" i="37"/>
  <c r="H681" i="37"/>
  <c r="D681" i="37"/>
  <c r="E681" i="37"/>
  <c r="H680" i="37"/>
  <c r="D680" i="37"/>
  <c r="C679" i="37"/>
  <c r="H679" i="37" s="1"/>
  <c r="H678" i="37"/>
  <c r="D678" i="37"/>
  <c r="E678" i="37" s="1"/>
  <c r="H677" i="37"/>
  <c r="D677" i="37"/>
  <c r="D676" i="37" s="1"/>
  <c r="C676" i="37"/>
  <c r="H676" i="37" s="1"/>
  <c r="H675" i="37"/>
  <c r="D675" i="37"/>
  <c r="E675" i="37"/>
  <c r="H674" i="37"/>
  <c r="D674" i="37"/>
  <c r="H673" i="37"/>
  <c r="D673" i="37"/>
  <c r="E673" i="37" s="1"/>
  <c r="H672" i="37"/>
  <c r="D672" i="37"/>
  <c r="E672" i="37" s="1"/>
  <c r="C671" i="37"/>
  <c r="H671" i="37" s="1"/>
  <c r="H670" i="37"/>
  <c r="D670" i="37"/>
  <c r="E670" i="37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/>
  <c r="D665" i="37"/>
  <c r="C665" i="37"/>
  <c r="H665" i="37"/>
  <c r="H664" i="37"/>
  <c r="D664" i="37"/>
  <c r="E664" i="37" s="1"/>
  <c r="H663" i="37"/>
  <c r="D663" i="37"/>
  <c r="E663" i="37" s="1"/>
  <c r="H662" i="37"/>
  <c r="D662" i="37"/>
  <c r="E662" i="37" s="1"/>
  <c r="E661" i="37" s="1"/>
  <c r="D661" i="37"/>
  <c r="C661" i="37"/>
  <c r="H661" i="37" s="1"/>
  <c r="H660" i="37"/>
  <c r="D660" i="37"/>
  <c r="E660" i="37" s="1"/>
  <c r="H659" i="37"/>
  <c r="D659" i="37"/>
  <c r="E659" i="37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H654" i="37"/>
  <c r="D654" i="37"/>
  <c r="E654" i="37" s="1"/>
  <c r="C653" i="37"/>
  <c r="H653" i="37"/>
  <c r="H652" i="37"/>
  <c r="D652" i="37"/>
  <c r="E652" i="37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/>
  <c r="H647" i="37"/>
  <c r="D647" i="37"/>
  <c r="E647" i="37" s="1"/>
  <c r="E646" i="37" s="1"/>
  <c r="D646" i="37"/>
  <c r="C646" i="37"/>
  <c r="H644" i="37"/>
  <c r="D644" i="37"/>
  <c r="E644" i="37" s="1"/>
  <c r="H643" i="37"/>
  <c r="D643" i="37"/>
  <c r="E643" i="37"/>
  <c r="C642" i="37"/>
  <c r="H642" i="37" s="1"/>
  <c r="J642" i="37" s="1"/>
  <c r="D642" i="37"/>
  <c r="H641" i="37"/>
  <c r="D641" i="37"/>
  <c r="H640" i="37"/>
  <c r="D640" i="37"/>
  <c r="E640" i="37" s="1"/>
  <c r="H639" i="37"/>
  <c r="D639" i="37"/>
  <c r="E639" i="37"/>
  <c r="C638" i="37"/>
  <c r="H638" i="37" s="1"/>
  <c r="J638" i="37" s="1"/>
  <c r="H637" i="37"/>
  <c r="D637" i="37"/>
  <c r="E637" i="37" s="1"/>
  <c r="H636" i="37"/>
  <c r="D636" i="37"/>
  <c r="E636" i="37"/>
  <c r="H635" i="37"/>
  <c r="D635" i="37"/>
  <c r="E635" i="37"/>
  <c r="H634" i="37"/>
  <c r="D634" i="37"/>
  <c r="E634" i="37" s="1"/>
  <c r="H633" i="37"/>
  <c r="D633" i="37"/>
  <c r="E633" i="37" s="1"/>
  <c r="H632" i="37"/>
  <c r="D632" i="37"/>
  <c r="E632" i="37"/>
  <c r="H631" i="37"/>
  <c r="D631" i="37"/>
  <c r="H630" i="37"/>
  <c r="D630" i="37"/>
  <c r="E630" i="37" s="1"/>
  <c r="H629" i="37"/>
  <c r="D629" i="37"/>
  <c r="E629" i="37"/>
  <c r="C628" i="37"/>
  <c r="H628" i="37" s="1"/>
  <c r="H627" i="37"/>
  <c r="D627" i="37"/>
  <c r="E627" i="37" s="1"/>
  <c r="H626" i="37"/>
  <c r="D626" i="37"/>
  <c r="E626" i="37"/>
  <c r="H625" i="37"/>
  <c r="D625" i="37"/>
  <c r="E625" i="37"/>
  <c r="H624" i="37"/>
  <c r="D624" i="37"/>
  <c r="E624" i="37" s="1"/>
  <c r="H623" i="37"/>
  <c r="D623" i="37"/>
  <c r="E623" i="37" s="1"/>
  <c r="H622" i="37"/>
  <c r="D622" i="37"/>
  <c r="E622" i="37"/>
  <c r="H621" i="37"/>
  <c r="D621" i="37"/>
  <c r="E621" i="37"/>
  <c r="H620" i="37"/>
  <c r="D620" i="37"/>
  <c r="E620" i="37" s="1"/>
  <c r="H619" i="37"/>
  <c r="D619" i="37"/>
  <c r="E619" i="37" s="1"/>
  <c r="H618" i="37"/>
  <c r="D618" i="37"/>
  <c r="H617" i="37"/>
  <c r="D617" i="37"/>
  <c r="E617" i="37" s="1"/>
  <c r="C616" i="37"/>
  <c r="H616" i="37" s="1"/>
  <c r="H615" i="37"/>
  <c r="D615" i="37"/>
  <c r="E615" i="37"/>
  <c r="H614" i="37"/>
  <c r="D614" i="37"/>
  <c r="H613" i="37"/>
  <c r="D613" i="37"/>
  <c r="E613" i="37" s="1"/>
  <c r="H612" i="37"/>
  <c r="D612" i="37"/>
  <c r="E612" i="37"/>
  <c r="H611" i="37"/>
  <c r="D611" i="37"/>
  <c r="E611" i="37" s="1"/>
  <c r="C610" i="37"/>
  <c r="H610" i="37" s="1"/>
  <c r="H609" i="37"/>
  <c r="D609" i="37"/>
  <c r="E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/>
  <c r="H604" i="37"/>
  <c r="D604" i="37"/>
  <c r="C603" i="37"/>
  <c r="H603" i="37"/>
  <c r="H602" i="37"/>
  <c r="D602" i="37"/>
  <c r="E602" i="37"/>
  <c r="H601" i="37"/>
  <c r="D601" i="37"/>
  <c r="E601" i="37" s="1"/>
  <c r="H600" i="37"/>
  <c r="D600" i="37"/>
  <c r="E600" i="37" s="1"/>
  <c r="E599" i="37" s="1"/>
  <c r="C599" i="37"/>
  <c r="H599" i="37" s="1"/>
  <c r="H598" i="37"/>
  <c r="D598" i="37"/>
  <c r="E598" i="37"/>
  <c r="H597" i="37"/>
  <c r="D597" i="37"/>
  <c r="E597" i="37" s="1"/>
  <c r="H596" i="37"/>
  <c r="D596" i="37"/>
  <c r="E596" i="37" s="1"/>
  <c r="E595" i="37" s="1"/>
  <c r="D595" i="37"/>
  <c r="C595" i="37"/>
  <c r="H595" i="37" s="1"/>
  <c r="H594" i="37"/>
  <c r="D594" i="37"/>
  <c r="E594" i="37" s="1"/>
  <c r="H593" i="37"/>
  <c r="D593" i="37"/>
  <c r="C592" i="37"/>
  <c r="H592" i="37" s="1"/>
  <c r="H591" i="37"/>
  <c r="D591" i="37"/>
  <c r="E591" i="37"/>
  <c r="H590" i="37"/>
  <c r="D590" i="37"/>
  <c r="E590" i="37" s="1"/>
  <c r="H589" i="37"/>
  <c r="D589" i="37"/>
  <c r="E589" i="37" s="1"/>
  <c r="H588" i="37"/>
  <c r="D588" i="37"/>
  <c r="C587" i="37"/>
  <c r="H587" i="37" s="1"/>
  <c r="H586" i="37"/>
  <c r="D586" i="37"/>
  <c r="E586" i="37"/>
  <c r="H585" i="37"/>
  <c r="D585" i="37"/>
  <c r="E585" i="37"/>
  <c r="H584" i="37"/>
  <c r="D584" i="37"/>
  <c r="E584" i="37" s="1"/>
  <c r="H583" i="37"/>
  <c r="D583" i="37"/>
  <c r="H582" i="37"/>
  <c r="D582" i="37"/>
  <c r="E582" i="37"/>
  <c r="C581" i="37"/>
  <c r="H581" i="37" s="1"/>
  <c r="H580" i="37"/>
  <c r="D580" i="37"/>
  <c r="E580" i="37"/>
  <c r="H579" i="37"/>
  <c r="D579" i="37"/>
  <c r="E579" i="37"/>
  <c r="H578" i="37"/>
  <c r="D578" i="37"/>
  <c r="C577" i="37"/>
  <c r="H577" i="37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/>
  <c r="H572" i="37"/>
  <c r="D572" i="37"/>
  <c r="E572" i="37" s="1"/>
  <c r="H571" i="37"/>
  <c r="D571" i="37"/>
  <c r="E571" i="37" s="1"/>
  <c r="H570" i="37"/>
  <c r="D570" i="37"/>
  <c r="E570" i="37"/>
  <c r="D569" i="37"/>
  <c r="C569" i="37"/>
  <c r="H568" i="37"/>
  <c r="D568" i="37"/>
  <c r="E568" i="37"/>
  <c r="H567" i="37"/>
  <c r="D567" i="37"/>
  <c r="E567" i="37"/>
  <c r="H566" i="37"/>
  <c r="D566" i="37"/>
  <c r="H565" i="37"/>
  <c r="D565" i="37"/>
  <c r="E565" i="37"/>
  <c r="H564" i="37"/>
  <c r="D564" i="37"/>
  <c r="E564" i="37"/>
  <c r="H563" i="37"/>
  <c r="D563" i="37"/>
  <c r="E563" i="37" s="1"/>
  <c r="C562" i="37"/>
  <c r="H562" i="37"/>
  <c r="H558" i="37"/>
  <c r="D558" i="37"/>
  <c r="E558" i="37"/>
  <c r="H557" i="37"/>
  <c r="D557" i="37"/>
  <c r="C556" i="37"/>
  <c r="H555" i="37"/>
  <c r="D555" i="37"/>
  <c r="E555" i="37" s="1"/>
  <c r="H554" i="37"/>
  <c r="D554" i="37"/>
  <c r="E554" i="37" s="1"/>
  <c r="H553" i="37"/>
  <c r="D553" i="37"/>
  <c r="E553" i="37"/>
  <c r="C552" i="37"/>
  <c r="H552" i="37" s="1"/>
  <c r="D552" i="37"/>
  <c r="H549" i="37"/>
  <c r="D549" i="37"/>
  <c r="E549" i="37" s="1"/>
  <c r="H548" i="37"/>
  <c r="D548" i="37"/>
  <c r="E548" i="37" s="1"/>
  <c r="E547" i="37" s="1"/>
  <c r="C547" i="37"/>
  <c r="H547" i="37" s="1"/>
  <c r="J547" i="37" s="1"/>
  <c r="H546" i="37"/>
  <c r="D546" i="37"/>
  <c r="E546" i="37" s="1"/>
  <c r="H545" i="37"/>
  <c r="D545" i="37"/>
  <c r="C544" i="37"/>
  <c r="H543" i="37"/>
  <c r="D543" i="37"/>
  <c r="E543" i="37" s="1"/>
  <c r="H542" i="37"/>
  <c r="D542" i="37"/>
  <c r="E542" i="37" s="1"/>
  <c r="H541" i="37"/>
  <c r="D541" i="37"/>
  <c r="E541" i="37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E532" i="37"/>
  <c r="C531" i="37"/>
  <c r="H531" i="37" s="1"/>
  <c r="D531" i="37"/>
  <c r="H530" i="37"/>
  <c r="D530" i="37"/>
  <c r="C529" i="37"/>
  <c r="H529" i="37" s="1"/>
  <c r="H527" i="37"/>
  <c r="D527" i="37"/>
  <c r="E527" i="37" s="1"/>
  <c r="H526" i="37"/>
  <c r="D526" i="37"/>
  <c r="E526" i="37"/>
  <c r="H525" i="37"/>
  <c r="D525" i="37"/>
  <c r="E525" i="37"/>
  <c r="H524" i="37"/>
  <c r="D524" i="37"/>
  <c r="E524" i="37"/>
  <c r="H523" i="37"/>
  <c r="D523" i="37"/>
  <c r="E523" i="37" s="1"/>
  <c r="C522" i="37"/>
  <c r="H522" i="37" s="1"/>
  <c r="H521" i="37"/>
  <c r="D521" i="37"/>
  <c r="E521" i="37"/>
  <c r="H520" i="37"/>
  <c r="D520" i="37"/>
  <c r="E520" i="37" s="1"/>
  <c r="H519" i="37"/>
  <c r="D519" i="37"/>
  <c r="E519" i="37"/>
  <c r="H518" i="37"/>
  <c r="D518" i="37"/>
  <c r="E518" i="37"/>
  <c r="H517" i="37"/>
  <c r="D517" i="37"/>
  <c r="E517" i="37"/>
  <c r="H516" i="37"/>
  <c r="D516" i="37"/>
  <c r="E516" i="37" s="1"/>
  <c r="H515" i="37"/>
  <c r="D515" i="37"/>
  <c r="E515" i="37"/>
  <c r="H514" i="37"/>
  <c r="D514" i="37"/>
  <c r="E514" i="37"/>
  <c r="C513" i="37"/>
  <c r="H513" i="37" s="1"/>
  <c r="H512" i="37"/>
  <c r="D512" i="37"/>
  <c r="E512" i="37"/>
  <c r="H511" i="37"/>
  <c r="D511" i="37"/>
  <c r="E511" i="37"/>
  <c r="H510" i="37"/>
  <c r="D510" i="37"/>
  <c r="C509" i="37"/>
  <c r="H509" i="37" s="1"/>
  <c r="H508" i="37"/>
  <c r="D508" i="37"/>
  <c r="E508" i="37"/>
  <c r="H507" i="37"/>
  <c r="D507" i="37"/>
  <c r="E507" i="37" s="1"/>
  <c r="H506" i="37"/>
  <c r="D506" i="37"/>
  <c r="E506" i="37"/>
  <c r="H505" i="37"/>
  <c r="D505" i="37"/>
  <c r="C504" i="37"/>
  <c r="H504" i="37"/>
  <c r="H503" i="37"/>
  <c r="D503" i="37"/>
  <c r="E503" i="37" s="1"/>
  <c r="H502" i="37"/>
  <c r="D502" i="37"/>
  <c r="E502" i="37"/>
  <c r="H501" i="37"/>
  <c r="D501" i="37"/>
  <c r="E501" i="37" s="1"/>
  <c r="H500" i="37"/>
  <c r="D500" i="37"/>
  <c r="E500" i="37"/>
  <c r="H499" i="37"/>
  <c r="D499" i="37"/>
  <c r="E499" i="37" s="1"/>
  <c r="H498" i="37"/>
  <c r="D498" i="37"/>
  <c r="E498" i="37"/>
  <c r="E497" i="37" s="1"/>
  <c r="C497" i="37"/>
  <c r="H497" i="37" s="1"/>
  <c r="H496" i="37"/>
  <c r="D496" i="37"/>
  <c r="E496" i="37"/>
  <c r="H495" i="37"/>
  <c r="D495" i="37"/>
  <c r="C494" i="37"/>
  <c r="H494" i="37"/>
  <c r="H493" i="37"/>
  <c r="D493" i="37"/>
  <c r="E493" i="37" s="1"/>
  <c r="H492" i="37"/>
  <c r="D492" i="37"/>
  <c r="E492" i="37"/>
  <c r="C491" i="37"/>
  <c r="H491" i="37" s="1"/>
  <c r="H490" i="37"/>
  <c r="D490" i="37"/>
  <c r="E490" i="37"/>
  <c r="H489" i="37"/>
  <c r="D489" i="37"/>
  <c r="E489" i="37" s="1"/>
  <c r="H488" i="37"/>
  <c r="D488" i="37"/>
  <c r="E488" i="37"/>
  <c r="H487" i="37"/>
  <c r="D487" i="37"/>
  <c r="E487" i="37" s="1"/>
  <c r="E486" i="37" s="1"/>
  <c r="C486" i="37"/>
  <c r="C484" i="37"/>
  <c r="H485" i="37"/>
  <c r="D485" i="37"/>
  <c r="E485" i="37" s="1"/>
  <c r="H482" i="37"/>
  <c r="H481" i="37"/>
  <c r="D481" i="37"/>
  <c r="E481" i="37" s="1"/>
  <c r="H480" i="37"/>
  <c r="D480" i="37"/>
  <c r="E480" i="37"/>
  <c r="H479" i="37"/>
  <c r="D479" i="37"/>
  <c r="H478" i="37"/>
  <c r="D478" i="37"/>
  <c r="E478" i="37" s="1"/>
  <c r="C477" i="37"/>
  <c r="H477" i="37" s="1"/>
  <c r="H476" i="37"/>
  <c r="D476" i="37"/>
  <c r="E476" i="37"/>
  <c r="H475" i="37"/>
  <c r="D475" i="37"/>
  <c r="E475" i="37"/>
  <c r="C474" i="37"/>
  <c r="H474" i="37" s="1"/>
  <c r="D474" i="37"/>
  <c r="H473" i="37"/>
  <c r="D473" i="37"/>
  <c r="E473" i="37" s="1"/>
  <c r="H472" i="37"/>
  <c r="D472" i="37"/>
  <c r="E472" i="37"/>
  <c r="H471" i="37"/>
  <c r="D471" i="37"/>
  <c r="E471" i="37" s="1"/>
  <c r="H470" i="37"/>
  <c r="D470" i="37"/>
  <c r="E470" i="37"/>
  <c r="H469" i="37"/>
  <c r="D469" i="37"/>
  <c r="C468" i="37"/>
  <c r="H468" i="37"/>
  <c r="H467" i="37"/>
  <c r="D467" i="37"/>
  <c r="E467" i="37" s="1"/>
  <c r="H466" i="37"/>
  <c r="D466" i="37"/>
  <c r="E466" i="37"/>
  <c r="H465" i="37"/>
  <c r="D465" i="37"/>
  <c r="E465" i="37" s="1"/>
  <c r="H464" i="37"/>
  <c r="D464" i="37"/>
  <c r="C463" i="37"/>
  <c r="H462" i="37"/>
  <c r="D462" i="37"/>
  <c r="E462" i="37" s="1"/>
  <c r="H461" i="37"/>
  <c r="D461" i="37"/>
  <c r="E461" i="37"/>
  <c r="H460" i="37"/>
  <c r="D460" i="37"/>
  <c r="E460" i="37" s="1"/>
  <c r="E459" i="37" s="1"/>
  <c r="H459" i="37"/>
  <c r="D459" i="37"/>
  <c r="H458" i="37"/>
  <c r="D458" i="37"/>
  <c r="E458" i="37" s="1"/>
  <c r="E455" i="37" s="1"/>
  <c r="H457" i="37"/>
  <c r="D457" i="37"/>
  <c r="E457" i="37"/>
  <c r="H456" i="37"/>
  <c r="D456" i="37"/>
  <c r="E456" i="37"/>
  <c r="C455" i="37"/>
  <c r="H455" i="37"/>
  <c r="H454" i="37"/>
  <c r="D454" i="37"/>
  <c r="E454" i="37" s="1"/>
  <c r="H453" i="37"/>
  <c r="D453" i="37"/>
  <c r="E453" i="37"/>
  <c r="E450" i="37" s="1"/>
  <c r="H452" i="37"/>
  <c r="D452" i="37"/>
  <c r="E452" i="37"/>
  <c r="H451" i="37"/>
  <c r="D451" i="37"/>
  <c r="E451" i="37"/>
  <c r="C450" i="37"/>
  <c r="H450" i="37" s="1"/>
  <c r="H449" i="37"/>
  <c r="D449" i="37"/>
  <c r="E449" i="37"/>
  <c r="H448" i="37"/>
  <c r="D448" i="37"/>
  <c r="E448" i="37"/>
  <c r="H447" i="37"/>
  <c r="D447" i="37"/>
  <c r="E447" i="37"/>
  <c r="H446" i="37"/>
  <c r="D446" i="37"/>
  <c r="E446" i="37" s="1"/>
  <c r="E445" i="37" s="1"/>
  <c r="C445" i="37"/>
  <c r="H445" i="37"/>
  <c r="H443" i="37"/>
  <c r="D443" i="37"/>
  <c r="E443" i="37"/>
  <c r="H442" i="37"/>
  <c r="D442" i="37"/>
  <c r="E442" i="37"/>
  <c r="H441" i="37"/>
  <c r="D441" i="37"/>
  <c r="E441" i="37" s="1"/>
  <c r="H440" i="37"/>
  <c r="D440" i="37"/>
  <c r="E440" i="37"/>
  <c r="H439" i="37"/>
  <c r="D439" i="37"/>
  <c r="E439" i="37"/>
  <c r="H438" i="37"/>
  <c r="D438" i="37"/>
  <c r="E438" i="37"/>
  <c r="H437" i="37"/>
  <c r="D437" i="37"/>
  <c r="E437" i="37" s="1"/>
  <c r="H436" i="37"/>
  <c r="D436" i="37"/>
  <c r="E436" i="37"/>
  <c r="H435" i="37"/>
  <c r="D435" i="37"/>
  <c r="E435" i="37"/>
  <c r="H434" i="37"/>
  <c r="D434" i="37"/>
  <c r="E434" i="37"/>
  <c r="H433" i="37"/>
  <c r="D433" i="37"/>
  <c r="E433" i="37" s="1"/>
  <c r="H432" i="37"/>
  <c r="D432" i="37"/>
  <c r="E432" i="37"/>
  <c r="H431" i="37"/>
  <c r="D431" i="37"/>
  <c r="E431" i="37"/>
  <c r="H430" i="37"/>
  <c r="D430" i="37"/>
  <c r="C429" i="37"/>
  <c r="H429" i="37" s="1"/>
  <c r="H428" i="37"/>
  <c r="D428" i="37"/>
  <c r="E428" i="37"/>
  <c r="H427" i="37"/>
  <c r="D427" i="37"/>
  <c r="E427" i="37" s="1"/>
  <c r="H426" i="37"/>
  <c r="D426" i="37"/>
  <c r="E426" i="37"/>
  <c r="H425" i="37"/>
  <c r="D425" i="37"/>
  <c r="E425" i="37" s="1"/>
  <c r="H424" i="37"/>
  <c r="D424" i="37"/>
  <c r="E424" i="37"/>
  <c r="H423" i="37"/>
  <c r="D423" i="37"/>
  <c r="E423" i="37" s="1"/>
  <c r="C422" i="37"/>
  <c r="H422" i="37"/>
  <c r="H421" i="37"/>
  <c r="D421" i="37"/>
  <c r="E421" i="37"/>
  <c r="H420" i="37"/>
  <c r="D420" i="37"/>
  <c r="E420" i="37"/>
  <c r="H419" i="37"/>
  <c r="D419" i="37"/>
  <c r="E419" i="37" s="1"/>
  <c r="H418" i="37"/>
  <c r="D418" i="37"/>
  <c r="E418" i="37"/>
  <c r="H417" i="37"/>
  <c r="D417" i="37"/>
  <c r="E417" i="37"/>
  <c r="E416" i="37"/>
  <c r="C416" i="37"/>
  <c r="H416" i="37"/>
  <c r="D416" i="37"/>
  <c r="H415" i="37"/>
  <c r="D415" i="37"/>
  <c r="E415" i="37"/>
  <c r="H414" i="37"/>
  <c r="D414" i="37"/>
  <c r="E414" i="37" s="1"/>
  <c r="H413" i="37"/>
  <c r="D413" i="37"/>
  <c r="E413" i="37"/>
  <c r="C412" i="37"/>
  <c r="H412" i="37"/>
  <c r="H411" i="37"/>
  <c r="D411" i="37"/>
  <c r="E411" i="37"/>
  <c r="H410" i="37"/>
  <c r="D410" i="37"/>
  <c r="C409" i="37"/>
  <c r="H409" i="37" s="1"/>
  <c r="H408" i="37"/>
  <c r="D408" i="37"/>
  <c r="E408" i="37" s="1"/>
  <c r="H407" i="37"/>
  <c r="D407" i="37"/>
  <c r="E407" i="37"/>
  <c r="H406" i="37"/>
  <c r="D406" i="37"/>
  <c r="E406" i="37"/>
  <c r="H405" i="37"/>
  <c r="D405" i="37"/>
  <c r="C404" i="37"/>
  <c r="H404" i="37"/>
  <c r="H403" i="37"/>
  <c r="D403" i="37"/>
  <c r="E403" i="37" s="1"/>
  <c r="H402" i="37"/>
  <c r="D402" i="37"/>
  <c r="E402" i="37" s="1"/>
  <c r="H401" i="37"/>
  <c r="D401" i="37"/>
  <c r="E401" i="37"/>
  <c r="H400" i="37"/>
  <c r="D400" i="37"/>
  <c r="C399" i="37"/>
  <c r="H399" i="37"/>
  <c r="H398" i="37"/>
  <c r="D398" i="37"/>
  <c r="E398" i="37" s="1"/>
  <c r="H397" i="37"/>
  <c r="D397" i="37"/>
  <c r="E397" i="37" s="1"/>
  <c r="H396" i="37"/>
  <c r="D396" i="37"/>
  <c r="E396" i="37" s="1"/>
  <c r="C395" i="37"/>
  <c r="H395" i="37"/>
  <c r="H394" i="37"/>
  <c r="D394" i="37"/>
  <c r="E394" i="37"/>
  <c r="H393" i="37"/>
  <c r="D393" i="37"/>
  <c r="E393" i="37" s="1"/>
  <c r="E392" i="37" s="1"/>
  <c r="C392" i="37"/>
  <c r="H392" i="37"/>
  <c r="H391" i="37"/>
  <c r="D391" i="37"/>
  <c r="E391" i="37" s="1"/>
  <c r="H390" i="37"/>
  <c r="D390" i="37"/>
  <c r="E390" i="37"/>
  <c r="H389" i="37"/>
  <c r="D389" i="37"/>
  <c r="C388" i="37"/>
  <c r="H388" i="37"/>
  <c r="H387" i="37"/>
  <c r="D387" i="37"/>
  <c r="E387" i="37"/>
  <c r="H386" i="37"/>
  <c r="D386" i="37"/>
  <c r="E386" i="37"/>
  <c r="H385" i="37"/>
  <c r="D385" i="37"/>
  <c r="E385" i="37" s="1"/>
  <c r="H384" i="37"/>
  <c r="D384" i="37"/>
  <c r="E384" i="37"/>
  <c r="H383" i="37"/>
  <c r="D383" i="37"/>
  <c r="E383" i="37"/>
  <c r="D382" i="37"/>
  <c r="C382" i="37"/>
  <c r="H382" i="37" s="1"/>
  <c r="H381" i="37"/>
  <c r="D381" i="37"/>
  <c r="E381" i="37" s="1"/>
  <c r="E378" i="37" s="1"/>
  <c r="H380" i="37"/>
  <c r="D380" i="37"/>
  <c r="E380" i="37"/>
  <c r="H379" i="37"/>
  <c r="D379" i="37"/>
  <c r="E379" i="37"/>
  <c r="C378" i="37"/>
  <c r="H378" i="37" s="1"/>
  <c r="H377" i="37"/>
  <c r="D377" i="37"/>
  <c r="E377" i="37" s="1"/>
  <c r="H376" i="37"/>
  <c r="D376" i="37"/>
  <c r="E376" i="37"/>
  <c r="H375" i="37"/>
  <c r="D375" i="37"/>
  <c r="E375" i="37"/>
  <c r="H374" i="37"/>
  <c r="D374" i="37"/>
  <c r="E374" i="37" s="1"/>
  <c r="E373" i="37" s="1"/>
  <c r="C373" i="37"/>
  <c r="H373" i="37" s="1"/>
  <c r="H372" i="37"/>
  <c r="D372" i="37"/>
  <c r="E372" i="37"/>
  <c r="H371" i="37"/>
  <c r="D371" i="37"/>
  <c r="E371" i="37"/>
  <c r="H370" i="37"/>
  <c r="D370" i="37"/>
  <c r="E370" i="37" s="1"/>
  <c r="H369" i="37"/>
  <c r="D369" i="37"/>
  <c r="E369" i="37" s="1"/>
  <c r="C368" i="37"/>
  <c r="H368" i="37"/>
  <c r="H367" i="37"/>
  <c r="D367" i="37"/>
  <c r="E367" i="37"/>
  <c r="H366" i="37"/>
  <c r="D366" i="37"/>
  <c r="E366" i="37" s="1"/>
  <c r="H365" i="37"/>
  <c r="D365" i="37"/>
  <c r="E365" i="37" s="1"/>
  <c r="E362" i="37" s="1"/>
  <c r="H364" i="37"/>
  <c r="D364" i="37"/>
  <c r="E364" i="37"/>
  <c r="H363" i="37"/>
  <c r="D363" i="37"/>
  <c r="E363" i="37"/>
  <c r="C362" i="37"/>
  <c r="H362" i="37" s="1"/>
  <c r="H361" i="37"/>
  <c r="D361" i="37"/>
  <c r="E361" i="37" s="1"/>
  <c r="H360" i="37"/>
  <c r="D360" i="37"/>
  <c r="E360" i="37"/>
  <c r="H359" i="37"/>
  <c r="D359" i="37"/>
  <c r="E359" i="37"/>
  <c r="H358" i="37"/>
  <c r="D358" i="37"/>
  <c r="E358" i="37" s="1"/>
  <c r="C357" i="37"/>
  <c r="H357" i="37"/>
  <c r="D357" i="37"/>
  <c r="H356" i="37"/>
  <c r="D356" i="37"/>
  <c r="E356" i="37"/>
  <c r="H355" i="37"/>
  <c r="D355" i="37"/>
  <c r="E355" i="37"/>
  <c r="H354" i="37"/>
  <c r="D354" i="37"/>
  <c r="E354" i="37" s="1"/>
  <c r="E353" i="37" s="1"/>
  <c r="C353" i="37"/>
  <c r="H353" i="37" s="1"/>
  <c r="H352" i="37"/>
  <c r="D352" i="37"/>
  <c r="E352" i="37"/>
  <c r="H351" i="37"/>
  <c r="D351" i="37"/>
  <c r="E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/>
  <c r="H346" i="37"/>
  <c r="D346" i="37"/>
  <c r="H345" i="37"/>
  <c r="D345" i="37"/>
  <c r="E345" i="37" s="1"/>
  <c r="C344" i="37"/>
  <c r="H344" i="37" s="1"/>
  <c r="H343" i="37"/>
  <c r="D343" i="37"/>
  <c r="E343" i="37" s="1"/>
  <c r="H342" i="37"/>
  <c r="D342" i="37"/>
  <c r="E342" i="37"/>
  <c r="H341" i="37"/>
  <c r="D341" i="37"/>
  <c r="C340" i="37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/>
  <c r="H334" i="37"/>
  <c r="D334" i="37"/>
  <c r="E334" i="37" s="1"/>
  <c r="H333" i="37"/>
  <c r="D333" i="37"/>
  <c r="E333" i="37" s="1"/>
  <c r="H332" i="37"/>
  <c r="D332" i="37"/>
  <c r="E332" i="37" s="1"/>
  <c r="H331" i="37"/>
  <c r="H330" i="37"/>
  <c r="D330" i="37"/>
  <c r="E330" i="37" s="1"/>
  <c r="H329" i="37"/>
  <c r="D329" i="37"/>
  <c r="C328" i="37"/>
  <c r="H328" i="37" s="1"/>
  <c r="H327" i="37"/>
  <c r="D327" i="37"/>
  <c r="E327" i="37"/>
  <c r="H326" i="37"/>
  <c r="D326" i="37"/>
  <c r="E326" i="37" s="1"/>
  <c r="H324" i="37"/>
  <c r="D324" i="37"/>
  <c r="E324" i="37" s="1"/>
  <c r="H323" i="37"/>
  <c r="D323" i="37"/>
  <c r="E323" i="37" s="1"/>
  <c r="H322" i="37"/>
  <c r="D322" i="37"/>
  <c r="E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/>
  <c r="H317" i="37"/>
  <c r="D317" i="37"/>
  <c r="E317" i="37"/>
  <c r="H316" i="37"/>
  <c r="D316" i="37"/>
  <c r="E316" i="37" s="1"/>
  <c r="C315" i="37"/>
  <c r="H315" i="37"/>
  <c r="H313" i="37"/>
  <c r="D313" i="37"/>
  <c r="E313" i="37"/>
  <c r="H312" i="37"/>
  <c r="D312" i="37"/>
  <c r="E312" i="37" s="1"/>
  <c r="H311" i="37"/>
  <c r="D311" i="37"/>
  <c r="E311" i="37" s="1"/>
  <c r="H310" i="37"/>
  <c r="D310" i="37"/>
  <c r="E310" i="37"/>
  <c r="H309" i="37"/>
  <c r="D309" i="37"/>
  <c r="H308" i="37"/>
  <c r="H307" i="37"/>
  <c r="D307" i="37"/>
  <c r="E307" i="37" s="1"/>
  <c r="H306" i="37"/>
  <c r="D306" i="37"/>
  <c r="E306" i="37" s="1"/>
  <c r="C305" i="37"/>
  <c r="H305" i="37"/>
  <c r="H304" i="37"/>
  <c r="D304" i="37"/>
  <c r="E304" i="37"/>
  <c r="H303" i="37"/>
  <c r="D303" i="37"/>
  <c r="H302" i="37"/>
  <c r="H301" i="37"/>
  <c r="D301" i="37"/>
  <c r="E301" i="37" s="1"/>
  <c r="H300" i="37"/>
  <c r="D300" i="37"/>
  <c r="E300" i="37"/>
  <c r="H299" i="37"/>
  <c r="D299" i="37"/>
  <c r="E299" i="37"/>
  <c r="H298" i="37"/>
  <c r="H297" i="37"/>
  <c r="D297" i="37"/>
  <c r="C296" i="37"/>
  <c r="H295" i="37"/>
  <c r="D295" i="37"/>
  <c r="E295" i="37" s="1"/>
  <c r="H294" i="37"/>
  <c r="D294" i="37"/>
  <c r="E294" i="37" s="1"/>
  <c r="H293" i="37"/>
  <c r="D293" i="37"/>
  <c r="E293" i="37"/>
  <c r="H292" i="37"/>
  <c r="D292" i="37"/>
  <c r="E292" i="37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/>
  <c r="H286" i="37"/>
  <c r="D286" i="37"/>
  <c r="E286" i="37"/>
  <c r="H285" i="37"/>
  <c r="D285" i="37"/>
  <c r="E285" i="37" s="1"/>
  <c r="H284" i="37"/>
  <c r="D284" i="37"/>
  <c r="E284" i="37" s="1"/>
  <c r="H283" i="37"/>
  <c r="D283" i="37"/>
  <c r="E283" i="37"/>
  <c r="H282" i="37"/>
  <c r="D282" i="37"/>
  <c r="E282" i="37"/>
  <c r="H281" i="37"/>
  <c r="D281" i="37"/>
  <c r="E281" i="37" s="1"/>
  <c r="H280" i="37"/>
  <c r="D280" i="37"/>
  <c r="E280" i="37" s="1"/>
  <c r="H279" i="37"/>
  <c r="D279" i="37"/>
  <c r="E279" i="37"/>
  <c r="H278" i="37"/>
  <c r="D278" i="37"/>
  <c r="E278" i="37"/>
  <c r="H277" i="37"/>
  <c r="D277" i="37"/>
  <c r="E277" i="37" s="1"/>
  <c r="H276" i="37"/>
  <c r="D276" i="37"/>
  <c r="E276" i="37" s="1"/>
  <c r="H275" i="37"/>
  <c r="D275" i="37"/>
  <c r="E275" i="37"/>
  <c r="H274" i="37"/>
  <c r="D274" i="37"/>
  <c r="E274" i="37"/>
  <c r="H273" i="37"/>
  <c r="D273" i="37"/>
  <c r="E273" i="37" s="1"/>
  <c r="H272" i="37"/>
  <c r="D272" i="37"/>
  <c r="E272" i="37" s="1"/>
  <c r="H271" i="37"/>
  <c r="D271" i="37"/>
  <c r="E271" i="37"/>
  <c r="H270" i="37"/>
  <c r="D270" i="37"/>
  <c r="E270" i="37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C260" i="37"/>
  <c r="D252" i="37"/>
  <c r="E252" i="37" s="1"/>
  <c r="D251" i="37"/>
  <c r="D250" i="37" s="1"/>
  <c r="E251" i="37"/>
  <c r="E250" i="37" s="1"/>
  <c r="C250" i="37"/>
  <c r="D249" i="37"/>
  <c r="E249" i="37" s="1"/>
  <c r="D248" i="37"/>
  <c r="E248" i="37"/>
  <c r="D247" i="37"/>
  <c r="E247" i="37" s="1"/>
  <c r="D246" i="37"/>
  <c r="E246" i="37"/>
  <c r="D245" i="37"/>
  <c r="E245" i="37" s="1"/>
  <c r="C244" i="37"/>
  <c r="C243" i="37" s="1"/>
  <c r="D242" i="37"/>
  <c r="E242" i="37"/>
  <c r="D241" i="37"/>
  <c r="E241" i="37" s="1"/>
  <c r="E239" i="37" s="1"/>
  <c r="E238" i="37" s="1"/>
  <c r="D240" i="37"/>
  <c r="E240" i="37"/>
  <c r="C239" i="37"/>
  <c r="C238" i="37" s="1"/>
  <c r="D237" i="37"/>
  <c r="E237" i="37"/>
  <c r="E236" i="37"/>
  <c r="E235" i="37" s="1"/>
  <c r="C236" i="37"/>
  <c r="C235" i="37"/>
  <c r="D234" i="37"/>
  <c r="D233" i="37" s="1"/>
  <c r="D231" i="37"/>
  <c r="D229" i="37" s="1"/>
  <c r="D232" i="37"/>
  <c r="D230" i="37"/>
  <c r="C233" i="37"/>
  <c r="E232" i="37"/>
  <c r="E230" i="37"/>
  <c r="C229" i="37"/>
  <c r="C228" i="37"/>
  <c r="D227" i="37"/>
  <c r="E227" i="37" s="1"/>
  <c r="D226" i="37"/>
  <c r="E226" i="37"/>
  <c r="D225" i="37"/>
  <c r="E225" i="37" s="1"/>
  <c r="E223" i="37" s="1"/>
  <c r="E222" i="37" s="1"/>
  <c r="D224" i="37"/>
  <c r="E224" i="37"/>
  <c r="D223" i="37"/>
  <c r="D222" i="37" s="1"/>
  <c r="C223" i="37"/>
  <c r="C222" i="37" s="1"/>
  <c r="D221" i="37"/>
  <c r="D220" i="37" s="1"/>
  <c r="E221" i="37"/>
  <c r="E220" i="37" s="1"/>
  <c r="C220" i="37"/>
  <c r="C215" i="37" s="1"/>
  <c r="C216" i="37"/>
  <c r="D219" i="37"/>
  <c r="E219" i="37"/>
  <c r="D218" i="37"/>
  <c r="E218" i="37" s="1"/>
  <c r="D217" i="37"/>
  <c r="E217" i="37"/>
  <c r="D216" i="37"/>
  <c r="D214" i="37"/>
  <c r="E214" i="37" s="1"/>
  <c r="E213" i="37" s="1"/>
  <c r="C213" i="37"/>
  <c r="D212" i="37"/>
  <c r="E212" i="37" s="1"/>
  <c r="E211" i="37" s="1"/>
  <c r="D211" i="37"/>
  <c r="C211" i="37"/>
  <c r="D210" i="37"/>
  <c r="E210" i="37"/>
  <c r="D209" i="37"/>
  <c r="E209" i="37" s="1"/>
  <c r="D208" i="37"/>
  <c r="E208" i="37"/>
  <c r="C207" i="37"/>
  <c r="D206" i="37"/>
  <c r="E206" i="37"/>
  <c r="D205" i="37"/>
  <c r="D204" i="37" s="1"/>
  <c r="E205" i="37"/>
  <c r="E204" i="37" s="1"/>
  <c r="C204" i="37"/>
  <c r="C203" i="37"/>
  <c r="D202" i="37"/>
  <c r="E202" i="37" s="1"/>
  <c r="E201" i="37" s="1"/>
  <c r="E200" i="37" s="1"/>
  <c r="D201" i="37"/>
  <c r="C201" i="37"/>
  <c r="C200" i="37"/>
  <c r="D200" i="37"/>
  <c r="D199" i="37"/>
  <c r="E199" i="37" s="1"/>
  <c r="E198" i="37" s="1"/>
  <c r="E197" i="37" s="1"/>
  <c r="D198" i="37"/>
  <c r="C198" i="37"/>
  <c r="C197" i="37"/>
  <c r="D197" i="37"/>
  <c r="D196" i="37"/>
  <c r="E196" i="37" s="1"/>
  <c r="E195" i="37" s="1"/>
  <c r="D195" i="37"/>
  <c r="C195" i="37"/>
  <c r="D194" i="37"/>
  <c r="E194" i="37"/>
  <c r="E193" i="37"/>
  <c r="C193" i="37"/>
  <c r="D192" i="37"/>
  <c r="E192" i="37"/>
  <c r="D191" i="37"/>
  <c r="E191" i="37" s="1"/>
  <c r="E189" i="37" s="1"/>
  <c r="D190" i="37"/>
  <c r="D189" i="37" s="1"/>
  <c r="E190" i="37"/>
  <c r="C189" i="37"/>
  <c r="C188" i="37"/>
  <c r="D187" i="37"/>
  <c r="E187" i="37" s="1"/>
  <c r="E185" i="37" s="1"/>
  <c r="E184" i="37" s="1"/>
  <c r="D186" i="37"/>
  <c r="E186" i="37"/>
  <c r="C185" i="37"/>
  <c r="C184" i="37"/>
  <c r="D183" i="37"/>
  <c r="E183" i="37"/>
  <c r="E182" i="37"/>
  <c r="D181" i="37"/>
  <c r="E181" i="37"/>
  <c r="E180" i="37"/>
  <c r="E179" i="37"/>
  <c r="D182" i="37"/>
  <c r="C182" i="37"/>
  <c r="D180" i="37"/>
  <c r="D179" i="37"/>
  <c r="C180" i="37"/>
  <c r="C179" i="37" s="1"/>
  <c r="C178" i="37" s="1"/>
  <c r="H176" i="37"/>
  <c r="D176" i="37"/>
  <c r="D175" i="37"/>
  <c r="D174" i="37"/>
  <c r="H175" i="37"/>
  <c r="E175" i="37"/>
  <c r="C174" i="37"/>
  <c r="H174" i="37"/>
  <c r="H173" i="37"/>
  <c r="D173" i="37"/>
  <c r="E173" i="37" s="1"/>
  <c r="H172" i="37"/>
  <c r="D172" i="37"/>
  <c r="E172" i="37" s="1"/>
  <c r="E171" i="37" s="1"/>
  <c r="C171" i="37"/>
  <c r="H171" i="37"/>
  <c r="C170" i="37"/>
  <c r="H170" i="37"/>
  <c r="J170" i="37" s="1"/>
  <c r="H169" i="37"/>
  <c r="D169" i="37"/>
  <c r="E169" i="37"/>
  <c r="H168" i="37"/>
  <c r="D168" i="37"/>
  <c r="E168" i="37"/>
  <c r="E167" i="37"/>
  <c r="C167" i="37"/>
  <c r="H167" i="37" s="1"/>
  <c r="H166" i="37"/>
  <c r="D166" i="37"/>
  <c r="E166" i="37" s="1"/>
  <c r="H165" i="37"/>
  <c r="D165" i="37"/>
  <c r="E165" i="37"/>
  <c r="C164" i="37"/>
  <c r="H164" i="37"/>
  <c r="H162" i="37"/>
  <c r="D162" i="37"/>
  <c r="E162" i="37"/>
  <c r="H161" i="37"/>
  <c r="D161" i="37"/>
  <c r="E161" i="37" s="1"/>
  <c r="E160" i="37" s="1"/>
  <c r="C160" i="37"/>
  <c r="H160" i="37" s="1"/>
  <c r="D160" i="37"/>
  <c r="H159" i="37"/>
  <c r="D159" i="37"/>
  <c r="D158" i="37"/>
  <c r="D157" i="37" s="1"/>
  <c r="H158" i="37"/>
  <c r="E158" i="37"/>
  <c r="C157" i="37"/>
  <c r="H157" i="37" s="1"/>
  <c r="H156" i="37"/>
  <c r="D156" i="37"/>
  <c r="E156" i="37" s="1"/>
  <c r="H155" i="37"/>
  <c r="D155" i="37"/>
  <c r="E155" i="37"/>
  <c r="C154" i="37"/>
  <c r="H154" i="37"/>
  <c r="D154" i="37"/>
  <c r="D153" i="37" s="1"/>
  <c r="H151" i="37"/>
  <c r="D151" i="37"/>
  <c r="E151" i="37"/>
  <c r="H150" i="37"/>
  <c r="D150" i="37"/>
  <c r="E150" i="37" s="1"/>
  <c r="E149" i="37" s="1"/>
  <c r="C149" i="37"/>
  <c r="H149" i="37" s="1"/>
  <c r="D149" i="37"/>
  <c r="H148" i="37"/>
  <c r="D148" i="37"/>
  <c r="D147" i="37"/>
  <c r="D146" i="37" s="1"/>
  <c r="H147" i="37"/>
  <c r="E147" i="37"/>
  <c r="C146" i="37"/>
  <c r="H146" i="37" s="1"/>
  <c r="H145" i="37"/>
  <c r="D145" i="37"/>
  <c r="E145" i="37" s="1"/>
  <c r="H144" i="37"/>
  <c r="D144" i="37"/>
  <c r="E144" i="37"/>
  <c r="E143" i="37" s="1"/>
  <c r="C143" i="37"/>
  <c r="H143" i="37"/>
  <c r="D143" i="37"/>
  <c r="H142" i="37"/>
  <c r="D142" i="37"/>
  <c r="D141" i="37"/>
  <c r="E141" i="37" s="1"/>
  <c r="D140" i="37"/>
  <c r="H141" i="37"/>
  <c r="C140" i="37"/>
  <c r="H140" i="37"/>
  <c r="H139" i="37"/>
  <c r="D139" i="37"/>
  <c r="E139" i="37"/>
  <c r="H138" i="37"/>
  <c r="D138" i="37"/>
  <c r="E138" i="37" s="1"/>
  <c r="H137" i="37"/>
  <c r="D137" i="37"/>
  <c r="E137" i="37" s="1"/>
  <c r="C136" i="37"/>
  <c r="H136" i="37"/>
  <c r="H134" i="37"/>
  <c r="D134" i="37"/>
  <c r="D133" i="37"/>
  <c r="D132" i="37"/>
  <c r="H133" i="37"/>
  <c r="E133" i="37"/>
  <c r="C132" i="37"/>
  <c r="H132" i="37"/>
  <c r="H131" i="37"/>
  <c r="D131" i="37"/>
  <c r="E131" i="37" s="1"/>
  <c r="H130" i="37"/>
  <c r="D130" i="37"/>
  <c r="E130" i="37" s="1"/>
  <c r="C129" i="37"/>
  <c r="H129" i="37"/>
  <c r="D129" i="37"/>
  <c r="H128" i="37"/>
  <c r="D128" i="37"/>
  <c r="D127" i="37"/>
  <c r="E127" i="37" s="1"/>
  <c r="D126" i="37"/>
  <c r="H127" i="37"/>
  <c r="C126" i="37"/>
  <c r="H126" i="37"/>
  <c r="H125" i="37"/>
  <c r="D125" i="37"/>
  <c r="E125" i="37"/>
  <c r="H124" i="37"/>
  <c r="D124" i="37"/>
  <c r="E124" i="37" s="1"/>
  <c r="E123" i="37" s="1"/>
  <c r="C123" i="37"/>
  <c r="H123" i="37" s="1"/>
  <c r="D123" i="37"/>
  <c r="H122" i="37"/>
  <c r="D122" i="37"/>
  <c r="D121" i="37"/>
  <c r="D120" i="37" s="1"/>
  <c r="H121" i="37"/>
  <c r="E121" i="37"/>
  <c r="C120" i="37"/>
  <c r="H120" i="37" s="1"/>
  <c r="H119" i="37"/>
  <c r="D119" i="37"/>
  <c r="E119" i="37" s="1"/>
  <c r="H118" i="37"/>
  <c r="D118" i="37"/>
  <c r="E118" i="37"/>
  <c r="C117" i="37"/>
  <c r="H117" i="37"/>
  <c r="D117" i="37"/>
  <c r="C116" i="37"/>
  <c r="H116" i="37" s="1"/>
  <c r="J116" i="37" s="1"/>
  <c r="H113" i="37"/>
  <c r="D113" i="37"/>
  <c r="E113" i="37" s="1"/>
  <c r="H112" i="37"/>
  <c r="D112" i="37"/>
  <c r="E112" i="37"/>
  <c r="H111" i="37"/>
  <c r="D111" i="37"/>
  <c r="E111" i="37"/>
  <c r="H110" i="37"/>
  <c r="D110" i="37"/>
  <c r="E110" i="37" s="1"/>
  <c r="H109" i="37"/>
  <c r="D109" i="37"/>
  <c r="E109" i="37" s="1"/>
  <c r="H108" i="37"/>
  <c r="D108" i="37"/>
  <c r="E108" i="37"/>
  <c r="H107" i="37"/>
  <c r="D107" i="37"/>
  <c r="E107" i="37"/>
  <c r="H106" i="37"/>
  <c r="D106" i="37"/>
  <c r="E106" i="37" s="1"/>
  <c r="H105" i="37"/>
  <c r="D105" i="37"/>
  <c r="E105" i="37" s="1"/>
  <c r="H104" i="37"/>
  <c r="D104" i="37"/>
  <c r="E104" i="37"/>
  <c r="H103" i="37"/>
  <c r="D103" i="37"/>
  <c r="E103" i="37"/>
  <c r="H102" i="37"/>
  <c r="D102" i="37"/>
  <c r="E102" i="37"/>
  <c r="H101" i="37"/>
  <c r="D101" i="37"/>
  <c r="E101" i="37" s="1"/>
  <c r="H100" i="37"/>
  <c r="D100" i="37"/>
  <c r="E100" i="37"/>
  <c r="H99" i="37"/>
  <c r="D99" i="37"/>
  <c r="E99" i="37"/>
  <c r="H98" i="37"/>
  <c r="D98" i="37"/>
  <c r="E98" i="37"/>
  <c r="C97" i="37"/>
  <c r="H97" i="37" s="1"/>
  <c r="J97" i="37" s="1"/>
  <c r="D97" i="37"/>
  <c r="H96" i="37"/>
  <c r="D96" i="37"/>
  <c r="E96" i="37"/>
  <c r="H95" i="37"/>
  <c r="D95" i="37"/>
  <c r="E95" i="37" s="1"/>
  <c r="H94" i="37"/>
  <c r="D94" i="37"/>
  <c r="E94" i="37" s="1"/>
  <c r="H93" i="37"/>
  <c r="D93" i="37"/>
  <c r="E93" i="37"/>
  <c r="H92" i="37"/>
  <c r="D92" i="37"/>
  <c r="E92" i="37"/>
  <c r="H91" i="37"/>
  <c r="D91" i="37"/>
  <c r="E91" i="37" s="1"/>
  <c r="H90" i="37"/>
  <c r="D90" i="37"/>
  <c r="E90" i="37" s="1"/>
  <c r="H89" i="37"/>
  <c r="D89" i="37"/>
  <c r="E89" i="37"/>
  <c r="H88" i="37"/>
  <c r="D88" i="37"/>
  <c r="E88" i="37"/>
  <c r="H87" i="37"/>
  <c r="D87" i="37"/>
  <c r="E87" i="37" s="1"/>
  <c r="H86" i="37"/>
  <c r="D86" i="37"/>
  <c r="E86" i="37" s="1"/>
  <c r="H85" i="37"/>
  <c r="D85" i="37"/>
  <c r="E85" i="37"/>
  <c r="H84" i="37"/>
  <c r="D84" i="37"/>
  <c r="E84" i="37"/>
  <c r="H83" i="37"/>
  <c r="D83" i="37"/>
  <c r="E83" i="37" s="1"/>
  <c r="H82" i="37"/>
  <c r="D82" i="37"/>
  <c r="E82" i="37" s="1"/>
  <c r="H81" i="37"/>
  <c r="D81" i="37"/>
  <c r="E81" i="37"/>
  <c r="H80" i="37"/>
  <c r="D80" i="37"/>
  <c r="E80" i="37"/>
  <c r="H79" i="37"/>
  <c r="D79" i="37"/>
  <c r="E79" i="37" s="1"/>
  <c r="H78" i="37"/>
  <c r="D78" i="37"/>
  <c r="E78" i="37" s="1"/>
  <c r="H77" i="37"/>
  <c r="D77" i="37"/>
  <c r="E77" i="37"/>
  <c r="H76" i="37"/>
  <c r="D76" i="37"/>
  <c r="E76" i="37"/>
  <c r="H75" i="37"/>
  <c r="D75" i="37"/>
  <c r="E75" i="37" s="1"/>
  <c r="H74" i="37"/>
  <c r="D74" i="37"/>
  <c r="E74" i="37" s="1"/>
  <c r="H73" i="37"/>
  <c r="D73" i="37"/>
  <c r="E73" i="37"/>
  <c r="H72" i="37"/>
  <c r="D72" i="37"/>
  <c r="E72" i="37"/>
  <c r="H71" i="37"/>
  <c r="D71" i="37"/>
  <c r="E71" i="37" s="1"/>
  <c r="H70" i="37"/>
  <c r="D70" i="37"/>
  <c r="E70" i="37" s="1"/>
  <c r="H69" i="37"/>
  <c r="D69" i="37"/>
  <c r="E69" i="37"/>
  <c r="C68" i="37"/>
  <c r="H68" i="37" s="1"/>
  <c r="J68" i="37" s="1"/>
  <c r="H66" i="37"/>
  <c r="D66" i="37"/>
  <c r="E66" i="37" s="1"/>
  <c r="H65" i="37"/>
  <c r="D65" i="37"/>
  <c r="E65" i="37"/>
  <c r="H64" i="37"/>
  <c r="D64" i="37"/>
  <c r="D62" i="37"/>
  <c r="D61" i="37" s="1"/>
  <c r="D63" i="37"/>
  <c r="E63" i="37" s="1"/>
  <c r="H63" i="37"/>
  <c r="H62" i="37"/>
  <c r="C61" i="37"/>
  <c r="H61" i="37"/>
  <c r="J61" i="37"/>
  <c r="H60" i="37"/>
  <c r="D60" i="37"/>
  <c r="E60" i="37"/>
  <c r="H59" i="37"/>
  <c r="D59" i="37"/>
  <c r="E59" i="37"/>
  <c r="H58" i="37"/>
  <c r="D58" i="37"/>
  <c r="E58" i="37" s="1"/>
  <c r="H57" i="37"/>
  <c r="D57" i="37"/>
  <c r="E57" i="37"/>
  <c r="H56" i="37"/>
  <c r="D56" i="37"/>
  <c r="E56" i="37"/>
  <c r="H55" i="37"/>
  <c r="D55" i="37"/>
  <c r="E55" i="37"/>
  <c r="H54" i="37"/>
  <c r="D54" i="37"/>
  <c r="E54" i="37" s="1"/>
  <c r="H53" i="37"/>
  <c r="D53" i="37"/>
  <c r="E53" i="37"/>
  <c r="H52" i="37"/>
  <c r="D52" i="37"/>
  <c r="E52" i="37"/>
  <c r="H51" i="37"/>
  <c r="D51" i="37"/>
  <c r="E51" i="37"/>
  <c r="H50" i="37"/>
  <c r="D50" i="37"/>
  <c r="E50" i="37" s="1"/>
  <c r="H49" i="37"/>
  <c r="D49" i="37"/>
  <c r="E49" i="37"/>
  <c r="H48" i="37"/>
  <c r="D48" i="37"/>
  <c r="E48" i="37"/>
  <c r="H47" i="37"/>
  <c r="D47" i="37"/>
  <c r="E47" i="37"/>
  <c r="H46" i="37"/>
  <c r="D46" i="37"/>
  <c r="E46" i="37" s="1"/>
  <c r="H45" i="37"/>
  <c r="D45" i="37"/>
  <c r="E45" i="37"/>
  <c r="H44" i="37"/>
  <c r="D44" i="37"/>
  <c r="E44" i="37"/>
  <c r="H43" i="37"/>
  <c r="D43" i="37"/>
  <c r="E43" i="37"/>
  <c r="H42" i="37"/>
  <c r="D42" i="37"/>
  <c r="E42" i="37" s="1"/>
  <c r="H41" i="37"/>
  <c r="D41" i="37"/>
  <c r="E41" i="37" s="1"/>
  <c r="H40" i="37"/>
  <c r="D40" i="37"/>
  <c r="E40" i="37"/>
  <c r="E38" i="37" s="1"/>
  <c r="D39" i="37"/>
  <c r="E39" i="37" s="1"/>
  <c r="H39" i="37"/>
  <c r="C38" i="37"/>
  <c r="H38" i="37" s="1"/>
  <c r="J38" i="37" s="1"/>
  <c r="H37" i="37"/>
  <c r="D37" i="37"/>
  <c r="E37" i="37"/>
  <c r="H36" i="37"/>
  <c r="D36" i="37"/>
  <c r="E36" i="37" s="1"/>
  <c r="H35" i="37"/>
  <c r="D35" i="37"/>
  <c r="E35" i="37"/>
  <c r="H34" i="37"/>
  <c r="D34" i="37"/>
  <c r="E34" i="37" s="1"/>
  <c r="H33" i="37"/>
  <c r="D33" i="37"/>
  <c r="E33" i="37"/>
  <c r="H32" i="37"/>
  <c r="D32" i="37"/>
  <c r="E32" i="37" s="1"/>
  <c r="H31" i="37"/>
  <c r="D31" i="37"/>
  <c r="E31" i="37"/>
  <c r="H30" i="37"/>
  <c r="D30" i="37"/>
  <c r="E30" i="37" s="1"/>
  <c r="H29" i="37"/>
  <c r="D29" i="37"/>
  <c r="E29" i="37"/>
  <c r="H28" i="37"/>
  <c r="D28" i="37"/>
  <c r="E28" i="37" s="1"/>
  <c r="H27" i="37"/>
  <c r="D27" i="37"/>
  <c r="E27" i="37"/>
  <c r="H26" i="37"/>
  <c r="D26" i="37"/>
  <c r="E26" i="37" s="1"/>
  <c r="H25" i="37"/>
  <c r="D25" i="37"/>
  <c r="E25" i="37"/>
  <c r="H24" i="37"/>
  <c r="D24" i="37"/>
  <c r="E24" i="37" s="1"/>
  <c r="H23" i="37"/>
  <c r="D23" i="37"/>
  <c r="E23" i="37"/>
  <c r="H22" i="37"/>
  <c r="D22" i="37"/>
  <c r="E22" i="37" s="1"/>
  <c r="H21" i="37"/>
  <c r="D21" i="37"/>
  <c r="E21" i="37"/>
  <c r="H20" i="37"/>
  <c r="D20" i="37"/>
  <c r="E20" i="37" s="1"/>
  <c r="H19" i="37"/>
  <c r="D19" i="37"/>
  <c r="E19" i="37"/>
  <c r="H18" i="37"/>
  <c r="D18" i="37"/>
  <c r="E18" i="37" s="1"/>
  <c r="H17" i="37"/>
  <c r="D17" i="37"/>
  <c r="E17" i="37"/>
  <c r="H16" i="37"/>
  <c r="D16" i="37"/>
  <c r="E16" i="37" s="1"/>
  <c r="H15" i="37"/>
  <c r="D15" i="37"/>
  <c r="E15" i="37"/>
  <c r="H14" i="37"/>
  <c r="D14" i="37"/>
  <c r="E14" i="37" s="1"/>
  <c r="H13" i="37"/>
  <c r="D13" i="37"/>
  <c r="E13" i="37"/>
  <c r="H12" i="37"/>
  <c r="D12" i="37"/>
  <c r="D11" i="37" s="1"/>
  <c r="C11" i="37"/>
  <c r="H11" i="37" s="1"/>
  <c r="J11" i="37" s="1"/>
  <c r="H10" i="37"/>
  <c r="D10" i="37"/>
  <c r="E10" i="37" s="1"/>
  <c r="H9" i="37"/>
  <c r="D9" i="37"/>
  <c r="E9" i="37"/>
  <c r="H8" i="37"/>
  <c r="D8" i="37"/>
  <c r="E8" i="37" s="1"/>
  <c r="H7" i="37"/>
  <c r="D7" i="37"/>
  <c r="E7" i="37"/>
  <c r="H6" i="37"/>
  <c r="D6" i="37"/>
  <c r="E6" i="37" s="1"/>
  <c r="H5" i="37"/>
  <c r="D5" i="37"/>
  <c r="E5" i="37"/>
  <c r="E4" i="37" s="1"/>
  <c r="C4" i="37"/>
  <c r="H4" i="37"/>
  <c r="J4" i="37" s="1"/>
  <c r="H178" i="37"/>
  <c r="J178" i="37" s="1"/>
  <c r="C177" i="37"/>
  <c r="H177" i="37" s="1"/>
  <c r="J177" i="37" s="1"/>
  <c r="E64" i="37"/>
  <c r="E68" i="37"/>
  <c r="D116" i="37"/>
  <c r="E134" i="37"/>
  <c r="E132" i="37"/>
  <c r="E188" i="37"/>
  <c r="E207" i="37"/>
  <c r="E203" i="37" s="1"/>
  <c r="E216" i="37"/>
  <c r="E215" i="37" s="1"/>
  <c r="E129" i="37"/>
  <c r="E136" i="37"/>
  <c r="H296" i="37"/>
  <c r="C263" i="37"/>
  <c r="H263" i="37"/>
  <c r="E12" i="37"/>
  <c r="C67" i="37"/>
  <c r="H67" i="37" s="1"/>
  <c r="J67" i="37" s="1"/>
  <c r="E122" i="37"/>
  <c r="E120" i="37"/>
  <c r="E128" i="37"/>
  <c r="E126" i="37"/>
  <c r="D136" i="37"/>
  <c r="D135" i="37"/>
  <c r="E142" i="37"/>
  <c r="E140" i="37"/>
  <c r="E148" i="37"/>
  <c r="E146" i="37"/>
  <c r="E159" i="37"/>
  <c r="E157" i="37"/>
  <c r="C163" i="37"/>
  <c r="H163" i="37" s="1"/>
  <c r="J163" i="37" s="1"/>
  <c r="D167" i="37"/>
  <c r="E176" i="37"/>
  <c r="E174" i="37" s="1"/>
  <c r="E170" i="37" s="1"/>
  <c r="D193" i="37"/>
  <c r="D188" i="37"/>
  <c r="D213" i="37"/>
  <c r="D207" i="37"/>
  <c r="D203" i="37" s="1"/>
  <c r="D215" i="37"/>
  <c r="D236" i="37"/>
  <c r="D235" i="37"/>
  <c r="D244" i="37"/>
  <c r="D243" i="37"/>
  <c r="E297" i="37"/>
  <c r="E296" i="37"/>
  <c r="D296" i="37"/>
  <c r="E315" i="37"/>
  <c r="E341" i="37"/>
  <c r="D344" i="37"/>
  <c r="E346" i="37"/>
  <c r="D362" i="37"/>
  <c r="H484" i="37"/>
  <c r="E267" i="37"/>
  <c r="E309" i="37"/>
  <c r="H260" i="37"/>
  <c r="D315" i="37"/>
  <c r="D314" i="37" s="1"/>
  <c r="D328" i="37"/>
  <c r="H340" i="37"/>
  <c r="H569" i="37"/>
  <c r="C561" i="37"/>
  <c r="E593" i="37"/>
  <c r="E592" i="37"/>
  <c r="D592" i="37"/>
  <c r="C3" i="37"/>
  <c r="D38" i="37"/>
  <c r="D68" i="37"/>
  <c r="D67" i="37" s="1"/>
  <c r="C135" i="37"/>
  <c r="H135" i="37" s="1"/>
  <c r="J135" i="37" s="1"/>
  <c r="D164" i="37"/>
  <c r="E261" i="37"/>
  <c r="E260" i="37" s="1"/>
  <c r="D260" i="37"/>
  <c r="E303" i="37"/>
  <c r="C314" i="37"/>
  <c r="H314" i="37" s="1"/>
  <c r="E329" i="37"/>
  <c r="E328" i="37" s="1"/>
  <c r="E314" i="37" s="1"/>
  <c r="E344" i="37"/>
  <c r="E357" i="37"/>
  <c r="E382" i="37"/>
  <c r="E400" i="37"/>
  <c r="E399" i="37"/>
  <c r="D399" i="37"/>
  <c r="E495" i="37"/>
  <c r="E494" i="37" s="1"/>
  <c r="D494" i="37"/>
  <c r="E510" i="37"/>
  <c r="D513" i="37"/>
  <c r="D509" i="37" s="1"/>
  <c r="H556" i="37"/>
  <c r="C551" i="37"/>
  <c r="E631" i="37"/>
  <c r="E628" i="37" s="1"/>
  <c r="D628" i="37"/>
  <c r="H325" i="37"/>
  <c r="E389" i="37"/>
  <c r="E388" i="37"/>
  <c r="D388" i="37"/>
  <c r="D392" i="37"/>
  <c r="C528" i="37"/>
  <c r="H528" i="37" s="1"/>
  <c r="E531" i="37"/>
  <c r="E566" i="37"/>
  <c r="E562" i="37"/>
  <c r="E569" i="37"/>
  <c r="E588" i="37"/>
  <c r="E587" i="37" s="1"/>
  <c r="E604" i="37"/>
  <c r="E603" i="37" s="1"/>
  <c r="E578" i="37"/>
  <c r="E577" i="37" s="1"/>
  <c r="E561" i="37" s="1"/>
  <c r="E583" i="37"/>
  <c r="E581" i="37" s="1"/>
  <c r="E614" i="37"/>
  <c r="E610" i="37" s="1"/>
  <c r="E618" i="37"/>
  <c r="E616" i="37"/>
  <c r="E641" i="37"/>
  <c r="E638" i="37"/>
  <c r="E642" i="37"/>
  <c r="E655" i="37"/>
  <c r="E653" i="37" s="1"/>
  <c r="E674" i="37"/>
  <c r="E671" i="37"/>
  <c r="E680" i="37"/>
  <c r="E679" i="37" s="1"/>
  <c r="E685" i="37"/>
  <c r="E683" i="37"/>
  <c r="E690" i="37"/>
  <c r="E687" i="37" s="1"/>
  <c r="E695" i="37"/>
  <c r="E694" i="37"/>
  <c r="E708" i="37"/>
  <c r="E700" i="37" s="1"/>
  <c r="D562" i="37"/>
  <c r="D577" i="37"/>
  <c r="D610" i="37"/>
  <c r="H646" i="37"/>
  <c r="C645" i="37"/>
  <c r="H645" i="37" s="1"/>
  <c r="J645" i="37" s="1"/>
  <c r="D700" i="37"/>
  <c r="E410" i="37"/>
  <c r="E409" i="37" s="1"/>
  <c r="D409" i="37"/>
  <c r="E430" i="37"/>
  <c r="E429" i="37"/>
  <c r="D429" i="37"/>
  <c r="H463" i="37"/>
  <c r="C444" i="37"/>
  <c r="H444" i="37"/>
  <c r="E469" i="37"/>
  <c r="E468" i="37"/>
  <c r="D468" i="37"/>
  <c r="E474" i="37"/>
  <c r="E505" i="37"/>
  <c r="E504" i="37"/>
  <c r="D504" i="37"/>
  <c r="E513" i="37"/>
  <c r="E522" i="37"/>
  <c r="H544" i="37"/>
  <c r="C538" i="37"/>
  <c r="H538" i="37" s="1"/>
  <c r="E552" i="37"/>
  <c r="D305" i="37"/>
  <c r="D263" i="37"/>
  <c r="D348" i="37"/>
  <c r="D353" i="37"/>
  <c r="D373" i="37"/>
  <c r="D378" i="37"/>
  <c r="D404" i="37"/>
  <c r="D412" i="37"/>
  <c r="D422" i="37"/>
  <c r="D368" i="37"/>
  <c r="E405" i="37"/>
  <c r="E404" i="37"/>
  <c r="E464" i="37"/>
  <c r="E463" i="37" s="1"/>
  <c r="E444" i="37" s="1"/>
  <c r="E479" i="37"/>
  <c r="E477" i="37"/>
  <c r="D463" i="37"/>
  <c r="D477" i="37"/>
  <c r="E530" i="37"/>
  <c r="E529" i="37"/>
  <c r="E528" i="37" s="1"/>
  <c r="D529" i="37"/>
  <c r="D528" i="37"/>
  <c r="E545" i="37"/>
  <c r="E544" i="37" s="1"/>
  <c r="E538" i="37" s="1"/>
  <c r="D544" i="37"/>
  <c r="D538" i="37" s="1"/>
  <c r="D556" i="37"/>
  <c r="D551" i="37" s="1"/>
  <c r="D550" i="37" s="1"/>
  <c r="D616" i="37"/>
  <c r="D638" i="37"/>
  <c r="D671" i="37"/>
  <c r="D683" i="37"/>
  <c r="H486" i="37"/>
  <c r="D603" i="37"/>
  <c r="D653" i="37"/>
  <c r="D679" i="37"/>
  <c r="D645" i="37" s="1"/>
  <c r="D687" i="37"/>
  <c r="D694" i="37"/>
  <c r="D718" i="37"/>
  <c r="D717" i="37"/>
  <c r="D716" i="37"/>
  <c r="E721" i="37"/>
  <c r="E718" i="37"/>
  <c r="D731" i="37"/>
  <c r="D730" i="37"/>
  <c r="E732" i="37"/>
  <c r="E731" i="37" s="1"/>
  <c r="E730" i="37" s="1"/>
  <c r="E735" i="37"/>
  <c r="E734" i="37"/>
  <c r="E733" i="37" s="1"/>
  <c r="E742" i="37"/>
  <c r="E741" i="37"/>
  <c r="E745" i="37"/>
  <c r="E744" i="37" s="1"/>
  <c r="E768" i="37"/>
  <c r="E767" i="37"/>
  <c r="E773" i="37"/>
  <c r="E772" i="37"/>
  <c r="E771" i="37"/>
  <c r="D734" i="37"/>
  <c r="D733" i="37"/>
  <c r="D522" i="37"/>
  <c r="D581" i="37"/>
  <c r="D727" i="37"/>
  <c r="D445" i="37"/>
  <c r="D444" i="37" s="1"/>
  <c r="D450" i="37"/>
  <c r="D455" i="37"/>
  <c r="D486" i="37"/>
  <c r="D491" i="37"/>
  <c r="D484" i="37" s="1"/>
  <c r="D483" i="37" s="1"/>
  <c r="D497" i="37"/>
  <c r="D547" i="37"/>
  <c r="E557" i="37"/>
  <c r="E556" i="37"/>
  <c r="E551" i="37" s="1"/>
  <c r="E550" i="37" s="1"/>
  <c r="D587" i="37"/>
  <c r="D741" i="37"/>
  <c r="D744" i="37"/>
  <c r="D743" i="37"/>
  <c r="D772" i="37"/>
  <c r="D771" i="37"/>
  <c r="C717" i="37"/>
  <c r="H717" i="37" s="1"/>
  <c r="J717" i="37" s="1"/>
  <c r="E135" i="37"/>
  <c r="E509" i="37"/>
  <c r="D163" i="37"/>
  <c r="H3" i="37"/>
  <c r="J3" i="37" s="1"/>
  <c r="C2" i="37"/>
  <c r="D115" i="37"/>
  <c r="H551" i="37"/>
  <c r="J551" i="37"/>
  <c r="C550" i="37"/>
  <c r="H550" i="37"/>
  <c r="J550" i="37" s="1"/>
  <c r="C339" i="37"/>
  <c r="H339" i="37"/>
  <c r="J339" i="37" s="1"/>
  <c r="C259" i="37"/>
  <c r="H259" i="37" s="1"/>
  <c r="J259" i="37" s="1"/>
  <c r="C115" i="37"/>
  <c r="H115" i="37" s="1"/>
  <c r="J115" i="37" s="1"/>
  <c r="H561" i="37"/>
  <c r="J561" i="37"/>
  <c r="C716" i="37"/>
  <c r="H716" i="37"/>
  <c r="J716" i="37"/>
  <c r="H2" i="37"/>
  <c r="J2" i="37"/>
  <c r="C362" i="36"/>
  <c r="C344" i="36"/>
  <c r="C348" i="36"/>
  <c r="C353" i="36"/>
  <c r="C357" i="36"/>
  <c r="C340" i="36" s="1"/>
  <c r="C339" i="36" s="1"/>
  <c r="C373" i="36"/>
  <c r="C378" i="36"/>
  <c r="C382" i="36"/>
  <c r="C388" i="36"/>
  <c r="C392" i="36"/>
  <c r="C395" i="36"/>
  <c r="C399" i="36"/>
  <c r="C404" i="36"/>
  <c r="C409" i="36"/>
  <c r="C412" i="36"/>
  <c r="C416" i="36"/>
  <c r="C422" i="36"/>
  <c r="C429" i="36"/>
  <c r="C445" i="36"/>
  <c r="C455" i="36"/>
  <c r="C444" i="36" s="1"/>
  <c r="C459" i="36"/>
  <c r="C463" i="36"/>
  <c r="C468" i="36"/>
  <c r="C474" i="36"/>
  <c r="C477" i="36"/>
  <c r="C450" i="36"/>
  <c r="C260" i="36"/>
  <c r="C263" i="36"/>
  <c r="C315" i="36"/>
  <c r="C314" i="36" s="1"/>
  <c r="C259" i="36" s="1"/>
  <c r="C328" i="36"/>
  <c r="C486" i="36"/>
  <c r="C491" i="36"/>
  <c r="C484" i="36" s="1"/>
  <c r="C494" i="36"/>
  <c r="C497" i="36"/>
  <c r="C504" i="36"/>
  <c r="C513" i="36"/>
  <c r="C509" i="36"/>
  <c r="C522" i="36"/>
  <c r="C529" i="36"/>
  <c r="C528" i="36" s="1"/>
  <c r="C531" i="36"/>
  <c r="C544" i="36"/>
  <c r="C538" i="36"/>
  <c r="C547" i="36"/>
  <c r="C552" i="36"/>
  <c r="C551" i="36" s="1"/>
  <c r="C550" i="36" s="1"/>
  <c r="C556" i="36"/>
  <c r="C562" i="36"/>
  <c r="C569" i="36"/>
  <c r="C577" i="36"/>
  <c r="C581" i="36"/>
  <c r="C561" i="36" s="1"/>
  <c r="C560" i="36" s="1"/>
  <c r="C587" i="36"/>
  <c r="C592" i="36"/>
  <c r="C595" i="36"/>
  <c r="C599" i="36"/>
  <c r="C603" i="36"/>
  <c r="C610" i="36"/>
  <c r="C616" i="36"/>
  <c r="C628" i="36"/>
  <c r="C638" i="36"/>
  <c r="C642" i="36"/>
  <c r="C646" i="36"/>
  <c r="C645" i="36" s="1"/>
  <c r="C653" i="36"/>
  <c r="C661" i="36"/>
  <c r="C665" i="36"/>
  <c r="C671" i="36"/>
  <c r="C676" i="36"/>
  <c r="C679" i="36"/>
  <c r="C683" i="36"/>
  <c r="C687" i="36"/>
  <c r="C694" i="36"/>
  <c r="C700" i="36"/>
  <c r="C718" i="36"/>
  <c r="C717" i="36" s="1"/>
  <c r="C716" i="36" s="1"/>
  <c r="C722" i="36"/>
  <c r="C727" i="36"/>
  <c r="C731" i="36"/>
  <c r="C730" i="36" s="1"/>
  <c r="C734" i="36"/>
  <c r="C733" i="36" s="1"/>
  <c r="C739" i="36"/>
  <c r="C741" i="36"/>
  <c r="C744" i="36"/>
  <c r="C743" i="36" s="1"/>
  <c r="C746" i="36"/>
  <c r="C751" i="36"/>
  <c r="C750" i="36"/>
  <c r="C756" i="36"/>
  <c r="C755" i="36" s="1"/>
  <c r="C761" i="36"/>
  <c r="C760" i="36"/>
  <c r="C765" i="36"/>
  <c r="C768" i="36"/>
  <c r="C767" i="36"/>
  <c r="C772" i="36"/>
  <c r="C771" i="36" s="1"/>
  <c r="C777" i="36"/>
  <c r="C4" i="36"/>
  <c r="C11" i="36"/>
  <c r="C3" i="36" s="1"/>
  <c r="C2" i="36" s="1"/>
  <c r="C38" i="36"/>
  <c r="C61" i="36"/>
  <c r="C97" i="36"/>
  <c r="C67" i="36" s="1"/>
  <c r="C68" i="36"/>
  <c r="C117" i="36"/>
  <c r="C120" i="36"/>
  <c r="C123" i="36"/>
  <c r="C126" i="36"/>
  <c r="C129" i="36"/>
  <c r="C132" i="36"/>
  <c r="C136" i="36"/>
  <c r="C140" i="36"/>
  <c r="C143" i="36"/>
  <c r="C146" i="36"/>
  <c r="C149" i="36"/>
  <c r="C135" i="36"/>
  <c r="C154" i="36"/>
  <c r="C157" i="36"/>
  <c r="C160" i="36"/>
  <c r="C153" i="36" s="1"/>
  <c r="C164" i="36"/>
  <c r="C167" i="36"/>
  <c r="C163" i="36"/>
  <c r="C152" i="36" s="1"/>
  <c r="C171" i="36"/>
  <c r="C170" i="36" s="1"/>
  <c r="C174" i="36"/>
  <c r="C179" i="36"/>
  <c r="C185" i="36"/>
  <c r="C184" i="36" s="1"/>
  <c r="C189" i="36"/>
  <c r="C188" i="36" s="1"/>
  <c r="C193" i="36"/>
  <c r="C195" i="36"/>
  <c r="C198" i="36"/>
  <c r="C197" i="36" s="1"/>
  <c r="C201" i="36"/>
  <c r="C200" i="36"/>
  <c r="C204" i="36"/>
  <c r="C211" i="36"/>
  <c r="C213" i="36"/>
  <c r="C207" i="36"/>
  <c r="C203" i="36"/>
  <c r="C220" i="36"/>
  <c r="C215" i="36" s="1"/>
  <c r="C216" i="36"/>
  <c r="C223" i="36"/>
  <c r="C222" i="36" s="1"/>
  <c r="C229" i="36"/>
  <c r="C233" i="36"/>
  <c r="C228" i="36"/>
  <c r="C236" i="36"/>
  <c r="C235" i="36" s="1"/>
  <c r="C239" i="36"/>
  <c r="C238" i="36"/>
  <c r="C244" i="36"/>
  <c r="C243" i="36" s="1"/>
  <c r="C250" i="36"/>
  <c r="C178" i="36"/>
  <c r="C177" i="36" s="1"/>
  <c r="D778" i="36"/>
  <c r="D776" i="36"/>
  <c r="E776" i="36" s="1"/>
  <c r="D775" i="36"/>
  <c r="E775" i="36" s="1"/>
  <c r="D774" i="36"/>
  <c r="D773" i="36"/>
  <c r="E773" i="36" s="1"/>
  <c r="D770" i="36"/>
  <c r="D769" i="36"/>
  <c r="E769" i="36" s="1"/>
  <c r="D766" i="36"/>
  <c r="D764" i="36"/>
  <c r="E764" i="36" s="1"/>
  <c r="D763" i="36"/>
  <c r="E763" i="36" s="1"/>
  <c r="D762" i="36"/>
  <c r="D759" i="36"/>
  <c r="E759" i="36" s="1"/>
  <c r="D758" i="36"/>
  <c r="D757" i="36"/>
  <c r="E757" i="36" s="1"/>
  <c r="D754" i="36"/>
  <c r="D753" i="36"/>
  <c r="E753" i="36" s="1"/>
  <c r="D752" i="36"/>
  <c r="D749" i="36"/>
  <c r="E749" i="36" s="1"/>
  <c r="D748" i="36"/>
  <c r="E748" i="36" s="1"/>
  <c r="D747" i="36"/>
  <c r="E747" i="36" s="1"/>
  <c r="E746" i="36"/>
  <c r="D746" i="36"/>
  <c r="D745" i="36"/>
  <c r="E745" i="36" s="1"/>
  <c r="E744" i="36" s="1"/>
  <c r="E743" i="36" s="1"/>
  <c r="D744" i="36"/>
  <c r="D742" i="36"/>
  <c r="D740" i="36"/>
  <c r="D738" i="36"/>
  <c r="E738" i="36" s="1"/>
  <c r="D737" i="36"/>
  <c r="E737" i="36" s="1"/>
  <c r="D736" i="36"/>
  <c r="D735" i="36"/>
  <c r="E735" i="36" s="1"/>
  <c r="D732" i="36"/>
  <c r="D729" i="36"/>
  <c r="E729" i="36"/>
  <c r="D728" i="36"/>
  <c r="D727" i="36" s="1"/>
  <c r="J726" i="36"/>
  <c r="J725" i="36"/>
  <c r="D724" i="36"/>
  <c r="E724" i="36" s="1"/>
  <c r="D723" i="36"/>
  <c r="D722" i="36" s="1"/>
  <c r="D721" i="36"/>
  <c r="E721" i="36" s="1"/>
  <c r="D720" i="36"/>
  <c r="E720" i="36" s="1"/>
  <c r="D719" i="36"/>
  <c r="D718" i="36" s="1"/>
  <c r="J717" i="36"/>
  <c r="J716" i="36"/>
  <c r="D715" i="36"/>
  <c r="E715" i="36" s="1"/>
  <c r="D714" i="36"/>
  <c r="E714" i="36" s="1"/>
  <c r="D713" i="36"/>
  <c r="E713" i="36" s="1"/>
  <c r="D712" i="36"/>
  <c r="E712" i="36" s="1"/>
  <c r="D711" i="36"/>
  <c r="E711" i="36" s="1"/>
  <c r="D710" i="36"/>
  <c r="E710" i="36" s="1"/>
  <c r="D709" i="36"/>
  <c r="E709" i="36" s="1"/>
  <c r="D708" i="36"/>
  <c r="E708" i="36" s="1"/>
  <c r="D707" i="36"/>
  <c r="E707" i="36" s="1"/>
  <c r="D706" i="36"/>
  <c r="E706" i="36" s="1"/>
  <c r="D705" i="36"/>
  <c r="E705" i="36" s="1"/>
  <c r="D704" i="36"/>
  <c r="E704" i="36" s="1"/>
  <c r="D703" i="36"/>
  <c r="E703" i="36" s="1"/>
  <c r="D702" i="36"/>
  <c r="E702" i="36" s="1"/>
  <c r="D701" i="36"/>
  <c r="E701" i="36" s="1"/>
  <c r="E700" i="36" s="1"/>
  <c r="D699" i="36"/>
  <c r="E699" i="36" s="1"/>
  <c r="D698" i="36"/>
  <c r="E698" i="36" s="1"/>
  <c r="D697" i="36"/>
  <c r="E697" i="36" s="1"/>
  <c r="D696" i="36"/>
  <c r="E696" i="36" s="1"/>
  <c r="D695" i="36"/>
  <c r="E695" i="36" s="1"/>
  <c r="D693" i="36"/>
  <c r="E693" i="36" s="1"/>
  <c r="D692" i="36"/>
  <c r="E692" i="36" s="1"/>
  <c r="D691" i="36"/>
  <c r="E691" i="36" s="1"/>
  <c r="D690" i="36"/>
  <c r="E690" i="36" s="1"/>
  <c r="D689" i="36"/>
  <c r="E689" i="36" s="1"/>
  <c r="D688" i="36"/>
  <c r="D687" i="36" s="1"/>
  <c r="D686" i="36"/>
  <c r="E686" i="36" s="1"/>
  <c r="D685" i="36"/>
  <c r="E685" i="36" s="1"/>
  <c r="D684" i="36"/>
  <c r="D683" i="36" s="1"/>
  <c r="D682" i="36"/>
  <c r="E682" i="36" s="1"/>
  <c r="D681" i="36"/>
  <c r="E681" i="36" s="1"/>
  <c r="D680" i="36"/>
  <c r="D679" i="36" s="1"/>
  <c r="D678" i="36"/>
  <c r="E678" i="36" s="1"/>
  <c r="D677" i="36"/>
  <c r="E677" i="36" s="1"/>
  <c r="D675" i="36"/>
  <c r="E675" i="36" s="1"/>
  <c r="D674" i="36"/>
  <c r="E674" i="36" s="1"/>
  <c r="D673" i="36"/>
  <c r="E673" i="36" s="1"/>
  <c r="D672" i="36"/>
  <c r="D671" i="36" s="1"/>
  <c r="D670" i="36"/>
  <c r="E670" i="36" s="1"/>
  <c r="D669" i="36"/>
  <c r="E669" i="36" s="1"/>
  <c r="D668" i="36"/>
  <c r="E668" i="36" s="1"/>
  <c r="D667" i="36"/>
  <c r="E667" i="36" s="1"/>
  <c r="D666" i="36"/>
  <c r="D665" i="36" s="1"/>
  <c r="D664" i="36"/>
  <c r="E664" i="36" s="1"/>
  <c r="D663" i="36"/>
  <c r="E663" i="36" s="1"/>
  <c r="D662" i="36"/>
  <c r="D661" i="36" s="1"/>
  <c r="D660" i="36"/>
  <c r="E660" i="36" s="1"/>
  <c r="D659" i="36"/>
  <c r="E659" i="36" s="1"/>
  <c r="D658" i="36"/>
  <c r="E658" i="36" s="1"/>
  <c r="D657" i="36"/>
  <c r="E657" i="36" s="1"/>
  <c r="D656" i="36"/>
  <c r="E656" i="36" s="1"/>
  <c r="D655" i="36"/>
  <c r="E655" i="36" s="1"/>
  <c r="D654" i="36"/>
  <c r="D653" i="36" s="1"/>
  <c r="D652" i="36"/>
  <c r="E652" i="36" s="1"/>
  <c r="D651" i="36"/>
  <c r="E651" i="36" s="1"/>
  <c r="D650" i="36"/>
  <c r="E650" i="36" s="1"/>
  <c r="D649" i="36"/>
  <c r="E649" i="36" s="1"/>
  <c r="D648" i="36"/>
  <c r="E648" i="36" s="1"/>
  <c r="D647" i="36"/>
  <c r="E647" i="36" s="1"/>
  <c r="E646" i="36" s="1"/>
  <c r="J645" i="36"/>
  <c r="D644" i="36"/>
  <c r="D642" i="36" s="1"/>
  <c r="E644" i="36"/>
  <c r="D643" i="36"/>
  <c r="E643" i="36"/>
  <c r="E642" i="36" s="1"/>
  <c r="J642" i="36"/>
  <c r="D641" i="36"/>
  <c r="E641" i="36" s="1"/>
  <c r="D640" i="36"/>
  <c r="E640" i="36" s="1"/>
  <c r="D639" i="36"/>
  <c r="E639" i="36" s="1"/>
  <c r="J638" i="36"/>
  <c r="D638" i="36"/>
  <c r="D637" i="36"/>
  <c r="E637" i="36"/>
  <c r="D636" i="36"/>
  <c r="E636" i="36"/>
  <c r="D635" i="36"/>
  <c r="E635" i="36"/>
  <c r="D634" i="36"/>
  <c r="E634" i="36"/>
  <c r="D633" i="36"/>
  <c r="E633" i="36"/>
  <c r="D632" i="36"/>
  <c r="E632" i="36"/>
  <c r="D631" i="36"/>
  <c r="E631" i="36"/>
  <c r="D630" i="36"/>
  <c r="E630" i="36"/>
  <c r="D629" i="36"/>
  <c r="E629" i="36"/>
  <c r="E628" i="36" s="1"/>
  <c r="D628" i="36"/>
  <c r="D627" i="36"/>
  <c r="E627" i="36"/>
  <c r="D626" i="36"/>
  <c r="E626" i="36"/>
  <c r="D625" i="36"/>
  <c r="E625" i="36"/>
  <c r="D624" i="36"/>
  <c r="E624" i="36"/>
  <c r="D623" i="36"/>
  <c r="E623" i="36"/>
  <c r="D622" i="36"/>
  <c r="E622" i="36"/>
  <c r="D621" i="36"/>
  <c r="E621" i="36"/>
  <c r="D620" i="36"/>
  <c r="E620" i="36"/>
  <c r="D619" i="36"/>
  <c r="E619" i="36"/>
  <c r="D618" i="36"/>
  <c r="E618" i="36"/>
  <c r="D617" i="36"/>
  <c r="E617" i="36"/>
  <c r="E616" i="36" s="1"/>
  <c r="D616" i="36"/>
  <c r="D615" i="36"/>
  <c r="E615" i="36"/>
  <c r="D614" i="36"/>
  <c r="E614" i="36"/>
  <c r="D613" i="36"/>
  <c r="E613" i="36"/>
  <c r="D612" i="36"/>
  <c r="E612" i="36"/>
  <c r="D611" i="36"/>
  <c r="E611" i="36"/>
  <c r="E610" i="36" s="1"/>
  <c r="D610" i="36"/>
  <c r="D609" i="36"/>
  <c r="E609" i="36"/>
  <c r="D608" i="36"/>
  <c r="E608" i="36"/>
  <c r="D607" i="36"/>
  <c r="E607" i="36"/>
  <c r="D606" i="36"/>
  <c r="E606" i="36"/>
  <c r="D605" i="36"/>
  <c r="E605" i="36"/>
  <c r="D604" i="36"/>
  <c r="E604" i="36"/>
  <c r="E603" i="36" s="1"/>
  <c r="D603" i="36"/>
  <c r="D602" i="36"/>
  <c r="E602" i="36"/>
  <c r="D601" i="36"/>
  <c r="E601" i="36"/>
  <c r="D600" i="36"/>
  <c r="E600" i="36"/>
  <c r="E599" i="36" s="1"/>
  <c r="D599" i="36"/>
  <c r="D598" i="36"/>
  <c r="E598" i="36"/>
  <c r="D597" i="36"/>
  <c r="E597" i="36"/>
  <c r="D596" i="36"/>
  <c r="E596" i="36"/>
  <c r="E595" i="36" s="1"/>
  <c r="D595" i="36"/>
  <c r="D594" i="36"/>
  <c r="E594" i="36"/>
  <c r="D593" i="36"/>
  <c r="E593" i="36"/>
  <c r="E592" i="36" s="1"/>
  <c r="D592" i="36"/>
  <c r="D591" i="36"/>
  <c r="E591" i="36"/>
  <c r="D590" i="36"/>
  <c r="E590" i="36"/>
  <c r="D589" i="36"/>
  <c r="E589" i="36"/>
  <c r="D588" i="36"/>
  <c r="E588" i="36"/>
  <c r="E587" i="36" s="1"/>
  <c r="D587" i="36"/>
  <c r="D586" i="36"/>
  <c r="E586" i="36"/>
  <c r="D585" i="36"/>
  <c r="E585" i="36"/>
  <c r="D584" i="36"/>
  <c r="E584" i="36"/>
  <c r="D583" i="36"/>
  <c r="E583" i="36"/>
  <c r="D582" i="36"/>
  <c r="E582" i="36"/>
  <c r="E581" i="36" s="1"/>
  <c r="D581" i="36"/>
  <c r="D580" i="36"/>
  <c r="E580" i="36"/>
  <c r="D579" i="36"/>
  <c r="E579" i="36"/>
  <c r="D578" i="36"/>
  <c r="E578" i="36"/>
  <c r="E577" i="36" s="1"/>
  <c r="D577" i="36"/>
  <c r="D576" i="36"/>
  <c r="E576" i="36"/>
  <c r="D575" i="36"/>
  <c r="E575" i="36"/>
  <c r="D574" i="36"/>
  <c r="E574" i="36"/>
  <c r="D573" i="36"/>
  <c r="E573" i="36"/>
  <c r="D572" i="36"/>
  <c r="E572" i="36"/>
  <c r="D571" i="36"/>
  <c r="E571" i="36"/>
  <c r="D570" i="36"/>
  <c r="E570" i="36"/>
  <c r="E569" i="36" s="1"/>
  <c r="D569" i="36"/>
  <c r="D568" i="36"/>
  <c r="E568" i="36"/>
  <c r="D567" i="36"/>
  <c r="E567" i="36"/>
  <c r="D566" i="36"/>
  <c r="E566" i="36"/>
  <c r="D565" i="36"/>
  <c r="E565" i="36"/>
  <c r="D564" i="36"/>
  <c r="E564" i="36"/>
  <c r="D563" i="36"/>
  <c r="E563" i="36"/>
  <c r="E562" i="36" s="1"/>
  <c r="D562" i="36"/>
  <c r="D561" i="36" s="1"/>
  <c r="J561" i="36"/>
  <c r="J560" i="36"/>
  <c r="J559" i="36"/>
  <c r="D558" i="36"/>
  <c r="E558" i="36" s="1"/>
  <c r="D557" i="36"/>
  <c r="D556" i="36" s="1"/>
  <c r="D555" i="36"/>
  <c r="E555" i="36" s="1"/>
  <c r="D554" i="36"/>
  <c r="E554" i="36" s="1"/>
  <c r="D553" i="36"/>
  <c r="D552" i="36" s="1"/>
  <c r="D551" i="36" s="1"/>
  <c r="D550" i="36" s="1"/>
  <c r="J551" i="36"/>
  <c r="J550" i="36"/>
  <c r="D549" i="36"/>
  <c r="E549" i="36" s="1"/>
  <c r="D548" i="36"/>
  <c r="E548" i="36" s="1"/>
  <c r="J547" i="36"/>
  <c r="D547" i="36"/>
  <c r="D546" i="36"/>
  <c r="E546" i="36"/>
  <c r="D545" i="36"/>
  <c r="E545" i="36"/>
  <c r="E544" i="36" s="1"/>
  <c r="D544" i="36"/>
  <c r="D543" i="36"/>
  <c r="E543" i="36"/>
  <c r="D542" i="36"/>
  <c r="E542" i="36"/>
  <c r="D541" i="36"/>
  <c r="E541" i="36"/>
  <c r="D540" i="36"/>
  <c r="E540" i="36"/>
  <c r="D539" i="36"/>
  <c r="E539" i="36"/>
  <c r="E538" i="36" s="1"/>
  <c r="D538" i="36"/>
  <c r="D537" i="36"/>
  <c r="E537" i="36"/>
  <c r="D536" i="36"/>
  <c r="E536" i="36"/>
  <c r="D535" i="36"/>
  <c r="E535" i="36"/>
  <c r="D534" i="36"/>
  <c r="E534" i="36"/>
  <c r="D533" i="36"/>
  <c r="E533" i="36"/>
  <c r="D532" i="36"/>
  <c r="E532" i="36"/>
  <c r="E531" i="36" s="1"/>
  <c r="D531" i="36"/>
  <c r="D530" i="36"/>
  <c r="E530" i="36"/>
  <c r="E529" i="36" s="1"/>
  <c r="E528" i="36" s="1"/>
  <c r="D529" i="36"/>
  <c r="D528" i="36" s="1"/>
  <c r="D527" i="36"/>
  <c r="E527" i="36"/>
  <c r="D526" i="36"/>
  <c r="E526" i="36"/>
  <c r="D525" i="36"/>
  <c r="E525" i="36"/>
  <c r="D524" i="36"/>
  <c r="E524" i="36"/>
  <c r="D523" i="36"/>
  <c r="E523" i="36"/>
  <c r="E522" i="36" s="1"/>
  <c r="D522" i="36"/>
  <c r="D521" i="36"/>
  <c r="E521" i="36"/>
  <c r="D520" i="36"/>
  <c r="E520" i="36"/>
  <c r="D519" i="36"/>
  <c r="E519" i="36"/>
  <c r="D518" i="36"/>
  <c r="E518" i="36"/>
  <c r="D517" i="36"/>
  <c r="E517" i="36"/>
  <c r="D516" i="36"/>
  <c r="E516" i="36"/>
  <c r="D515" i="36"/>
  <c r="E515" i="36"/>
  <c r="D514" i="36"/>
  <c r="E514" i="36"/>
  <c r="E513" i="36" s="1"/>
  <c r="D513" i="36"/>
  <c r="D512" i="36"/>
  <c r="E512" i="36"/>
  <c r="D511" i="36"/>
  <c r="E511" i="36"/>
  <c r="D510" i="36"/>
  <c r="E510" i="36"/>
  <c r="E509" i="36" s="1"/>
  <c r="D509" i="36"/>
  <c r="D508" i="36"/>
  <c r="E508" i="36"/>
  <c r="D507" i="36"/>
  <c r="E507" i="36"/>
  <c r="D506" i="36"/>
  <c r="E506" i="36"/>
  <c r="D505" i="36"/>
  <c r="E505" i="36"/>
  <c r="E504" i="36" s="1"/>
  <c r="D504" i="36"/>
  <c r="D503" i="36"/>
  <c r="E503" i="36"/>
  <c r="D502" i="36"/>
  <c r="E502" i="36"/>
  <c r="D501" i="36"/>
  <c r="E501" i="36"/>
  <c r="D500" i="36"/>
  <c r="E500" i="36"/>
  <c r="D499" i="36"/>
  <c r="E499" i="36"/>
  <c r="D498" i="36"/>
  <c r="E498" i="36"/>
  <c r="E497" i="36" s="1"/>
  <c r="D497" i="36"/>
  <c r="D496" i="36"/>
  <c r="E496" i="36"/>
  <c r="D495" i="36"/>
  <c r="E495" i="36"/>
  <c r="E494" i="36" s="1"/>
  <c r="D494" i="36"/>
  <c r="D493" i="36"/>
  <c r="E493" i="36"/>
  <c r="D492" i="36"/>
  <c r="E492" i="36"/>
  <c r="E491" i="36" s="1"/>
  <c r="D491" i="36"/>
  <c r="D484" i="36" s="1"/>
  <c r="D483" i="36" s="1"/>
  <c r="D490" i="36"/>
  <c r="E490" i="36"/>
  <c r="D489" i="36"/>
  <c r="E489" i="36"/>
  <c r="D488" i="36"/>
  <c r="E488" i="36"/>
  <c r="D487" i="36"/>
  <c r="E487" i="36"/>
  <c r="E486" i="36" s="1"/>
  <c r="D486" i="36"/>
  <c r="D485" i="36"/>
  <c r="E485" i="36"/>
  <c r="J483" i="36"/>
  <c r="D481" i="36"/>
  <c r="E481" i="36" s="1"/>
  <c r="D480" i="36"/>
  <c r="E480" i="36" s="1"/>
  <c r="D479" i="36"/>
  <c r="E479" i="36" s="1"/>
  <c r="D478" i="36"/>
  <c r="D477" i="36" s="1"/>
  <c r="D476" i="36"/>
  <c r="E476" i="36" s="1"/>
  <c r="D475" i="36"/>
  <c r="E475" i="36" s="1"/>
  <c r="E474" i="36" s="1"/>
  <c r="D473" i="36"/>
  <c r="E473" i="36" s="1"/>
  <c r="D472" i="36"/>
  <c r="E472" i="36" s="1"/>
  <c r="D471" i="36"/>
  <c r="E471" i="36" s="1"/>
  <c r="D470" i="36"/>
  <c r="E470" i="36" s="1"/>
  <c r="D469" i="36"/>
  <c r="E469" i="36" s="1"/>
  <c r="D467" i="36"/>
  <c r="E467" i="36" s="1"/>
  <c r="D466" i="36"/>
  <c r="E466" i="36" s="1"/>
  <c r="D465" i="36"/>
  <c r="E465" i="36" s="1"/>
  <c r="D464" i="36"/>
  <c r="D463" i="36" s="1"/>
  <c r="D462" i="36"/>
  <c r="E462" i="36" s="1"/>
  <c r="D461" i="36"/>
  <c r="E461" i="36" s="1"/>
  <c r="D460" i="36"/>
  <c r="D459" i="36" s="1"/>
  <c r="D458" i="36"/>
  <c r="E458" i="36" s="1"/>
  <c r="D457" i="36"/>
  <c r="E457" i="36" s="1"/>
  <c r="D456" i="36"/>
  <c r="D455" i="36" s="1"/>
  <c r="D454" i="36"/>
  <c r="E454" i="36" s="1"/>
  <c r="D453" i="36"/>
  <c r="E453" i="36" s="1"/>
  <c r="D452" i="36"/>
  <c r="E452" i="36" s="1"/>
  <c r="D451" i="36"/>
  <c r="E451" i="36" s="1"/>
  <c r="D449" i="36"/>
  <c r="E449" i="36" s="1"/>
  <c r="D448" i="36"/>
  <c r="E448" i="36" s="1"/>
  <c r="D447" i="36"/>
  <c r="E447" i="36" s="1"/>
  <c r="D446" i="36"/>
  <c r="D445" i="36" s="1"/>
  <c r="D443" i="36"/>
  <c r="E443" i="36" s="1"/>
  <c r="D442" i="36"/>
  <c r="E442" i="36" s="1"/>
  <c r="D441" i="36"/>
  <c r="E441" i="36" s="1"/>
  <c r="D440" i="36"/>
  <c r="E440" i="36" s="1"/>
  <c r="D439" i="36"/>
  <c r="E439" i="36" s="1"/>
  <c r="D438" i="36"/>
  <c r="E438" i="36" s="1"/>
  <c r="D437" i="36"/>
  <c r="E437" i="36" s="1"/>
  <c r="D436" i="36"/>
  <c r="E436" i="36" s="1"/>
  <c r="D435" i="36"/>
  <c r="E435" i="36" s="1"/>
  <c r="D434" i="36"/>
  <c r="E434" i="36" s="1"/>
  <c r="D433" i="36"/>
  <c r="E433" i="36" s="1"/>
  <c r="D432" i="36"/>
  <c r="E432" i="36" s="1"/>
  <c r="D431" i="36"/>
  <c r="E431" i="36" s="1"/>
  <c r="D430" i="36"/>
  <c r="D429" i="36" s="1"/>
  <c r="D428" i="36"/>
  <c r="E428" i="36" s="1"/>
  <c r="D427" i="36"/>
  <c r="E427" i="36" s="1"/>
  <c r="D426" i="36"/>
  <c r="E426" i="36" s="1"/>
  <c r="D425" i="36"/>
  <c r="E425" i="36" s="1"/>
  <c r="D424" i="36"/>
  <c r="E424" i="36" s="1"/>
  <c r="D423" i="36"/>
  <c r="E423" i="36" s="1"/>
  <c r="D421" i="36"/>
  <c r="E421" i="36" s="1"/>
  <c r="D420" i="36"/>
  <c r="E420" i="36" s="1"/>
  <c r="D419" i="36"/>
  <c r="E419" i="36" s="1"/>
  <c r="D418" i="36"/>
  <c r="E418" i="36" s="1"/>
  <c r="D417" i="36"/>
  <c r="E417" i="36" s="1"/>
  <c r="E416" i="36" s="1"/>
  <c r="D415" i="36"/>
  <c r="E415" i="36" s="1"/>
  <c r="D414" i="36"/>
  <c r="E414" i="36" s="1"/>
  <c r="D413" i="36"/>
  <c r="E413" i="36" s="1"/>
  <c r="D411" i="36"/>
  <c r="E411" i="36" s="1"/>
  <c r="D410" i="36"/>
  <c r="D409" i="36" s="1"/>
  <c r="D408" i="36"/>
  <c r="E408" i="36" s="1"/>
  <c r="D407" i="36"/>
  <c r="E407" i="36" s="1"/>
  <c r="D406" i="36"/>
  <c r="E406" i="36" s="1"/>
  <c r="D405" i="36"/>
  <c r="E405" i="36" s="1"/>
  <c r="D403" i="36"/>
  <c r="E403" i="36" s="1"/>
  <c r="D402" i="36"/>
  <c r="E402" i="36" s="1"/>
  <c r="D401" i="36"/>
  <c r="E401" i="36" s="1"/>
  <c r="D400" i="36"/>
  <c r="D399" i="36" s="1"/>
  <c r="D398" i="36"/>
  <c r="E398" i="36" s="1"/>
  <c r="D397" i="36"/>
  <c r="E397" i="36" s="1"/>
  <c r="D396" i="36"/>
  <c r="D395" i="36" s="1"/>
  <c r="D394" i="36"/>
  <c r="E394" i="36" s="1"/>
  <c r="D393" i="36"/>
  <c r="E393" i="36" s="1"/>
  <c r="E392" i="36" s="1"/>
  <c r="D391" i="36"/>
  <c r="E391" i="36" s="1"/>
  <c r="D390" i="36"/>
  <c r="E390" i="36" s="1"/>
  <c r="D389" i="36"/>
  <c r="E389" i="36" s="1"/>
  <c r="D387" i="36"/>
  <c r="E387" i="36" s="1"/>
  <c r="D386" i="36"/>
  <c r="E386" i="36" s="1"/>
  <c r="D385" i="36"/>
  <c r="E385" i="36" s="1"/>
  <c r="D384" i="36"/>
  <c r="E384" i="36" s="1"/>
  <c r="D383" i="36"/>
  <c r="E383" i="36" s="1"/>
  <c r="D381" i="36"/>
  <c r="E381" i="36" s="1"/>
  <c r="D380" i="36"/>
  <c r="E380" i="36" s="1"/>
  <c r="E378" i="36" s="1"/>
  <c r="D379" i="36"/>
  <c r="E379" i="36" s="1"/>
  <c r="D377" i="36"/>
  <c r="E377" i="36" s="1"/>
  <c r="D376" i="36"/>
  <c r="E376" i="36" s="1"/>
  <c r="D375" i="36"/>
  <c r="E375" i="36" s="1"/>
  <c r="D374" i="36"/>
  <c r="D372" i="36"/>
  <c r="E372" i="36" s="1"/>
  <c r="D371" i="36"/>
  <c r="E371" i="36" s="1"/>
  <c r="D370" i="36"/>
  <c r="E370" i="36" s="1"/>
  <c r="D369" i="36"/>
  <c r="E369" i="36" s="1"/>
  <c r="E368" i="36" s="1"/>
  <c r="C368" i="36"/>
  <c r="D367" i="36"/>
  <c r="E367" i="36"/>
  <c r="D366" i="36"/>
  <c r="E366" i="36"/>
  <c r="D365" i="36"/>
  <c r="E365" i="36"/>
  <c r="D364" i="36"/>
  <c r="E364" i="36"/>
  <c r="D363" i="36"/>
  <c r="E363" i="36"/>
  <c r="E362" i="36" s="1"/>
  <c r="D362" i="36"/>
  <c r="D361" i="36"/>
  <c r="E361" i="36"/>
  <c r="D360" i="36"/>
  <c r="E360" i="36"/>
  <c r="D359" i="36"/>
  <c r="E359" i="36"/>
  <c r="D358" i="36"/>
  <c r="E358" i="36"/>
  <c r="D357" i="36"/>
  <c r="D356" i="36"/>
  <c r="E356" i="36"/>
  <c r="D355" i="36"/>
  <c r="E355" i="36"/>
  <c r="D354" i="36"/>
  <c r="E354" i="36"/>
  <c r="D353" i="36"/>
  <c r="D352" i="36"/>
  <c r="E352" i="36"/>
  <c r="D351" i="36"/>
  <c r="E351" i="36"/>
  <c r="D350" i="36"/>
  <c r="E350" i="36"/>
  <c r="D349" i="36"/>
  <c r="E349" i="36"/>
  <c r="E348" i="36" s="1"/>
  <c r="D348" i="36"/>
  <c r="D347" i="36"/>
  <c r="E347" i="36"/>
  <c r="D346" i="36"/>
  <c r="E346" i="36"/>
  <c r="D345" i="36"/>
  <c r="E345" i="36"/>
  <c r="E344" i="36" s="1"/>
  <c r="D344" i="36"/>
  <c r="D343" i="36"/>
  <c r="E343" i="36"/>
  <c r="D342" i="36"/>
  <c r="E342" i="36"/>
  <c r="D341" i="36"/>
  <c r="E341" i="36"/>
  <c r="J339" i="36"/>
  <c r="D338" i="36"/>
  <c r="E338" i="36" s="1"/>
  <c r="D337" i="36"/>
  <c r="E337" i="36" s="1"/>
  <c r="D336" i="36"/>
  <c r="E336" i="36" s="1"/>
  <c r="D335" i="36"/>
  <c r="E335" i="36" s="1"/>
  <c r="D334" i="36"/>
  <c r="E334" i="36" s="1"/>
  <c r="D333" i="36"/>
  <c r="E333" i="36" s="1"/>
  <c r="D332" i="36"/>
  <c r="E332" i="36" s="1"/>
  <c r="D330" i="36"/>
  <c r="E330" i="36" s="1"/>
  <c r="D329" i="36"/>
  <c r="E329" i="36" s="1"/>
  <c r="E328" i="36" s="1"/>
  <c r="D327" i="36"/>
  <c r="E327" i="36" s="1"/>
  <c r="D326" i="36"/>
  <c r="E326" i="36" s="1"/>
  <c r="D324" i="36"/>
  <c r="E324" i="36" s="1"/>
  <c r="D323" i="36"/>
  <c r="E323" i="36" s="1"/>
  <c r="D322" i="36"/>
  <c r="E322" i="36" s="1"/>
  <c r="D321" i="36"/>
  <c r="E321" i="36" s="1"/>
  <c r="D320" i="36"/>
  <c r="E320" i="36" s="1"/>
  <c r="D319" i="36"/>
  <c r="E319" i="36" s="1"/>
  <c r="D318" i="36"/>
  <c r="E318" i="36" s="1"/>
  <c r="D317" i="36"/>
  <c r="E317" i="36" s="1"/>
  <c r="D316" i="36"/>
  <c r="D313" i="36"/>
  <c r="E313" i="36" s="1"/>
  <c r="D312" i="36"/>
  <c r="E312" i="36" s="1"/>
  <c r="D311" i="36"/>
  <c r="E311" i="36" s="1"/>
  <c r="D310" i="36"/>
  <c r="E310" i="36" s="1"/>
  <c r="D309" i="36"/>
  <c r="E309" i="36" s="1"/>
  <c r="D307" i="36"/>
  <c r="E307" i="36" s="1"/>
  <c r="D306" i="36"/>
  <c r="E306" i="36" s="1"/>
  <c r="D304" i="36"/>
  <c r="E304" i="36" s="1"/>
  <c r="D303" i="36"/>
  <c r="E303" i="36" s="1"/>
  <c r="D301" i="36"/>
  <c r="E301" i="36" s="1"/>
  <c r="D300" i="36"/>
  <c r="E300" i="36" s="1"/>
  <c r="D299" i="36"/>
  <c r="E299" i="36" s="1"/>
  <c r="D297" i="36"/>
  <c r="E297" i="36" s="1"/>
  <c r="D295" i="36"/>
  <c r="E295" i="36" s="1"/>
  <c r="D294" i="36"/>
  <c r="E294" i="36" s="1"/>
  <c r="D293" i="36"/>
  <c r="E293" i="36" s="1"/>
  <c r="D292" i="36"/>
  <c r="E292" i="36" s="1"/>
  <c r="D291" i="36"/>
  <c r="E291" i="36" s="1"/>
  <c r="D290" i="36"/>
  <c r="E290" i="36" s="1"/>
  <c r="D288" i="36"/>
  <c r="E288" i="36" s="1"/>
  <c r="D287" i="36"/>
  <c r="E287" i="36" s="1"/>
  <c r="D286" i="36"/>
  <c r="E286" i="36" s="1"/>
  <c r="D285" i="36"/>
  <c r="E285" i="36" s="1"/>
  <c r="D284" i="36"/>
  <c r="E284" i="36" s="1"/>
  <c r="D283" i="36"/>
  <c r="E283" i="36" s="1"/>
  <c r="D282" i="36"/>
  <c r="E282" i="36" s="1"/>
  <c r="D281" i="36"/>
  <c r="E281" i="36" s="1"/>
  <c r="D280" i="36"/>
  <c r="E280" i="36" s="1"/>
  <c r="D279" i="36"/>
  <c r="E279" i="36" s="1"/>
  <c r="D278" i="36"/>
  <c r="E278" i="36" s="1"/>
  <c r="D277" i="36"/>
  <c r="E277" i="36" s="1"/>
  <c r="D276" i="36"/>
  <c r="E276" i="36" s="1"/>
  <c r="D275" i="36"/>
  <c r="E275" i="36" s="1"/>
  <c r="D274" i="36"/>
  <c r="E274" i="36" s="1"/>
  <c r="D273" i="36"/>
  <c r="E273" i="36" s="1"/>
  <c r="D272" i="36"/>
  <c r="E272" i="36" s="1"/>
  <c r="D271" i="36"/>
  <c r="E271" i="36" s="1"/>
  <c r="D270" i="36"/>
  <c r="E270" i="36" s="1"/>
  <c r="D269" i="36"/>
  <c r="E269" i="36" s="1"/>
  <c r="D268" i="36"/>
  <c r="E268" i="36" s="1"/>
  <c r="D267" i="36"/>
  <c r="E267" i="36" s="1"/>
  <c r="D266" i="36"/>
  <c r="E266" i="36" s="1"/>
  <c r="D264" i="36"/>
  <c r="E264" i="36"/>
  <c r="E263" i="36"/>
  <c r="D263" i="36"/>
  <c r="D262" i="36"/>
  <c r="E262" i="36"/>
  <c r="D261" i="36"/>
  <c r="D260" i="36" s="1"/>
  <c r="J259" i="36"/>
  <c r="J258" i="36"/>
  <c r="J257" i="36"/>
  <c r="D252" i="36"/>
  <c r="E252" i="36"/>
  <c r="D251" i="36"/>
  <c r="D250" i="36" s="1"/>
  <c r="D249" i="36"/>
  <c r="E249" i="36" s="1"/>
  <c r="D248" i="36"/>
  <c r="E248" i="36"/>
  <c r="D247" i="36"/>
  <c r="D244" i="36" s="1"/>
  <c r="D243" i="36" s="1"/>
  <c r="D246" i="36"/>
  <c r="E246" i="36"/>
  <c r="D245" i="36"/>
  <c r="E245" i="36" s="1"/>
  <c r="D242" i="36"/>
  <c r="E242" i="36"/>
  <c r="D241" i="36"/>
  <c r="E241" i="36" s="1"/>
  <c r="E239" i="36" s="1"/>
  <c r="E238" i="36" s="1"/>
  <c r="D240" i="36"/>
  <c r="E240" i="36"/>
  <c r="D237" i="36"/>
  <c r="D236" i="36" s="1"/>
  <c r="D235" i="36" s="1"/>
  <c r="D234" i="36"/>
  <c r="E234" i="36"/>
  <c r="E233" i="36"/>
  <c r="D233" i="36"/>
  <c r="D232" i="36"/>
  <c r="E232" i="36"/>
  <c r="D231" i="36"/>
  <c r="E231" i="36" s="1"/>
  <c r="E229" i="36" s="1"/>
  <c r="E228" i="36" s="1"/>
  <c r="D230" i="36"/>
  <c r="E230" i="36"/>
  <c r="D227" i="36"/>
  <c r="E227" i="36" s="1"/>
  <c r="D226" i="36"/>
  <c r="E226" i="36"/>
  <c r="D225" i="36"/>
  <c r="E225" i="36" s="1"/>
  <c r="E223" i="36" s="1"/>
  <c r="E222" i="36" s="1"/>
  <c r="D224" i="36"/>
  <c r="E224" i="36"/>
  <c r="D221" i="36"/>
  <c r="D220" i="36" s="1"/>
  <c r="D219" i="36"/>
  <c r="D216" i="36" s="1"/>
  <c r="D218" i="36"/>
  <c r="E218" i="36"/>
  <c r="D217" i="36"/>
  <c r="E217" i="36" s="1"/>
  <c r="D214" i="36"/>
  <c r="E214" i="36"/>
  <c r="E213" i="36"/>
  <c r="D213" i="36"/>
  <c r="D212" i="36"/>
  <c r="E212" i="36"/>
  <c r="E211" i="36"/>
  <c r="D211" i="36"/>
  <c r="D210" i="36"/>
  <c r="E210" i="36"/>
  <c r="D209" i="36"/>
  <c r="E209" i="36" s="1"/>
  <c r="E207" i="36" s="1"/>
  <c r="D208" i="36"/>
  <c r="E208" i="36"/>
  <c r="D206" i="36"/>
  <c r="E206" i="36"/>
  <c r="D205" i="36"/>
  <c r="D204" i="36" s="1"/>
  <c r="D202" i="36"/>
  <c r="E202" i="36"/>
  <c r="E201" i="36"/>
  <c r="E200" i="36" s="1"/>
  <c r="D201" i="36"/>
  <c r="D200" i="36"/>
  <c r="D199" i="36"/>
  <c r="D198" i="36" s="1"/>
  <c r="D197" i="36" s="1"/>
  <c r="D196" i="36"/>
  <c r="E196" i="36"/>
  <c r="E195" i="36"/>
  <c r="D195" i="36"/>
  <c r="D194" i="36"/>
  <c r="E194" i="36"/>
  <c r="E193" i="36"/>
  <c r="D193" i="36"/>
  <c r="D192" i="36"/>
  <c r="E192" i="36"/>
  <c r="D191" i="36"/>
  <c r="E191" i="36" s="1"/>
  <c r="E189" i="36" s="1"/>
  <c r="E188" i="36" s="1"/>
  <c r="D190" i="36"/>
  <c r="E190" i="36"/>
  <c r="D187" i="36"/>
  <c r="E187" i="36" s="1"/>
  <c r="E185" i="36" s="1"/>
  <c r="E184" i="36" s="1"/>
  <c r="D186" i="36"/>
  <c r="E186" i="36"/>
  <c r="D183" i="36"/>
  <c r="D182" i="36" s="1"/>
  <c r="D181" i="36"/>
  <c r="D180" i="36" s="1"/>
  <c r="D179" i="36" s="1"/>
  <c r="J178" i="36"/>
  <c r="J177" i="36"/>
  <c r="D176" i="36"/>
  <c r="E176" i="36" s="1"/>
  <c r="E174" i="36" s="1"/>
  <c r="D175" i="36"/>
  <c r="E175" i="36"/>
  <c r="D173" i="36"/>
  <c r="E173" i="36"/>
  <c r="D172" i="36"/>
  <c r="D171" i="36" s="1"/>
  <c r="J170" i="36"/>
  <c r="D169" i="36"/>
  <c r="E169" i="36"/>
  <c r="D168" i="36"/>
  <c r="E168" i="36" s="1"/>
  <c r="E167" i="36" s="1"/>
  <c r="D167" i="36"/>
  <c r="D166" i="36"/>
  <c r="E166" i="36" s="1"/>
  <c r="D165" i="36"/>
  <c r="D164" i="36" s="1"/>
  <c r="D163" i="36" s="1"/>
  <c r="E165" i="36"/>
  <c r="E164" i="36" s="1"/>
  <c r="E163" i="36" s="1"/>
  <c r="J163" i="36"/>
  <c r="D162" i="36"/>
  <c r="E162" i="36"/>
  <c r="D161" i="36"/>
  <c r="D160" i="36" s="1"/>
  <c r="D159" i="36"/>
  <c r="E159" i="36" s="1"/>
  <c r="E157" i="36" s="1"/>
  <c r="D158" i="36"/>
  <c r="E158" i="36"/>
  <c r="D156" i="36"/>
  <c r="E156" i="36"/>
  <c r="D155" i="36"/>
  <c r="D154" i="36" s="1"/>
  <c r="J153" i="36"/>
  <c r="J152" i="36"/>
  <c r="D151" i="36"/>
  <c r="E151" i="36"/>
  <c r="D150" i="36"/>
  <c r="D149" i="36" s="1"/>
  <c r="D148" i="36"/>
  <c r="E148" i="36" s="1"/>
  <c r="E146" i="36" s="1"/>
  <c r="D147" i="36"/>
  <c r="E147" i="36"/>
  <c r="D145" i="36"/>
  <c r="E145" i="36"/>
  <c r="D144" i="36"/>
  <c r="D143" i="36" s="1"/>
  <c r="D142" i="36"/>
  <c r="E142" i="36" s="1"/>
  <c r="E140" i="36" s="1"/>
  <c r="D141" i="36"/>
  <c r="E141" i="36"/>
  <c r="D139" i="36"/>
  <c r="E139" i="36"/>
  <c r="D138" i="36"/>
  <c r="E138" i="36" s="1"/>
  <c r="E136" i="36" s="1"/>
  <c r="D137" i="36"/>
  <c r="E137" i="36"/>
  <c r="J135" i="36"/>
  <c r="D134" i="36"/>
  <c r="E134" i="36" s="1"/>
  <c r="D133" i="36"/>
  <c r="D132" i="36" s="1"/>
  <c r="E133" i="36"/>
  <c r="D131" i="36"/>
  <c r="E131" i="36"/>
  <c r="D130" i="36"/>
  <c r="E130" i="36" s="1"/>
  <c r="E129" i="36" s="1"/>
  <c r="D129" i="36"/>
  <c r="D128" i="36"/>
  <c r="E128" i="36" s="1"/>
  <c r="D127" i="36"/>
  <c r="D126" i="36" s="1"/>
  <c r="E127" i="36"/>
  <c r="E126" i="36" s="1"/>
  <c r="D125" i="36"/>
  <c r="E125" i="36"/>
  <c r="D124" i="36"/>
  <c r="E124" i="36" s="1"/>
  <c r="E123" i="36" s="1"/>
  <c r="D123" i="36"/>
  <c r="D122" i="36"/>
  <c r="E122" i="36" s="1"/>
  <c r="D121" i="36"/>
  <c r="D120" i="36" s="1"/>
  <c r="E121" i="36"/>
  <c r="E120" i="36" s="1"/>
  <c r="D119" i="36"/>
  <c r="E119" i="36"/>
  <c r="D118" i="36"/>
  <c r="E118" i="36" s="1"/>
  <c r="E117" i="36" s="1"/>
  <c r="D117" i="36"/>
  <c r="D116" i="36" s="1"/>
  <c r="J116" i="36"/>
  <c r="J115" i="36"/>
  <c r="J114" i="36"/>
  <c r="D113" i="36"/>
  <c r="E113" i="36"/>
  <c r="D112" i="36"/>
  <c r="E112" i="36" s="1"/>
  <c r="D111" i="36"/>
  <c r="E111" i="36"/>
  <c r="D110" i="36"/>
  <c r="E110" i="36" s="1"/>
  <c r="D109" i="36"/>
  <c r="E109" i="36"/>
  <c r="D108" i="36"/>
  <c r="E108" i="36" s="1"/>
  <c r="D107" i="36"/>
  <c r="E107" i="36"/>
  <c r="D106" i="36"/>
  <c r="E106" i="36" s="1"/>
  <c r="D105" i="36"/>
  <c r="E105" i="36"/>
  <c r="D104" i="36"/>
  <c r="E104" i="36" s="1"/>
  <c r="D103" i="36"/>
  <c r="E103" i="36"/>
  <c r="D102" i="36"/>
  <c r="E102" i="36" s="1"/>
  <c r="D101" i="36"/>
  <c r="E101" i="36"/>
  <c r="D100" i="36"/>
  <c r="E100" i="36" s="1"/>
  <c r="D99" i="36"/>
  <c r="E99" i="36"/>
  <c r="D98" i="36"/>
  <c r="E98" i="36" s="1"/>
  <c r="J97" i="36"/>
  <c r="D97" i="36"/>
  <c r="D67" i="36" s="1"/>
  <c r="D96" i="36"/>
  <c r="E96" i="36" s="1"/>
  <c r="D95" i="36"/>
  <c r="E95" i="36"/>
  <c r="D94" i="36"/>
  <c r="E94" i="36" s="1"/>
  <c r="D93" i="36"/>
  <c r="E93" i="36"/>
  <c r="D92" i="36"/>
  <c r="E92" i="36" s="1"/>
  <c r="D91" i="36"/>
  <c r="E91" i="36"/>
  <c r="D90" i="36"/>
  <c r="E90" i="36" s="1"/>
  <c r="D89" i="36"/>
  <c r="E89" i="36"/>
  <c r="D88" i="36"/>
  <c r="E88" i="36" s="1"/>
  <c r="D87" i="36"/>
  <c r="E87" i="36"/>
  <c r="D86" i="36"/>
  <c r="E86" i="36" s="1"/>
  <c r="D85" i="36"/>
  <c r="E85" i="36"/>
  <c r="D84" i="36"/>
  <c r="E84" i="36" s="1"/>
  <c r="D83" i="36"/>
  <c r="E83" i="36"/>
  <c r="D82" i="36"/>
  <c r="E82" i="36" s="1"/>
  <c r="D81" i="36"/>
  <c r="E81" i="36"/>
  <c r="D80" i="36"/>
  <c r="E80" i="36" s="1"/>
  <c r="D79" i="36"/>
  <c r="E79" i="36"/>
  <c r="D78" i="36"/>
  <c r="E78" i="36" s="1"/>
  <c r="D77" i="36"/>
  <c r="E77" i="36"/>
  <c r="D76" i="36"/>
  <c r="E76" i="36" s="1"/>
  <c r="D75" i="36"/>
  <c r="E75" i="36"/>
  <c r="D74" i="36"/>
  <c r="E74" i="36" s="1"/>
  <c r="D73" i="36"/>
  <c r="E73" i="36"/>
  <c r="D72" i="36"/>
  <c r="E72" i="36" s="1"/>
  <c r="D71" i="36"/>
  <c r="E71" i="36"/>
  <c r="D70" i="36"/>
  <c r="E70" i="36" s="1"/>
  <c r="D69" i="36"/>
  <c r="E69" i="36"/>
  <c r="J68" i="36"/>
  <c r="D68" i="36"/>
  <c r="J67" i="36"/>
  <c r="D66" i="36"/>
  <c r="E66" i="36"/>
  <c r="D65" i="36"/>
  <c r="E65" i="36" s="1"/>
  <c r="D64" i="36"/>
  <c r="E64" i="36"/>
  <c r="D63" i="36"/>
  <c r="E63" i="36" s="1"/>
  <c r="D62" i="36"/>
  <c r="E62" i="36"/>
  <c r="J61" i="36"/>
  <c r="D61" i="36"/>
  <c r="D60" i="36"/>
  <c r="E60" i="36" s="1"/>
  <c r="D59" i="36"/>
  <c r="E59" i="36"/>
  <c r="D58" i="36"/>
  <c r="E58" i="36" s="1"/>
  <c r="D57" i="36"/>
  <c r="E57" i="36"/>
  <c r="D56" i="36"/>
  <c r="E56" i="36" s="1"/>
  <c r="D55" i="36"/>
  <c r="E55" i="36"/>
  <c r="D54" i="36"/>
  <c r="E54" i="36" s="1"/>
  <c r="D53" i="36"/>
  <c r="E53" i="36"/>
  <c r="D52" i="36"/>
  <c r="E52" i="36" s="1"/>
  <c r="D51" i="36"/>
  <c r="E51" i="36"/>
  <c r="D50" i="36"/>
  <c r="E50" i="36" s="1"/>
  <c r="D49" i="36"/>
  <c r="E49" i="36"/>
  <c r="D48" i="36"/>
  <c r="E48" i="36" s="1"/>
  <c r="D47" i="36"/>
  <c r="E47" i="36"/>
  <c r="D46" i="36"/>
  <c r="E46" i="36" s="1"/>
  <c r="D45" i="36"/>
  <c r="E45" i="36"/>
  <c r="D44" i="36"/>
  <c r="E44" i="36" s="1"/>
  <c r="D43" i="36"/>
  <c r="E43" i="36"/>
  <c r="D42" i="36"/>
  <c r="E42" i="36" s="1"/>
  <c r="D41" i="36"/>
  <c r="E41" i="36"/>
  <c r="D40" i="36"/>
  <c r="E40" i="36" s="1"/>
  <c r="D39" i="36"/>
  <c r="E39" i="36"/>
  <c r="E38" i="36" s="1"/>
  <c r="J38" i="36"/>
  <c r="D37" i="36"/>
  <c r="E37" i="36"/>
  <c r="D36" i="36"/>
  <c r="E36" i="36" s="1"/>
  <c r="D35" i="36"/>
  <c r="E35" i="36"/>
  <c r="D34" i="36"/>
  <c r="E34" i="36" s="1"/>
  <c r="D33" i="36"/>
  <c r="E33" i="36"/>
  <c r="D32" i="36"/>
  <c r="E32" i="36" s="1"/>
  <c r="D31" i="36"/>
  <c r="E31" i="36"/>
  <c r="D30" i="36"/>
  <c r="E30" i="36" s="1"/>
  <c r="D29" i="36"/>
  <c r="E29" i="36"/>
  <c r="D28" i="36"/>
  <c r="E28" i="36" s="1"/>
  <c r="D27" i="36"/>
  <c r="E27" i="36"/>
  <c r="D26" i="36"/>
  <c r="E26" i="36" s="1"/>
  <c r="D25" i="36"/>
  <c r="E25" i="36"/>
  <c r="D24" i="36"/>
  <c r="E24" i="36" s="1"/>
  <c r="D23" i="36"/>
  <c r="E23" i="36"/>
  <c r="D22" i="36"/>
  <c r="E22" i="36" s="1"/>
  <c r="D21" i="36"/>
  <c r="E21" i="36"/>
  <c r="D20" i="36"/>
  <c r="E20" i="36" s="1"/>
  <c r="D19" i="36"/>
  <c r="E19" i="36"/>
  <c r="D18" i="36"/>
  <c r="E18" i="36" s="1"/>
  <c r="D17" i="36"/>
  <c r="E17" i="36"/>
  <c r="D16" i="36"/>
  <c r="E16" i="36" s="1"/>
  <c r="D15" i="36"/>
  <c r="E15" i="36"/>
  <c r="D14" i="36"/>
  <c r="E14" i="36" s="1"/>
  <c r="D13" i="36"/>
  <c r="E13" i="36"/>
  <c r="D12" i="36"/>
  <c r="E12" i="36" s="1"/>
  <c r="E11" i="36" s="1"/>
  <c r="J11" i="36"/>
  <c r="D11" i="36"/>
  <c r="D10" i="36"/>
  <c r="E10" i="36"/>
  <c r="D9" i="36"/>
  <c r="E9" i="36" s="1"/>
  <c r="D8" i="36"/>
  <c r="E8" i="36"/>
  <c r="D7" i="36"/>
  <c r="E7" i="36" s="1"/>
  <c r="D6" i="36"/>
  <c r="E6" i="36"/>
  <c r="D5" i="36"/>
  <c r="E5" i="36" s="1"/>
  <c r="J4" i="36"/>
  <c r="D4" i="36"/>
  <c r="J3" i="36"/>
  <c r="J2" i="36"/>
  <c r="C260" i="35"/>
  <c r="C259" i="35" s="1"/>
  <c r="C263" i="35"/>
  <c r="C315" i="35"/>
  <c r="C328" i="35"/>
  <c r="C314" i="35"/>
  <c r="C344" i="35"/>
  <c r="C348" i="35"/>
  <c r="C353" i="35"/>
  <c r="C357" i="35"/>
  <c r="C362" i="35"/>
  <c r="C373" i="35"/>
  <c r="C378" i="35"/>
  <c r="C382" i="35"/>
  <c r="C388" i="35"/>
  <c r="C392" i="35"/>
  <c r="C395" i="35"/>
  <c r="C399" i="35"/>
  <c r="C404" i="35"/>
  <c r="C409" i="35"/>
  <c r="C412" i="35"/>
  <c r="C416" i="35"/>
  <c r="C422" i="35"/>
  <c r="C429" i="35"/>
  <c r="C340" i="35"/>
  <c r="C445" i="35"/>
  <c r="C455" i="35"/>
  <c r="C459" i="35"/>
  <c r="C463" i="35"/>
  <c r="C444" i="35" s="1"/>
  <c r="C468" i="35"/>
  <c r="C474" i="35"/>
  <c r="C477" i="35"/>
  <c r="C450" i="35"/>
  <c r="C486" i="35"/>
  <c r="C491" i="35"/>
  <c r="C484" i="35" s="1"/>
  <c r="C494" i="35"/>
  <c r="C497" i="35"/>
  <c r="C504" i="35"/>
  <c r="C513" i="35"/>
  <c r="C509" i="35" s="1"/>
  <c r="C522" i="35"/>
  <c r="C529" i="35"/>
  <c r="C528" i="35" s="1"/>
  <c r="C531" i="35"/>
  <c r="C544" i="35"/>
  <c r="C538" i="35"/>
  <c r="C547" i="35"/>
  <c r="C552" i="35"/>
  <c r="C551" i="35" s="1"/>
  <c r="C550" i="35" s="1"/>
  <c r="C556" i="35"/>
  <c r="C562" i="35"/>
  <c r="C569" i="35"/>
  <c r="C577" i="35"/>
  <c r="C581" i="35"/>
  <c r="C561" i="35" s="1"/>
  <c r="C587" i="35"/>
  <c r="C592" i="35"/>
  <c r="C595" i="35"/>
  <c r="C599" i="35"/>
  <c r="C603" i="35"/>
  <c r="C610" i="35"/>
  <c r="C616" i="35"/>
  <c r="C628" i="35"/>
  <c r="C638" i="35"/>
  <c r="C642" i="35"/>
  <c r="C646" i="35"/>
  <c r="C645" i="35" s="1"/>
  <c r="C653" i="35"/>
  <c r="C661" i="35"/>
  <c r="C665" i="35"/>
  <c r="C671" i="35"/>
  <c r="C676" i="35"/>
  <c r="C679" i="35"/>
  <c r="C683" i="35"/>
  <c r="C687" i="35"/>
  <c r="C694" i="35"/>
  <c r="C700" i="35"/>
  <c r="C718" i="35"/>
  <c r="C717" i="35" s="1"/>
  <c r="C716" i="35" s="1"/>
  <c r="C722" i="35"/>
  <c r="C727" i="35"/>
  <c r="C731" i="35"/>
  <c r="C730" i="35" s="1"/>
  <c r="C734" i="35"/>
  <c r="C733" i="35" s="1"/>
  <c r="C739" i="35"/>
  <c r="C741" i="35"/>
  <c r="C744" i="35"/>
  <c r="C743" i="35" s="1"/>
  <c r="C746" i="35"/>
  <c r="C751" i="35"/>
  <c r="C750" i="35"/>
  <c r="C756" i="35"/>
  <c r="C755" i="35"/>
  <c r="C761" i="35"/>
  <c r="C760" i="35"/>
  <c r="C765" i="35"/>
  <c r="C768" i="35"/>
  <c r="C767" i="35" s="1"/>
  <c r="C772" i="35"/>
  <c r="C771" i="35" s="1"/>
  <c r="C777" i="35"/>
  <c r="D69" i="35"/>
  <c r="D70" i="35"/>
  <c r="D68" i="35" s="1"/>
  <c r="D71" i="35"/>
  <c r="D72" i="35"/>
  <c r="D73" i="35"/>
  <c r="D74" i="35"/>
  <c r="E74" i="35" s="1"/>
  <c r="D75" i="35"/>
  <c r="D76" i="35"/>
  <c r="D77" i="35"/>
  <c r="D78" i="35"/>
  <c r="E78" i="35" s="1"/>
  <c r="D79" i="35"/>
  <c r="D80" i="35"/>
  <c r="D81" i="35"/>
  <c r="D82" i="35"/>
  <c r="E82" i="35" s="1"/>
  <c r="D83" i="35"/>
  <c r="D84" i="35"/>
  <c r="D85" i="35"/>
  <c r="D86" i="35"/>
  <c r="E86" i="35" s="1"/>
  <c r="D87" i="35"/>
  <c r="D88" i="35"/>
  <c r="D89" i="35"/>
  <c r="D90" i="35"/>
  <c r="E90" i="35" s="1"/>
  <c r="D91" i="35"/>
  <c r="D92" i="35"/>
  <c r="D93" i="35"/>
  <c r="D94" i="35"/>
  <c r="E94" i="35" s="1"/>
  <c r="D95" i="35"/>
  <c r="D96" i="35"/>
  <c r="D103" i="35"/>
  <c r="E103" i="35" s="1"/>
  <c r="E97" i="35" s="1"/>
  <c r="D109" i="35"/>
  <c r="E69" i="35"/>
  <c r="E71" i="35"/>
  <c r="E72" i="35"/>
  <c r="E73" i="35"/>
  <c r="E75" i="35"/>
  <c r="E76" i="35"/>
  <c r="E77" i="35"/>
  <c r="E79" i="35"/>
  <c r="E80" i="35"/>
  <c r="E81" i="35"/>
  <c r="E83" i="35"/>
  <c r="E84" i="35"/>
  <c r="E85" i="35"/>
  <c r="E87" i="35"/>
  <c r="E88" i="35"/>
  <c r="E89" i="35"/>
  <c r="E91" i="35"/>
  <c r="E92" i="35"/>
  <c r="E93" i="35"/>
  <c r="E95" i="35"/>
  <c r="E96" i="35"/>
  <c r="E109" i="35"/>
  <c r="C68" i="35"/>
  <c r="C97" i="35"/>
  <c r="C67" i="35"/>
  <c r="C4" i="35"/>
  <c r="C11" i="35"/>
  <c r="C38" i="35"/>
  <c r="C61" i="35"/>
  <c r="C3" i="35"/>
  <c r="C2" i="35" s="1"/>
  <c r="C117" i="35"/>
  <c r="C120" i="35"/>
  <c r="C123" i="35"/>
  <c r="C126" i="35"/>
  <c r="C129" i="35"/>
  <c r="C132" i="35"/>
  <c r="C116" i="35"/>
  <c r="C136" i="35"/>
  <c r="C140" i="35"/>
  <c r="C143" i="35"/>
  <c r="C146" i="35"/>
  <c r="C135" i="35" s="1"/>
  <c r="C149" i="35"/>
  <c r="C154" i="35"/>
  <c r="C153" i="35" s="1"/>
  <c r="C157" i="35"/>
  <c r="C160" i="35"/>
  <c r="C164" i="35"/>
  <c r="C163" i="35" s="1"/>
  <c r="C167" i="35"/>
  <c r="C171" i="35"/>
  <c r="C174" i="35"/>
  <c r="C170" i="35" s="1"/>
  <c r="C179" i="35"/>
  <c r="C185" i="35"/>
  <c r="C184" i="35" s="1"/>
  <c r="C189" i="35"/>
  <c r="C188" i="35" s="1"/>
  <c r="C193" i="35"/>
  <c r="C195" i="35"/>
  <c r="C198" i="35"/>
  <c r="C197" i="35" s="1"/>
  <c r="C201" i="35"/>
  <c r="C200" i="35" s="1"/>
  <c r="C204" i="35"/>
  <c r="C211" i="35"/>
  <c r="C213" i="35"/>
  <c r="C203" i="35" s="1"/>
  <c r="C207" i="35"/>
  <c r="C220" i="35"/>
  <c r="C215" i="35" s="1"/>
  <c r="C216" i="35"/>
  <c r="C223" i="35"/>
  <c r="C222" i="35" s="1"/>
  <c r="C229" i="35"/>
  <c r="C228" i="35" s="1"/>
  <c r="C233" i="35"/>
  <c r="C236" i="35"/>
  <c r="C235" i="35"/>
  <c r="C239" i="35"/>
  <c r="C238" i="35"/>
  <c r="C244" i="35"/>
  <c r="C243" i="35"/>
  <c r="C250" i="35"/>
  <c r="D108" i="35"/>
  <c r="E108" i="35" s="1"/>
  <c r="D107" i="35"/>
  <c r="E107" i="35" s="1"/>
  <c r="D106" i="35"/>
  <c r="E106" i="35" s="1"/>
  <c r="D105" i="35"/>
  <c r="E105" i="35" s="1"/>
  <c r="D104" i="35"/>
  <c r="E104" i="35" s="1"/>
  <c r="D102" i="35"/>
  <c r="E102" i="35" s="1"/>
  <c r="D101" i="35"/>
  <c r="E101" i="35" s="1"/>
  <c r="D100" i="35"/>
  <c r="E100" i="35" s="1"/>
  <c r="D99" i="35"/>
  <c r="E99" i="35" s="1"/>
  <c r="D66" i="35"/>
  <c r="E66" i="35" s="1"/>
  <c r="D65" i="35"/>
  <c r="E65" i="35" s="1"/>
  <c r="D64" i="35"/>
  <c r="E64" i="35" s="1"/>
  <c r="D63" i="35"/>
  <c r="E63" i="35" s="1"/>
  <c r="D62" i="35"/>
  <c r="D61" i="35" s="1"/>
  <c r="D60" i="35"/>
  <c r="E60" i="35" s="1"/>
  <c r="D59" i="35"/>
  <c r="E59" i="35" s="1"/>
  <c r="D58" i="35"/>
  <c r="E58" i="35" s="1"/>
  <c r="D57" i="35"/>
  <c r="E57" i="35" s="1"/>
  <c r="D56" i="35"/>
  <c r="E56" i="35" s="1"/>
  <c r="D55" i="35"/>
  <c r="E55" i="35" s="1"/>
  <c r="D54" i="35"/>
  <c r="E54" i="35" s="1"/>
  <c r="D53" i="35"/>
  <c r="E53" i="35" s="1"/>
  <c r="D52" i="35"/>
  <c r="E52" i="35" s="1"/>
  <c r="D51" i="35"/>
  <c r="E51" i="35" s="1"/>
  <c r="D50" i="35"/>
  <c r="E50" i="35" s="1"/>
  <c r="D49" i="35"/>
  <c r="E49" i="35" s="1"/>
  <c r="D48" i="35"/>
  <c r="E48" i="35" s="1"/>
  <c r="D47" i="35"/>
  <c r="E47" i="35" s="1"/>
  <c r="D46" i="35"/>
  <c r="E46" i="35" s="1"/>
  <c r="D45" i="35"/>
  <c r="E45" i="35" s="1"/>
  <c r="D44" i="35"/>
  <c r="E44" i="35" s="1"/>
  <c r="D43" i="35"/>
  <c r="E43" i="35" s="1"/>
  <c r="D42" i="35"/>
  <c r="E42" i="35" s="1"/>
  <c r="D41" i="35"/>
  <c r="E41" i="35" s="1"/>
  <c r="D40" i="35"/>
  <c r="E40" i="35" s="1"/>
  <c r="D39" i="35"/>
  <c r="E39" i="35" s="1"/>
  <c r="E38" i="35" s="1"/>
  <c r="D37" i="35"/>
  <c r="E37" i="35" s="1"/>
  <c r="D36" i="35"/>
  <c r="E36" i="35" s="1"/>
  <c r="D35" i="35"/>
  <c r="E35" i="35" s="1"/>
  <c r="D34" i="35"/>
  <c r="E34" i="35" s="1"/>
  <c r="D33" i="35"/>
  <c r="E33" i="35" s="1"/>
  <c r="D32" i="35"/>
  <c r="E32" i="35" s="1"/>
  <c r="D31" i="35"/>
  <c r="E31" i="35" s="1"/>
  <c r="D30" i="35"/>
  <c r="E30" i="35" s="1"/>
  <c r="D29" i="35"/>
  <c r="E29" i="35" s="1"/>
  <c r="D28" i="35"/>
  <c r="E28" i="35" s="1"/>
  <c r="D27" i="35"/>
  <c r="E27" i="35" s="1"/>
  <c r="D26" i="35"/>
  <c r="E26" i="35" s="1"/>
  <c r="D25" i="35"/>
  <c r="E25" i="35" s="1"/>
  <c r="D24" i="35"/>
  <c r="E24" i="35" s="1"/>
  <c r="D23" i="35"/>
  <c r="E23" i="35" s="1"/>
  <c r="D22" i="35"/>
  <c r="E22" i="35" s="1"/>
  <c r="D21" i="35"/>
  <c r="E21" i="35" s="1"/>
  <c r="D20" i="35"/>
  <c r="E20" i="35" s="1"/>
  <c r="D19" i="35"/>
  <c r="E19" i="35" s="1"/>
  <c r="D18" i="35"/>
  <c r="E18" i="35" s="1"/>
  <c r="D17" i="35"/>
  <c r="E17" i="35" s="1"/>
  <c r="D16" i="35"/>
  <c r="E16" i="35" s="1"/>
  <c r="D15" i="35"/>
  <c r="E15" i="35" s="1"/>
  <c r="D14" i="35"/>
  <c r="E14" i="35" s="1"/>
  <c r="D13" i="35"/>
  <c r="E13" i="35" s="1"/>
  <c r="D12" i="35"/>
  <c r="D11" i="35" s="1"/>
  <c r="D10" i="35"/>
  <c r="E10" i="35" s="1"/>
  <c r="D9" i="35"/>
  <c r="E9" i="35" s="1"/>
  <c r="D8" i="35"/>
  <c r="E8" i="35" s="1"/>
  <c r="D7" i="35"/>
  <c r="E7" i="35" s="1"/>
  <c r="D6" i="35"/>
  <c r="E6" i="35" s="1"/>
  <c r="D5" i="35"/>
  <c r="E5" i="35" s="1"/>
  <c r="E4" i="35" s="1"/>
  <c r="D778" i="35"/>
  <c r="D777" i="35" s="1"/>
  <c r="D776" i="35"/>
  <c r="E776" i="35" s="1"/>
  <c r="D775" i="35"/>
  <c r="E775" i="35" s="1"/>
  <c r="D774" i="35"/>
  <c r="E774" i="35" s="1"/>
  <c r="D773" i="35"/>
  <c r="E773" i="35" s="1"/>
  <c r="D770" i="35"/>
  <c r="E770" i="35" s="1"/>
  <c r="D769" i="35"/>
  <c r="E769" i="35" s="1"/>
  <c r="D766" i="35"/>
  <c r="D765" i="35" s="1"/>
  <c r="D764" i="35"/>
  <c r="E764" i="35" s="1"/>
  <c r="D763" i="35"/>
  <c r="E763" i="35" s="1"/>
  <c r="D762" i="35"/>
  <c r="D761" i="35" s="1"/>
  <c r="D760" i="35" s="1"/>
  <c r="D759" i="35"/>
  <c r="E759" i="35" s="1"/>
  <c r="D758" i="35"/>
  <c r="E758" i="35" s="1"/>
  <c r="D757" i="35"/>
  <c r="E757" i="35" s="1"/>
  <c r="D754" i="35"/>
  <c r="E754" i="35" s="1"/>
  <c r="D753" i="35"/>
  <c r="E753" i="35" s="1"/>
  <c r="E751" i="35" s="1"/>
  <c r="D752" i="35"/>
  <c r="E752" i="35" s="1"/>
  <c r="D749" i="35"/>
  <c r="E749" i="35" s="1"/>
  <c r="D748" i="35"/>
  <c r="E748" i="35" s="1"/>
  <c r="D747" i="35"/>
  <c r="E747" i="35" s="1"/>
  <c r="E746" i="35" s="1"/>
  <c r="D745" i="35"/>
  <c r="E745" i="35" s="1"/>
  <c r="E744" i="35" s="1"/>
  <c r="D742" i="35"/>
  <c r="D741" i="35" s="1"/>
  <c r="D740" i="35"/>
  <c r="D739" i="35" s="1"/>
  <c r="D738" i="35"/>
  <c r="E738" i="35" s="1"/>
  <c r="D737" i="35"/>
  <c r="E737" i="35" s="1"/>
  <c r="D736" i="35"/>
  <c r="E736" i="35" s="1"/>
  <c r="D735" i="35"/>
  <c r="E735" i="35" s="1"/>
  <c r="D732" i="35"/>
  <c r="D731" i="35" s="1"/>
  <c r="D730" i="35" s="1"/>
  <c r="D729" i="35"/>
  <c r="E729" i="35" s="1"/>
  <c r="D728" i="35"/>
  <c r="D727" i="35" s="1"/>
  <c r="J726" i="35"/>
  <c r="J725" i="35"/>
  <c r="D724" i="35"/>
  <c r="E724" i="35" s="1"/>
  <c r="D723" i="35"/>
  <c r="D722" i="35" s="1"/>
  <c r="D721" i="35"/>
  <c r="E721" i="35" s="1"/>
  <c r="D720" i="35"/>
  <c r="E720" i="35" s="1"/>
  <c r="D719" i="35"/>
  <c r="D718" i="35" s="1"/>
  <c r="D717" i="35" s="1"/>
  <c r="D716" i="35" s="1"/>
  <c r="J717" i="35"/>
  <c r="J716" i="35"/>
  <c r="D715" i="35"/>
  <c r="E715" i="35" s="1"/>
  <c r="D714" i="35"/>
  <c r="E714" i="35" s="1"/>
  <c r="D713" i="35"/>
  <c r="E713" i="35" s="1"/>
  <c r="D712" i="35"/>
  <c r="E712" i="35" s="1"/>
  <c r="D711" i="35"/>
  <c r="E711" i="35" s="1"/>
  <c r="D710" i="35"/>
  <c r="E710" i="35" s="1"/>
  <c r="D709" i="35"/>
  <c r="E709" i="35" s="1"/>
  <c r="D708" i="35"/>
  <c r="E708" i="35" s="1"/>
  <c r="D707" i="35"/>
  <c r="E707" i="35" s="1"/>
  <c r="D706" i="35"/>
  <c r="E706" i="35" s="1"/>
  <c r="D705" i="35"/>
  <c r="E705" i="35" s="1"/>
  <c r="D704" i="35"/>
  <c r="E704" i="35" s="1"/>
  <c r="D703" i="35"/>
  <c r="E703" i="35" s="1"/>
  <c r="D702" i="35"/>
  <c r="E702" i="35" s="1"/>
  <c r="D701" i="35"/>
  <c r="E701" i="35" s="1"/>
  <c r="D699" i="35"/>
  <c r="E699" i="35" s="1"/>
  <c r="D698" i="35"/>
  <c r="E698" i="35" s="1"/>
  <c r="D697" i="35"/>
  <c r="E697" i="35" s="1"/>
  <c r="D696" i="35"/>
  <c r="E696" i="35" s="1"/>
  <c r="D695" i="35"/>
  <c r="E695" i="35" s="1"/>
  <c r="D693" i="35"/>
  <c r="E693" i="35" s="1"/>
  <c r="D692" i="35"/>
  <c r="E692" i="35" s="1"/>
  <c r="D691" i="35"/>
  <c r="E691" i="35" s="1"/>
  <c r="D690" i="35"/>
  <c r="E690" i="35" s="1"/>
  <c r="D689" i="35"/>
  <c r="E689" i="35" s="1"/>
  <c r="D688" i="35"/>
  <c r="D687" i="35" s="1"/>
  <c r="D686" i="35"/>
  <c r="E686" i="35" s="1"/>
  <c r="D685" i="35"/>
  <c r="E685" i="35" s="1"/>
  <c r="D684" i="35"/>
  <c r="D683" i="35" s="1"/>
  <c r="D682" i="35"/>
  <c r="E682" i="35" s="1"/>
  <c r="D681" i="35"/>
  <c r="E681" i="35" s="1"/>
  <c r="D680" i="35"/>
  <c r="D679" i="35" s="1"/>
  <c r="D678" i="35"/>
  <c r="E678" i="35" s="1"/>
  <c r="D677" i="35"/>
  <c r="E677" i="35" s="1"/>
  <c r="D675" i="35"/>
  <c r="E675" i="35" s="1"/>
  <c r="D674" i="35"/>
  <c r="E674" i="35" s="1"/>
  <c r="D673" i="35"/>
  <c r="E673" i="35" s="1"/>
  <c r="D672" i="35"/>
  <c r="D671" i="35" s="1"/>
  <c r="D670" i="35"/>
  <c r="E670" i="35" s="1"/>
  <c r="D669" i="35"/>
  <c r="E669" i="35" s="1"/>
  <c r="D668" i="35"/>
  <c r="E668" i="35" s="1"/>
  <c r="D667" i="35"/>
  <c r="E667" i="35" s="1"/>
  <c r="D666" i="35"/>
  <c r="D665" i="35" s="1"/>
  <c r="D664" i="35"/>
  <c r="E664" i="35" s="1"/>
  <c r="D663" i="35"/>
  <c r="E663" i="35" s="1"/>
  <c r="D662" i="35"/>
  <c r="D661" i="35" s="1"/>
  <c r="D660" i="35"/>
  <c r="E660" i="35" s="1"/>
  <c r="D659" i="35"/>
  <c r="E659" i="35" s="1"/>
  <c r="D658" i="35"/>
  <c r="E658" i="35" s="1"/>
  <c r="D657" i="35"/>
  <c r="E657" i="35" s="1"/>
  <c r="D656" i="35"/>
  <c r="E656" i="35" s="1"/>
  <c r="D655" i="35"/>
  <c r="E655" i="35" s="1"/>
  <c r="D654" i="35"/>
  <c r="D653" i="35" s="1"/>
  <c r="D652" i="35"/>
  <c r="E652" i="35" s="1"/>
  <c r="D651" i="35"/>
  <c r="E651" i="35" s="1"/>
  <c r="D650" i="35"/>
  <c r="E650" i="35" s="1"/>
  <c r="D649" i="35"/>
  <c r="E649" i="35" s="1"/>
  <c r="D648" i="35"/>
  <c r="E648" i="35" s="1"/>
  <c r="D647" i="35"/>
  <c r="E647" i="35" s="1"/>
  <c r="J645" i="35"/>
  <c r="D644" i="35"/>
  <c r="E644" i="35"/>
  <c r="D643" i="35"/>
  <c r="E643" i="35"/>
  <c r="E642" i="35" s="1"/>
  <c r="J642" i="35"/>
  <c r="D642" i="35"/>
  <c r="D641" i="35"/>
  <c r="E641" i="35" s="1"/>
  <c r="D640" i="35"/>
  <c r="E640" i="35" s="1"/>
  <c r="D639" i="35"/>
  <c r="E639" i="35" s="1"/>
  <c r="E638" i="35" s="1"/>
  <c r="J638" i="35"/>
  <c r="D637" i="35"/>
  <c r="E637" i="35"/>
  <c r="D636" i="35"/>
  <c r="E636" i="35"/>
  <c r="D635" i="35"/>
  <c r="E635" i="35"/>
  <c r="D634" i="35"/>
  <c r="E634" i="35"/>
  <c r="D633" i="35"/>
  <c r="E633" i="35"/>
  <c r="D632" i="35"/>
  <c r="E632" i="35"/>
  <c r="D631" i="35"/>
  <c r="E631" i="35"/>
  <c r="D630" i="35"/>
  <c r="E630" i="35"/>
  <c r="D629" i="35"/>
  <c r="E629" i="35"/>
  <c r="E628" i="35" s="1"/>
  <c r="D628" i="35"/>
  <c r="D627" i="35"/>
  <c r="E627" i="35"/>
  <c r="D626" i="35"/>
  <c r="E626" i="35"/>
  <c r="D625" i="35"/>
  <c r="E625" i="35"/>
  <c r="D624" i="35"/>
  <c r="E624" i="35"/>
  <c r="D623" i="35"/>
  <c r="E623" i="35"/>
  <c r="D622" i="35"/>
  <c r="E622" i="35"/>
  <c r="D621" i="35"/>
  <c r="E621" i="35"/>
  <c r="D620" i="35"/>
  <c r="E620" i="35"/>
  <c r="D619" i="35"/>
  <c r="E619" i="35"/>
  <c r="D618" i="35"/>
  <c r="E618" i="35"/>
  <c r="D617" i="35"/>
  <c r="E617" i="35"/>
  <c r="D616" i="35"/>
  <c r="D615" i="35"/>
  <c r="E615" i="35"/>
  <c r="D614" i="35"/>
  <c r="E614" i="35"/>
  <c r="D613" i="35"/>
  <c r="E613" i="35"/>
  <c r="D612" i="35"/>
  <c r="E612" i="35"/>
  <c r="D611" i="35"/>
  <c r="E611" i="35"/>
  <c r="D610" i="35"/>
  <c r="D609" i="35"/>
  <c r="E609" i="35"/>
  <c r="D608" i="35"/>
  <c r="E608" i="35"/>
  <c r="D607" i="35"/>
  <c r="E607" i="35"/>
  <c r="D606" i="35"/>
  <c r="E606" i="35"/>
  <c r="D605" i="35"/>
  <c r="E605" i="35"/>
  <c r="D604" i="35"/>
  <c r="E604" i="35"/>
  <c r="E603" i="35" s="1"/>
  <c r="D603" i="35"/>
  <c r="D602" i="35"/>
  <c r="E602" i="35"/>
  <c r="D601" i="35"/>
  <c r="E601" i="35"/>
  <c r="D600" i="35"/>
  <c r="E600" i="35"/>
  <c r="E599" i="35" s="1"/>
  <c r="D599" i="35"/>
  <c r="D598" i="35"/>
  <c r="E598" i="35"/>
  <c r="D597" i="35"/>
  <c r="E597" i="35"/>
  <c r="D596" i="35"/>
  <c r="E596" i="35"/>
  <c r="E595" i="35" s="1"/>
  <c r="D595" i="35"/>
  <c r="D594" i="35"/>
  <c r="E594" i="35"/>
  <c r="D593" i="35"/>
  <c r="E593" i="35"/>
  <c r="D592" i="35"/>
  <c r="D591" i="35"/>
  <c r="E591" i="35"/>
  <c r="D590" i="35"/>
  <c r="E590" i="35"/>
  <c r="D589" i="35"/>
  <c r="E589" i="35"/>
  <c r="D588" i="35"/>
  <c r="E588" i="35"/>
  <c r="E587" i="35" s="1"/>
  <c r="D587" i="35"/>
  <c r="D586" i="35"/>
  <c r="E586" i="35"/>
  <c r="D585" i="35"/>
  <c r="E585" i="35"/>
  <c r="D584" i="35"/>
  <c r="E584" i="35"/>
  <c r="D583" i="35"/>
  <c r="E583" i="35"/>
  <c r="D582" i="35"/>
  <c r="E582" i="35"/>
  <c r="E581" i="35" s="1"/>
  <c r="D581" i="35"/>
  <c r="D580" i="35"/>
  <c r="E580" i="35"/>
  <c r="D579" i="35"/>
  <c r="E579" i="35"/>
  <c r="D578" i="35"/>
  <c r="E578" i="35"/>
  <c r="E577" i="35" s="1"/>
  <c r="D577" i="35"/>
  <c r="D576" i="35"/>
  <c r="E576" i="35"/>
  <c r="D575" i="35"/>
  <c r="E575" i="35"/>
  <c r="D574" i="35"/>
  <c r="E574" i="35"/>
  <c r="D573" i="35"/>
  <c r="E573" i="35"/>
  <c r="D572" i="35"/>
  <c r="E572" i="35"/>
  <c r="D571" i="35"/>
  <c r="E571" i="35"/>
  <c r="D570" i="35"/>
  <c r="E570" i="35"/>
  <c r="E569" i="35" s="1"/>
  <c r="D569" i="35"/>
  <c r="D568" i="35"/>
  <c r="E568" i="35"/>
  <c r="D567" i="35"/>
  <c r="E567" i="35"/>
  <c r="D566" i="35"/>
  <c r="E566" i="35"/>
  <c r="D565" i="35"/>
  <c r="E565" i="35"/>
  <c r="D564" i="35"/>
  <c r="E564" i="35"/>
  <c r="D563" i="35"/>
  <c r="E563" i="35"/>
  <c r="E562" i="35" s="1"/>
  <c r="D562" i="35"/>
  <c r="J561" i="35"/>
  <c r="J560" i="35"/>
  <c r="J559" i="35"/>
  <c r="D558" i="35"/>
  <c r="E558" i="35" s="1"/>
  <c r="D557" i="35"/>
  <c r="D555" i="35"/>
  <c r="E555" i="35" s="1"/>
  <c r="D554" i="35"/>
  <c r="E554" i="35" s="1"/>
  <c r="D553" i="35"/>
  <c r="E553" i="35" s="1"/>
  <c r="E552" i="35" s="1"/>
  <c r="D552" i="35"/>
  <c r="J551" i="35"/>
  <c r="J550" i="35"/>
  <c r="D549" i="35"/>
  <c r="E549" i="35" s="1"/>
  <c r="D548" i="35"/>
  <c r="E548" i="35" s="1"/>
  <c r="J547" i="35"/>
  <c r="D547" i="35"/>
  <c r="D546" i="35"/>
  <c r="E546" i="35" s="1"/>
  <c r="D545" i="35"/>
  <c r="E545" i="35"/>
  <c r="D543" i="35"/>
  <c r="E543" i="35"/>
  <c r="D542" i="35"/>
  <c r="E542" i="35" s="1"/>
  <c r="D541" i="35"/>
  <c r="E541" i="35"/>
  <c r="D540" i="35"/>
  <c r="E540" i="35" s="1"/>
  <c r="D539" i="35"/>
  <c r="E539" i="35"/>
  <c r="D537" i="35"/>
  <c r="E537" i="35"/>
  <c r="D536" i="35"/>
  <c r="E536" i="35" s="1"/>
  <c r="D535" i="35"/>
  <c r="E535" i="35"/>
  <c r="D534" i="35"/>
  <c r="E534" i="35" s="1"/>
  <c r="D533" i="35"/>
  <c r="E533" i="35"/>
  <c r="D532" i="35"/>
  <c r="E532" i="35" s="1"/>
  <c r="D531" i="35"/>
  <c r="D530" i="35"/>
  <c r="E530" i="35" s="1"/>
  <c r="E529" i="35" s="1"/>
  <c r="D529" i="35"/>
  <c r="D528" i="35" s="1"/>
  <c r="D527" i="35"/>
  <c r="E527" i="35"/>
  <c r="D526" i="35"/>
  <c r="E526" i="35" s="1"/>
  <c r="D525" i="35"/>
  <c r="E525" i="35"/>
  <c r="D524" i="35"/>
  <c r="E524" i="35" s="1"/>
  <c r="D523" i="35"/>
  <c r="E523" i="35"/>
  <c r="D521" i="35"/>
  <c r="E521" i="35"/>
  <c r="D520" i="35"/>
  <c r="E520" i="35" s="1"/>
  <c r="D519" i="35"/>
  <c r="E519" i="35"/>
  <c r="D518" i="35"/>
  <c r="E518" i="35" s="1"/>
  <c r="D517" i="35"/>
  <c r="E517" i="35"/>
  <c r="D516" i="35"/>
  <c r="E516" i="35" s="1"/>
  <c r="D515" i="35"/>
  <c r="E515" i="35"/>
  <c r="D514" i="35"/>
  <c r="E514" i="35" s="1"/>
  <c r="E513" i="35" s="1"/>
  <c r="D513" i="35"/>
  <c r="D512" i="35"/>
  <c r="E512" i="35" s="1"/>
  <c r="D511" i="35"/>
  <c r="E511" i="35"/>
  <c r="D510" i="35"/>
  <c r="E510" i="35" s="1"/>
  <c r="D509" i="35"/>
  <c r="D508" i="35"/>
  <c r="E508" i="35" s="1"/>
  <c r="D507" i="35"/>
  <c r="E507" i="35"/>
  <c r="D506" i="35"/>
  <c r="E506" i="35" s="1"/>
  <c r="D505" i="35"/>
  <c r="E505" i="35"/>
  <c r="D503" i="35"/>
  <c r="E503" i="35"/>
  <c r="D502" i="35"/>
  <c r="E502" i="35" s="1"/>
  <c r="D501" i="35"/>
  <c r="E501" i="35"/>
  <c r="D500" i="35"/>
  <c r="E500" i="35" s="1"/>
  <c r="D499" i="35"/>
  <c r="E499" i="35"/>
  <c r="D498" i="35"/>
  <c r="E498" i="35" s="1"/>
  <c r="E497" i="35" s="1"/>
  <c r="D497" i="35"/>
  <c r="D496" i="35"/>
  <c r="E496" i="35" s="1"/>
  <c r="D495" i="35"/>
  <c r="E495" i="35"/>
  <c r="D493" i="35"/>
  <c r="E493" i="35"/>
  <c r="D492" i="35"/>
  <c r="E492" i="35" s="1"/>
  <c r="E491" i="35" s="1"/>
  <c r="D491" i="35"/>
  <c r="D490" i="35"/>
  <c r="E490" i="35" s="1"/>
  <c r="D489" i="35"/>
  <c r="E489" i="35"/>
  <c r="D488" i="35"/>
  <c r="E488" i="35" s="1"/>
  <c r="D487" i="35"/>
  <c r="E487" i="35"/>
  <c r="E486" i="35" s="1"/>
  <c r="D485" i="35"/>
  <c r="E485" i="35"/>
  <c r="J483" i="35"/>
  <c r="D481" i="35"/>
  <c r="E481" i="35" s="1"/>
  <c r="D480" i="35"/>
  <c r="E480" i="35" s="1"/>
  <c r="D479" i="35"/>
  <c r="E479" i="35" s="1"/>
  <c r="D478" i="35"/>
  <c r="D477" i="35" s="1"/>
  <c r="D476" i="35"/>
  <c r="E476" i="35" s="1"/>
  <c r="D475" i="35"/>
  <c r="E475" i="35" s="1"/>
  <c r="D473" i="35"/>
  <c r="E473" i="35" s="1"/>
  <c r="D472" i="35"/>
  <c r="E472" i="35" s="1"/>
  <c r="D471" i="35"/>
  <c r="E471" i="35" s="1"/>
  <c r="D470" i="35"/>
  <c r="E470" i="35" s="1"/>
  <c r="D469" i="35"/>
  <c r="E469" i="35" s="1"/>
  <c r="E468" i="35" s="1"/>
  <c r="D467" i="35"/>
  <c r="E467" i="35" s="1"/>
  <c r="D466" i="35"/>
  <c r="E466" i="35" s="1"/>
  <c r="D465" i="35"/>
  <c r="E465" i="35" s="1"/>
  <c r="D464" i="35"/>
  <c r="D463" i="35" s="1"/>
  <c r="D462" i="35"/>
  <c r="E462" i="35" s="1"/>
  <c r="D461" i="35"/>
  <c r="E461" i="35" s="1"/>
  <c r="D460" i="35"/>
  <c r="D459" i="35" s="1"/>
  <c r="D458" i="35"/>
  <c r="E458" i="35" s="1"/>
  <c r="D457" i="35"/>
  <c r="E457" i="35" s="1"/>
  <c r="D456" i="35"/>
  <c r="D455" i="35" s="1"/>
  <c r="D454" i="35"/>
  <c r="E454" i="35" s="1"/>
  <c r="D453" i="35"/>
  <c r="E453" i="35" s="1"/>
  <c r="D452" i="35"/>
  <c r="E452" i="35" s="1"/>
  <c r="D451" i="35"/>
  <c r="E451" i="35" s="1"/>
  <c r="D449" i="35"/>
  <c r="E449" i="35" s="1"/>
  <c r="D448" i="35"/>
  <c r="E448" i="35" s="1"/>
  <c r="D447" i="35"/>
  <c r="E447" i="35" s="1"/>
  <c r="D446" i="35"/>
  <c r="D445" i="35" s="1"/>
  <c r="D443" i="35"/>
  <c r="E443" i="35" s="1"/>
  <c r="D442" i="35"/>
  <c r="E442" i="35" s="1"/>
  <c r="D441" i="35"/>
  <c r="E441" i="35" s="1"/>
  <c r="D440" i="35"/>
  <c r="E440" i="35" s="1"/>
  <c r="D439" i="35"/>
  <c r="E439" i="35" s="1"/>
  <c r="D438" i="35"/>
  <c r="E438" i="35" s="1"/>
  <c r="D437" i="35"/>
  <c r="E437" i="35" s="1"/>
  <c r="D436" i="35"/>
  <c r="E436" i="35" s="1"/>
  <c r="D435" i="35"/>
  <c r="E435" i="35" s="1"/>
  <c r="D434" i="35"/>
  <c r="E434" i="35" s="1"/>
  <c r="D433" i="35"/>
  <c r="E433" i="35" s="1"/>
  <c r="D432" i="35"/>
  <c r="E432" i="35" s="1"/>
  <c r="D431" i="35"/>
  <c r="E431" i="35" s="1"/>
  <c r="D430" i="35"/>
  <c r="D429" i="35" s="1"/>
  <c r="D428" i="35"/>
  <c r="E428" i="35" s="1"/>
  <c r="D427" i="35"/>
  <c r="E427" i="35" s="1"/>
  <c r="D426" i="35"/>
  <c r="E426" i="35" s="1"/>
  <c r="D425" i="35"/>
  <c r="E425" i="35" s="1"/>
  <c r="D424" i="35"/>
  <c r="E424" i="35" s="1"/>
  <c r="D423" i="35"/>
  <c r="E423" i="35" s="1"/>
  <c r="E422" i="35" s="1"/>
  <c r="D421" i="35"/>
  <c r="E421" i="35" s="1"/>
  <c r="D420" i="35"/>
  <c r="E420" i="35" s="1"/>
  <c r="D419" i="35"/>
  <c r="E419" i="35" s="1"/>
  <c r="D418" i="35"/>
  <c r="E418" i="35" s="1"/>
  <c r="D417" i="35"/>
  <c r="E417" i="35" s="1"/>
  <c r="D415" i="35"/>
  <c r="E415" i="35" s="1"/>
  <c r="D414" i="35"/>
  <c r="E414" i="35" s="1"/>
  <c r="D413" i="35"/>
  <c r="E413" i="35" s="1"/>
  <c r="E412" i="35" s="1"/>
  <c r="D411" i="35"/>
  <c r="E411" i="35" s="1"/>
  <c r="D410" i="35"/>
  <c r="D409" i="35" s="1"/>
  <c r="D408" i="35"/>
  <c r="E408" i="35" s="1"/>
  <c r="D407" i="35"/>
  <c r="E407" i="35" s="1"/>
  <c r="D406" i="35"/>
  <c r="E406" i="35" s="1"/>
  <c r="D405" i="35"/>
  <c r="E405" i="35" s="1"/>
  <c r="E404" i="35" s="1"/>
  <c r="D403" i="35"/>
  <c r="E403" i="35" s="1"/>
  <c r="D402" i="35"/>
  <c r="E402" i="35" s="1"/>
  <c r="D401" i="35"/>
  <c r="E401" i="35" s="1"/>
  <c r="D400" i="35"/>
  <c r="D399" i="35" s="1"/>
  <c r="D398" i="35"/>
  <c r="E398" i="35" s="1"/>
  <c r="D397" i="35"/>
  <c r="E397" i="35" s="1"/>
  <c r="D396" i="35"/>
  <c r="D395" i="35" s="1"/>
  <c r="D394" i="35"/>
  <c r="E394" i="35" s="1"/>
  <c r="D393" i="35"/>
  <c r="E393" i="35" s="1"/>
  <c r="D391" i="35"/>
  <c r="E391" i="35" s="1"/>
  <c r="D390" i="35"/>
  <c r="E390" i="35" s="1"/>
  <c r="D389" i="35"/>
  <c r="E389" i="35" s="1"/>
  <c r="E388" i="35" s="1"/>
  <c r="D387" i="35"/>
  <c r="E387" i="35" s="1"/>
  <c r="D386" i="35"/>
  <c r="E386" i="35" s="1"/>
  <c r="D385" i="35"/>
  <c r="E385" i="35" s="1"/>
  <c r="D384" i="35"/>
  <c r="E384" i="35" s="1"/>
  <c r="D383" i="35"/>
  <c r="E383" i="35" s="1"/>
  <c r="D381" i="35"/>
  <c r="E381" i="35" s="1"/>
  <c r="D380" i="35"/>
  <c r="E380" i="35" s="1"/>
  <c r="D379" i="35"/>
  <c r="E379" i="35" s="1"/>
  <c r="E378" i="35" s="1"/>
  <c r="D377" i="35"/>
  <c r="E377" i="35" s="1"/>
  <c r="D376" i="35"/>
  <c r="E376" i="35" s="1"/>
  <c r="D375" i="35"/>
  <c r="E375" i="35" s="1"/>
  <c r="D374" i="35"/>
  <c r="D373" i="35" s="1"/>
  <c r="D372" i="35"/>
  <c r="E372" i="35" s="1"/>
  <c r="D371" i="35"/>
  <c r="E371" i="35" s="1"/>
  <c r="D370" i="35"/>
  <c r="E370" i="35" s="1"/>
  <c r="D369" i="35"/>
  <c r="E369" i="35" s="1"/>
  <c r="E368" i="35" s="1"/>
  <c r="C368" i="35"/>
  <c r="D367" i="35"/>
  <c r="E367" i="35"/>
  <c r="D366" i="35"/>
  <c r="E366" i="35" s="1"/>
  <c r="D365" i="35"/>
  <c r="E365" i="35"/>
  <c r="D364" i="35"/>
  <c r="E364" i="35" s="1"/>
  <c r="D363" i="35"/>
  <c r="E363" i="35"/>
  <c r="D361" i="35"/>
  <c r="E361" i="35"/>
  <c r="D360" i="35"/>
  <c r="E360" i="35" s="1"/>
  <c r="D359" i="35"/>
  <c r="E359" i="35"/>
  <c r="D358" i="35"/>
  <c r="E358" i="35" s="1"/>
  <c r="D357" i="35"/>
  <c r="D356" i="35"/>
  <c r="E356" i="35" s="1"/>
  <c r="D355" i="35"/>
  <c r="E355" i="35"/>
  <c r="D354" i="35"/>
  <c r="E354" i="35" s="1"/>
  <c r="E353" i="35" s="1"/>
  <c r="D353" i="35"/>
  <c r="D352" i="35"/>
  <c r="E352" i="35" s="1"/>
  <c r="D351" i="35"/>
  <c r="E351" i="35"/>
  <c r="D350" i="35"/>
  <c r="E350" i="35" s="1"/>
  <c r="D349" i="35"/>
  <c r="E349" i="35"/>
  <c r="E348" i="35" s="1"/>
  <c r="D347" i="35"/>
  <c r="E347" i="35"/>
  <c r="D346" i="35"/>
  <c r="E346" i="35" s="1"/>
  <c r="D345" i="35"/>
  <c r="E345" i="35"/>
  <c r="E344" i="35" s="1"/>
  <c r="D343" i="35"/>
  <c r="E343" i="35"/>
  <c r="D342" i="35"/>
  <c r="E342" i="35" s="1"/>
  <c r="D341" i="35"/>
  <c r="E341" i="35"/>
  <c r="J339" i="35"/>
  <c r="D338" i="35"/>
  <c r="E338" i="35" s="1"/>
  <c r="D337" i="35"/>
  <c r="E337" i="35" s="1"/>
  <c r="D336" i="35"/>
  <c r="E336" i="35" s="1"/>
  <c r="D335" i="35"/>
  <c r="E335" i="35" s="1"/>
  <c r="D334" i="35"/>
  <c r="E334" i="35" s="1"/>
  <c r="D333" i="35"/>
  <c r="E333" i="35" s="1"/>
  <c r="D332" i="35"/>
  <c r="E332" i="35" s="1"/>
  <c r="D330" i="35"/>
  <c r="E330" i="35" s="1"/>
  <c r="D329" i="35"/>
  <c r="E329" i="35" s="1"/>
  <c r="E328" i="35" s="1"/>
  <c r="D327" i="35"/>
  <c r="E327" i="35" s="1"/>
  <c r="D326" i="35"/>
  <c r="E326" i="35" s="1"/>
  <c r="D324" i="35"/>
  <c r="E324" i="35" s="1"/>
  <c r="D323" i="35"/>
  <c r="E323" i="35" s="1"/>
  <c r="D322" i="35"/>
  <c r="E322" i="35" s="1"/>
  <c r="D321" i="35"/>
  <c r="E321" i="35" s="1"/>
  <c r="D320" i="35"/>
  <c r="E320" i="35" s="1"/>
  <c r="D319" i="35"/>
  <c r="E319" i="35" s="1"/>
  <c r="D318" i="35"/>
  <c r="E318" i="35" s="1"/>
  <c r="D317" i="35"/>
  <c r="E317" i="35" s="1"/>
  <c r="D316" i="35"/>
  <c r="E316" i="35" s="1"/>
  <c r="D313" i="35"/>
  <c r="E313" i="35" s="1"/>
  <c r="D312" i="35"/>
  <c r="E312" i="35" s="1"/>
  <c r="D311" i="35"/>
  <c r="E311" i="35" s="1"/>
  <c r="D310" i="35"/>
  <c r="E310" i="35" s="1"/>
  <c r="D309" i="35"/>
  <c r="E309" i="35" s="1"/>
  <c r="D307" i="35"/>
  <c r="E307" i="35" s="1"/>
  <c r="D306" i="35"/>
  <c r="E306" i="35" s="1"/>
  <c r="D304" i="35"/>
  <c r="E304" i="35" s="1"/>
  <c r="D303" i="35"/>
  <c r="E303" i="35" s="1"/>
  <c r="D301" i="35"/>
  <c r="E301" i="35" s="1"/>
  <c r="D300" i="35"/>
  <c r="E300" i="35" s="1"/>
  <c r="D299" i="35"/>
  <c r="E299" i="35" s="1"/>
  <c r="D297" i="35"/>
  <c r="E297" i="35" s="1"/>
  <c r="D295" i="35"/>
  <c r="E295" i="35" s="1"/>
  <c r="D294" i="35"/>
  <c r="E294" i="35" s="1"/>
  <c r="D293" i="35"/>
  <c r="E293" i="35" s="1"/>
  <c r="D292" i="35"/>
  <c r="E292" i="35" s="1"/>
  <c r="D291" i="35"/>
  <c r="E291" i="35" s="1"/>
  <c r="D290" i="35"/>
  <c r="E290" i="35" s="1"/>
  <c r="D288" i="35"/>
  <c r="E288" i="35" s="1"/>
  <c r="D287" i="35"/>
  <c r="E287" i="35" s="1"/>
  <c r="D286" i="35"/>
  <c r="E286" i="35" s="1"/>
  <c r="D285" i="35"/>
  <c r="E285" i="35" s="1"/>
  <c r="D284" i="35"/>
  <c r="E284" i="35" s="1"/>
  <c r="D283" i="35"/>
  <c r="E283" i="35" s="1"/>
  <c r="D282" i="35"/>
  <c r="E282" i="35" s="1"/>
  <c r="D281" i="35"/>
  <c r="E281" i="35" s="1"/>
  <c r="D280" i="35"/>
  <c r="E280" i="35" s="1"/>
  <c r="D279" i="35"/>
  <c r="E279" i="35" s="1"/>
  <c r="D278" i="35"/>
  <c r="E278" i="35" s="1"/>
  <c r="D277" i="35"/>
  <c r="E277" i="35" s="1"/>
  <c r="D276" i="35"/>
  <c r="E276" i="35" s="1"/>
  <c r="D275" i="35"/>
  <c r="E275" i="35" s="1"/>
  <c r="D274" i="35"/>
  <c r="E274" i="35" s="1"/>
  <c r="D273" i="35"/>
  <c r="E273" i="35" s="1"/>
  <c r="D272" i="35"/>
  <c r="E272" i="35" s="1"/>
  <c r="D271" i="35"/>
  <c r="E271" i="35" s="1"/>
  <c r="D270" i="35"/>
  <c r="E270" i="35" s="1"/>
  <c r="D269" i="35"/>
  <c r="E269" i="35" s="1"/>
  <c r="D268" i="35"/>
  <c r="E268" i="35" s="1"/>
  <c r="D267" i="35"/>
  <c r="E267" i="35" s="1"/>
  <c r="D266" i="35"/>
  <c r="E266" i="35" s="1"/>
  <c r="D264" i="35"/>
  <c r="D263" i="35" s="1"/>
  <c r="D262" i="35"/>
  <c r="E262" i="35" s="1"/>
  <c r="D261" i="35"/>
  <c r="E261" i="35" s="1"/>
  <c r="J259" i="35"/>
  <c r="J258" i="35"/>
  <c r="J257" i="35"/>
  <c r="D252" i="35"/>
  <c r="E252" i="35" s="1"/>
  <c r="D251" i="35"/>
  <c r="E251" i="35" s="1"/>
  <c r="E250" i="35" s="1"/>
  <c r="D249" i="35"/>
  <c r="E249" i="35" s="1"/>
  <c r="D248" i="35"/>
  <c r="E248" i="35" s="1"/>
  <c r="D247" i="35"/>
  <c r="E247" i="35" s="1"/>
  <c r="D246" i="35"/>
  <c r="E246" i="35" s="1"/>
  <c r="E244" i="35" s="1"/>
  <c r="E243" i="35" s="1"/>
  <c r="D245" i="35"/>
  <c r="E245" i="35" s="1"/>
  <c r="D242" i="35"/>
  <c r="E242" i="35" s="1"/>
  <c r="D241" i="35"/>
  <c r="E241" i="35" s="1"/>
  <c r="D240" i="35"/>
  <c r="E240" i="35" s="1"/>
  <c r="D237" i="35"/>
  <c r="E237" i="35" s="1"/>
  <c r="E236" i="35" s="1"/>
  <c r="E235" i="35" s="1"/>
  <c r="D236" i="35"/>
  <c r="D235" i="35" s="1"/>
  <c r="D234" i="35"/>
  <c r="D233" i="35" s="1"/>
  <c r="D232" i="35"/>
  <c r="E232" i="35" s="1"/>
  <c r="D231" i="35"/>
  <c r="E231" i="35" s="1"/>
  <c r="D230" i="35"/>
  <c r="E230" i="35" s="1"/>
  <c r="D227" i="35"/>
  <c r="E227" i="35" s="1"/>
  <c r="D226" i="35"/>
  <c r="E226" i="35" s="1"/>
  <c r="D225" i="35"/>
  <c r="E225" i="35" s="1"/>
  <c r="D224" i="35"/>
  <c r="E224" i="35" s="1"/>
  <c r="D221" i="35"/>
  <c r="E221" i="35" s="1"/>
  <c r="E220" i="35" s="1"/>
  <c r="D220" i="35"/>
  <c r="D219" i="35"/>
  <c r="E219" i="35" s="1"/>
  <c r="D218" i="35"/>
  <c r="E218" i="35" s="1"/>
  <c r="D217" i="35"/>
  <c r="E217" i="35" s="1"/>
  <c r="D214" i="35"/>
  <c r="D213" i="35" s="1"/>
  <c r="D212" i="35"/>
  <c r="D211" i="35" s="1"/>
  <c r="D210" i="35"/>
  <c r="E210" i="35" s="1"/>
  <c r="D209" i="35"/>
  <c r="E209" i="35" s="1"/>
  <c r="D208" i="35"/>
  <c r="E208" i="35" s="1"/>
  <c r="D206" i="35"/>
  <c r="E206" i="35" s="1"/>
  <c r="D205" i="35"/>
  <c r="E205" i="35" s="1"/>
  <c r="D202" i="35"/>
  <c r="D201" i="35" s="1"/>
  <c r="D200" i="35" s="1"/>
  <c r="D199" i="35"/>
  <c r="E199" i="35" s="1"/>
  <c r="E198" i="35" s="1"/>
  <c r="E197" i="35" s="1"/>
  <c r="D198" i="35"/>
  <c r="D197" i="35" s="1"/>
  <c r="D196" i="35"/>
  <c r="D195" i="35" s="1"/>
  <c r="D194" i="35"/>
  <c r="D193" i="35" s="1"/>
  <c r="D192" i="35"/>
  <c r="E192" i="35" s="1"/>
  <c r="D191" i="35"/>
  <c r="E191" i="35" s="1"/>
  <c r="D190" i="35"/>
  <c r="D189" i="35" s="1"/>
  <c r="D187" i="35"/>
  <c r="E187" i="35" s="1"/>
  <c r="D186" i="35"/>
  <c r="D185" i="35" s="1"/>
  <c r="D184" i="35" s="1"/>
  <c r="D183" i="35"/>
  <c r="E183" i="35" s="1"/>
  <c r="E182" i="35" s="1"/>
  <c r="D182" i="35"/>
  <c r="D181" i="35"/>
  <c r="E181" i="35" s="1"/>
  <c r="E180" i="35" s="1"/>
  <c r="E179" i="35" s="1"/>
  <c r="D180" i="35"/>
  <c r="D179" i="35" s="1"/>
  <c r="J178" i="35"/>
  <c r="J177" i="35"/>
  <c r="D176" i="35"/>
  <c r="E176" i="35" s="1"/>
  <c r="D175" i="35"/>
  <c r="D174" i="35" s="1"/>
  <c r="D173" i="35"/>
  <c r="E173" i="35" s="1"/>
  <c r="D172" i="35"/>
  <c r="E172" i="35" s="1"/>
  <c r="J170" i="35"/>
  <c r="D169" i="35"/>
  <c r="E169" i="35" s="1"/>
  <c r="D168" i="35"/>
  <c r="E168" i="35"/>
  <c r="D166" i="35"/>
  <c r="E166" i="35"/>
  <c r="D165" i="35"/>
  <c r="E165" i="35" s="1"/>
  <c r="E164" i="35" s="1"/>
  <c r="D164" i="35"/>
  <c r="J163" i="35"/>
  <c r="D162" i="35"/>
  <c r="E162" i="35" s="1"/>
  <c r="D161" i="35"/>
  <c r="E161" i="35" s="1"/>
  <c r="D159" i="35"/>
  <c r="E159" i="35" s="1"/>
  <c r="D158" i="35"/>
  <c r="D157" i="35" s="1"/>
  <c r="D156" i="35"/>
  <c r="E156" i="35" s="1"/>
  <c r="D155" i="35"/>
  <c r="E155" i="35" s="1"/>
  <c r="J153" i="35"/>
  <c r="J152" i="35"/>
  <c r="D151" i="35"/>
  <c r="E151" i="35" s="1"/>
  <c r="D150" i="35"/>
  <c r="E150" i="35" s="1"/>
  <c r="D148" i="35"/>
  <c r="E148" i="35" s="1"/>
  <c r="D147" i="35"/>
  <c r="D146" i="35" s="1"/>
  <c r="D145" i="35"/>
  <c r="E145" i="35" s="1"/>
  <c r="D144" i="35"/>
  <c r="E144" i="35" s="1"/>
  <c r="D142" i="35"/>
  <c r="E142" i="35" s="1"/>
  <c r="D141" i="35"/>
  <c r="D140" i="35" s="1"/>
  <c r="D139" i="35"/>
  <c r="E139" i="35" s="1"/>
  <c r="D138" i="35"/>
  <c r="E138" i="35" s="1"/>
  <c r="D137" i="35"/>
  <c r="D136" i="35" s="1"/>
  <c r="J135" i="35"/>
  <c r="D134" i="35"/>
  <c r="E134" i="35"/>
  <c r="D133" i="35"/>
  <c r="E133" i="35" s="1"/>
  <c r="E132" i="35" s="1"/>
  <c r="D132" i="35"/>
  <c r="D131" i="35"/>
  <c r="E131" i="35" s="1"/>
  <c r="D130" i="35"/>
  <c r="E130" i="35"/>
  <c r="D128" i="35"/>
  <c r="E128" i="35"/>
  <c r="D127" i="35"/>
  <c r="E127" i="35" s="1"/>
  <c r="E126" i="35" s="1"/>
  <c r="D126" i="35"/>
  <c r="D125" i="35"/>
  <c r="E125" i="35" s="1"/>
  <c r="D124" i="35"/>
  <c r="E124" i="35"/>
  <c r="E123" i="35" s="1"/>
  <c r="D122" i="35"/>
  <c r="E122" i="35"/>
  <c r="D121" i="35"/>
  <c r="E121" i="35" s="1"/>
  <c r="E120" i="35" s="1"/>
  <c r="D120" i="35"/>
  <c r="D119" i="35"/>
  <c r="E119" i="35" s="1"/>
  <c r="D118" i="35"/>
  <c r="E118" i="35"/>
  <c r="E117" i="35" s="1"/>
  <c r="J116" i="35"/>
  <c r="J115" i="35"/>
  <c r="J114" i="35"/>
  <c r="D113" i="35"/>
  <c r="E113" i="35" s="1"/>
  <c r="D112" i="35"/>
  <c r="E112" i="35" s="1"/>
  <c r="D111" i="35"/>
  <c r="E111" i="35" s="1"/>
  <c r="D110" i="35"/>
  <c r="E110" i="35" s="1"/>
  <c r="J97" i="35"/>
  <c r="J68" i="35"/>
  <c r="J67" i="35"/>
  <c r="J61" i="35"/>
  <c r="J38" i="35"/>
  <c r="J11" i="35"/>
  <c r="J4" i="35"/>
  <c r="J3" i="35"/>
  <c r="J2" i="35"/>
  <c r="C373" i="34"/>
  <c r="C344" i="34"/>
  <c r="C340" i="34" s="1"/>
  <c r="C348" i="34"/>
  <c r="C353" i="34"/>
  <c r="C357" i="34"/>
  <c r="C362" i="34"/>
  <c r="C378" i="34"/>
  <c r="C382" i="34"/>
  <c r="C388" i="34"/>
  <c r="C392" i="34"/>
  <c r="C395" i="34"/>
  <c r="C399" i="34"/>
  <c r="C404" i="34"/>
  <c r="C409" i="34"/>
  <c r="C412" i="34"/>
  <c r="C416" i="34"/>
  <c r="C422" i="34"/>
  <c r="C429" i="34"/>
  <c r="C445" i="34"/>
  <c r="C455" i="34"/>
  <c r="C444" i="34" s="1"/>
  <c r="C459" i="34"/>
  <c r="C463" i="34"/>
  <c r="C468" i="34"/>
  <c r="C474" i="34"/>
  <c r="C477" i="34"/>
  <c r="C450" i="34"/>
  <c r="C491" i="34"/>
  <c r="C486" i="34"/>
  <c r="C494" i="34"/>
  <c r="C497" i="34"/>
  <c r="C484" i="34" s="1"/>
  <c r="C504" i="34"/>
  <c r="C513" i="34"/>
  <c r="C509" i="34"/>
  <c r="C522" i="34"/>
  <c r="C529" i="34"/>
  <c r="C531" i="34"/>
  <c r="C528" i="34"/>
  <c r="C544" i="34"/>
  <c r="C538" i="34" s="1"/>
  <c r="C260" i="34"/>
  <c r="C259" i="34" s="1"/>
  <c r="C263" i="34"/>
  <c r="C315" i="34"/>
  <c r="C328" i="34"/>
  <c r="C314" i="34"/>
  <c r="C547" i="34"/>
  <c r="C552" i="34"/>
  <c r="C551" i="34" s="1"/>
  <c r="C550" i="34" s="1"/>
  <c r="C556" i="34"/>
  <c r="C562" i="34"/>
  <c r="C569" i="34"/>
  <c r="C577" i="34"/>
  <c r="C581" i="34"/>
  <c r="C561" i="34" s="1"/>
  <c r="C560" i="34" s="1"/>
  <c r="C587" i="34"/>
  <c r="C592" i="34"/>
  <c r="C595" i="34"/>
  <c r="C599" i="34"/>
  <c r="C603" i="34"/>
  <c r="C610" i="34"/>
  <c r="C616" i="34"/>
  <c r="C628" i="34"/>
  <c r="C638" i="34"/>
  <c r="C642" i="34"/>
  <c r="C646" i="34"/>
  <c r="C645" i="34" s="1"/>
  <c r="C653" i="34"/>
  <c r="C661" i="34"/>
  <c r="C665" i="34"/>
  <c r="C671" i="34"/>
  <c r="C676" i="34"/>
  <c r="C679" i="34"/>
  <c r="C683" i="34"/>
  <c r="C687" i="34"/>
  <c r="C694" i="34"/>
  <c r="C700" i="34"/>
  <c r="C718" i="34"/>
  <c r="C717" i="34" s="1"/>
  <c r="C716" i="34" s="1"/>
  <c r="C722" i="34"/>
  <c r="C727" i="34"/>
  <c r="C726" i="34" s="1"/>
  <c r="C725" i="34" s="1"/>
  <c r="C731" i="34"/>
  <c r="C730" i="34" s="1"/>
  <c r="C734" i="34"/>
  <c r="C733" i="34" s="1"/>
  <c r="C739" i="34"/>
  <c r="C741" i="34"/>
  <c r="C744" i="34"/>
  <c r="C743" i="34" s="1"/>
  <c r="C746" i="34"/>
  <c r="C751" i="34"/>
  <c r="C750" i="34"/>
  <c r="C756" i="34"/>
  <c r="C755" i="34" s="1"/>
  <c r="C761" i="34"/>
  <c r="C760" i="34"/>
  <c r="C765" i="34"/>
  <c r="C768" i="34"/>
  <c r="C767" i="34"/>
  <c r="C772" i="34"/>
  <c r="C771" i="34" s="1"/>
  <c r="C777" i="34"/>
  <c r="C38" i="34"/>
  <c r="C4" i="34"/>
  <c r="C3" i="34" s="1"/>
  <c r="C2" i="34" s="1"/>
  <c r="C11" i="34"/>
  <c r="C61" i="34"/>
  <c r="C97" i="34"/>
  <c r="C67" i="34" s="1"/>
  <c r="C68" i="34"/>
  <c r="C117" i="34"/>
  <c r="C116" i="34" s="1"/>
  <c r="C115" i="34" s="1"/>
  <c r="C120" i="34"/>
  <c r="C123" i="34"/>
  <c r="C126" i="34"/>
  <c r="C129" i="34"/>
  <c r="C132" i="34"/>
  <c r="C136" i="34"/>
  <c r="C140" i="34"/>
  <c r="C143" i="34"/>
  <c r="C146" i="34"/>
  <c r="C149" i="34"/>
  <c r="C135" i="34"/>
  <c r="C154" i="34"/>
  <c r="C157" i="34"/>
  <c r="C160" i="34"/>
  <c r="C153" i="34" s="1"/>
  <c r="C164" i="34"/>
  <c r="C167" i="34"/>
  <c r="C163" i="34"/>
  <c r="C171" i="34"/>
  <c r="C170" i="34" s="1"/>
  <c r="C174" i="34"/>
  <c r="C179" i="34"/>
  <c r="C185" i="34"/>
  <c r="C184" i="34" s="1"/>
  <c r="C189" i="34"/>
  <c r="C188" i="34" s="1"/>
  <c r="C193" i="34"/>
  <c r="C195" i="34"/>
  <c r="C198" i="34"/>
  <c r="C197" i="34" s="1"/>
  <c r="C201" i="34"/>
  <c r="C200" i="34"/>
  <c r="C204" i="34"/>
  <c r="C211" i="34"/>
  <c r="C213" i="34"/>
  <c r="C207" i="34"/>
  <c r="C203" i="34"/>
  <c r="C220" i="34"/>
  <c r="C215" i="34" s="1"/>
  <c r="C216" i="34"/>
  <c r="C223" i="34"/>
  <c r="C222" i="34" s="1"/>
  <c r="C229" i="34"/>
  <c r="C233" i="34"/>
  <c r="C228" i="34"/>
  <c r="C236" i="34"/>
  <c r="C235" i="34" s="1"/>
  <c r="C239" i="34"/>
  <c r="C238" i="34"/>
  <c r="C244" i="34"/>
  <c r="C243" i="34" s="1"/>
  <c r="C250" i="34"/>
  <c r="D778" i="34"/>
  <c r="D777" i="34" s="1"/>
  <c r="D776" i="34"/>
  <c r="E776" i="34" s="1"/>
  <c r="D775" i="34"/>
  <c r="E775" i="34"/>
  <c r="D774" i="34"/>
  <c r="E774" i="34" s="1"/>
  <c r="D773" i="34"/>
  <c r="E773" i="34"/>
  <c r="D770" i="34"/>
  <c r="E770" i="34" s="1"/>
  <c r="E768" i="34" s="1"/>
  <c r="E767" i="34" s="1"/>
  <c r="D769" i="34"/>
  <c r="E769" i="34"/>
  <c r="D766" i="34"/>
  <c r="D765" i="34" s="1"/>
  <c r="D764" i="34"/>
  <c r="E764" i="34" s="1"/>
  <c r="D763" i="34"/>
  <c r="E763" i="34"/>
  <c r="D762" i="34"/>
  <c r="D761" i="34" s="1"/>
  <c r="D760" i="34" s="1"/>
  <c r="D759" i="34"/>
  <c r="E759" i="34" s="1"/>
  <c r="D758" i="34"/>
  <c r="E758" i="34" s="1"/>
  <c r="D757" i="34"/>
  <c r="E757" i="34" s="1"/>
  <c r="E756" i="34" s="1"/>
  <c r="E755" i="34" s="1"/>
  <c r="D754" i="34"/>
  <c r="E754" i="34" s="1"/>
  <c r="D753" i="34"/>
  <c r="E753" i="34" s="1"/>
  <c r="D752" i="34"/>
  <c r="D751" i="34" s="1"/>
  <c r="D749" i="34"/>
  <c r="E749" i="34" s="1"/>
  <c r="D748" i="34"/>
  <c r="E748" i="34" s="1"/>
  <c r="D747" i="34"/>
  <c r="E747" i="34" s="1"/>
  <c r="E746" i="34" s="1"/>
  <c r="D745" i="34"/>
  <c r="E745" i="34" s="1"/>
  <c r="E744" i="34" s="1"/>
  <c r="D742" i="34"/>
  <c r="D741" i="34" s="1"/>
  <c r="D740" i="34"/>
  <c r="D739" i="34" s="1"/>
  <c r="D738" i="34"/>
  <c r="E738" i="34" s="1"/>
  <c r="D737" i="34"/>
  <c r="E737" i="34" s="1"/>
  <c r="D736" i="34"/>
  <c r="E736" i="34" s="1"/>
  <c r="D735" i="34"/>
  <c r="E735" i="34" s="1"/>
  <c r="D732" i="34"/>
  <c r="D731" i="34" s="1"/>
  <c r="D730" i="34" s="1"/>
  <c r="D729" i="34"/>
  <c r="E729" i="34" s="1"/>
  <c r="D728" i="34"/>
  <c r="D727" i="34" s="1"/>
  <c r="J726" i="34"/>
  <c r="J725" i="34"/>
  <c r="D724" i="34"/>
  <c r="E724" i="34" s="1"/>
  <c r="D723" i="34"/>
  <c r="D722" i="34" s="1"/>
  <c r="D721" i="34"/>
  <c r="E721" i="34" s="1"/>
  <c r="D720" i="34"/>
  <c r="E720" i="34" s="1"/>
  <c r="D719" i="34"/>
  <c r="D718" i="34" s="1"/>
  <c r="J717" i="34"/>
  <c r="J716" i="34"/>
  <c r="D715" i="34"/>
  <c r="E715" i="34" s="1"/>
  <c r="D714" i="34"/>
  <c r="E714" i="34" s="1"/>
  <c r="D713" i="34"/>
  <c r="E713" i="34" s="1"/>
  <c r="D712" i="34"/>
  <c r="E712" i="34" s="1"/>
  <c r="D711" i="34"/>
  <c r="E711" i="34" s="1"/>
  <c r="D710" i="34"/>
  <c r="E710" i="34" s="1"/>
  <c r="D709" i="34"/>
  <c r="E709" i="34" s="1"/>
  <c r="D708" i="34"/>
  <c r="E708" i="34" s="1"/>
  <c r="D707" i="34"/>
  <c r="E707" i="34" s="1"/>
  <c r="D706" i="34"/>
  <c r="E706" i="34" s="1"/>
  <c r="D705" i="34"/>
  <c r="E705" i="34" s="1"/>
  <c r="D704" i="34"/>
  <c r="E704" i="34" s="1"/>
  <c r="D703" i="34"/>
  <c r="E703" i="34" s="1"/>
  <c r="D702" i="34"/>
  <c r="E702" i="34" s="1"/>
  <c r="D701" i="34"/>
  <c r="E701" i="34" s="1"/>
  <c r="E700" i="34" s="1"/>
  <c r="D699" i="34"/>
  <c r="E699" i="34" s="1"/>
  <c r="D698" i="34"/>
  <c r="E698" i="34" s="1"/>
  <c r="D697" i="34"/>
  <c r="E697" i="34" s="1"/>
  <c r="D696" i="34"/>
  <c r="E696" i="34" s="1"/>
  <c r="D695" i="34"/>
  <c r="E695" i="34" s="1"/>
  <c r="D693" i="34"/>
  <c r="E693" i="34" s="1"/>
  <c r="D692" i="34"/>
  <c r="E692" i="34" s="1"/>
  <c r="D691" i="34"/>
  <c r="E691" i="34" s="1"/>
  <c r="D690" i="34"/>
  <c r="E690" i="34" s="1"/>
  <c r="D689" i="34"/>
  <c r="E689" i="34" s="1"/>
  <c r="D688" i="34"/>
  <c r="D687" i="34" s="1"/>
  <c r="D686" i="34"/>
  <c r="E686" i="34" s="1"/>
  <c r="D685" i="34"/>
  <c r="E685" i="34" s="1"/>
  <c r="D684" i="34"/>
  <c r="D683" i="34" s="1"/>
  <c r="D682" i="34"/>
  <c r="E682" i="34" s="1"/>
  <c r="D681" i="34"/>
  <c r="E681" i="34" s="1"/>
  <c r="D680" i="34"/>
  <c r="D679" i="34" s="1"/>
  <c r="D678" i="34"/>
  <c r="E678" i="34" s="1"/>
  <c r="D677" i="34"/>
  <c r="E677" i="34" s="1"/>
  <c r="D675" i="34"/>
  <c r="E675" i="34" s="1"/>
  <c r="D674" i="34"/>
  <c r="E674" i="34" s="1"/>
  <c r="D673" i="34"/>
  <c r="E673" i="34" s="1"/>
  <c r="D672" i="34"/>
  <c r="D671" i="34" s="1"/>
  <c r="D670" i="34"/>
  <c r="E670" i="34" s="1"/>
  <c r="D669" i="34"/>
  <c r="E669" i="34" s="1"/>
  <c r="D668" i="34"/>
  <c r="E668" i="34" s="1"/>
  <c r="D667" i="34"/>
  <c r="E667" i="34" s="1"/>
  <c r="D666" i="34"/>
  <c r="D665" i="34" s="1"/>
  <c r="D664" i="34"/>
  <c r="E664" i="34" s="1"/>
  <c r="D663" i="34"/>
  <c r="E663" i="34" s="1"/>
  <c r="D662" i="34"/>
  <c r="D661" i="34" s="1"/>
  <c r="D660" i="34"/>
  <c r="E660" i="34" s="1"/>
  <c r="D659" i="34"/>
  <c r="E659" i="34" s="1"/>
  <c r="D658" i="34"/>
  <c r="E658" i="34" s="1"/>
  <c r="D657" i="34"/>
  <c r="E657" i="34" s="1"/>
  <c r="D656" i="34"/>
  <c r="E656" i="34" s="1"/>
  <c r="D655" i="34"/>
  <c r="E655" i="34" s="1"/>
  <c r="D654" i="34"/>
  <c r="D653" i="34" s="1"/>
  <c r="D652" i="34"/>
  <c r="E652" i="34" s="1"/>
  <c r="D651" i="34"/>
  <c r="E651" i="34" s="1"/>
  <c r="D650" i="34"/>
  <c r="E650" i="34" s="1"/>
  <c r="D649" i="34"/>
  <c r="E649" i="34" s="1"/>
  <c r="D648" i="34"/>
  <c r="E648" i="34" s="1"/>
  <c r="D647" i="34"/>
  <c r="E647" i="34" s="1"/>
  <c r="J645" i="34"/>
  <c r="D644" i="34"/>
  <c r="E644" i="34"/>
  <c r="D643" i="34"/>
  <c r="E643" i="34"/>
  <c r="E642" i="34" s="1"/>
  <c r="J642" i="34"/>
  <c r="D642" i="34"/>
  <c r="D641" i="34"/>
  <c r="E641" i="34" s="1"/>
  <c r="D640" i="34"/>
  <c r="E640" i="34" s="1"/>
  <c r="D639" i="34"/>
  <c r="E639" i="34" s="1"/>
  <c r="E638" i="34" s="1"/>
  <c r="J638" i="34"/>
  <c r="D638" i="34"/>
  <c r="D637" i="34"/>
  <c r="E637" i="34"/>
  <c r="D636" i="34"/>
  <c r="E636" i="34"/>
  <c r="D635" i="34"/>
  <c r="E635" i="34"/>
  <c r="D634" i="34"/>
  <c r="E634" i="34"/>
  <c r="D633" i="34"/>
  <c r="E633" i="34"/>
  <c r="D632" i="34"/>
  <c r="E632" i="34"/>
  <c r="D631" i="34"/>
  <c r="E631" i="34"/>
  <c r="D630" i="34"/>
  <c r="E630" i="34"/>
  <c r="D629" i="34"/>
  <c r="E629" i="34"/>
  <c r="E628" i="34" s="1"/>
  <c r="D628" i="34"/>
  <c r="D627" i="34"/>
  <c r="E627" i="34"/>
  <c r="D626" i="34"/>
  <c r="E626" i="34"/>
  <c r="D625" i="34"/>
  <c r="E625" i="34"/>
  <c r="D624" i="34"/>
  <c r="E624" i="34"/>
  <c r="D623" i="34"/>
  <c r="E623" i="34"/>
  <c r="D622" i="34"/>
  <c r="E622" i="34"/>
  <c r="D621" i="34"/>
  <c r="E621" i="34"/>
  <c r="D620" i="34"/>
  <c r="E620" i="34"/>
  <c r="D619" i="34"/>
  <c r="E619" i="34"/>
  <c r="D618" i="34"/>
  <c r="E618" i="34"/>
  <c r="D617" i="34"/>
  <c r="E617" i="34"/>
  <c r="E616" i="34" s="1"/>
  <c r="D616" i="34"/>
  <c r="D615" i="34"/>
  <c r="E615" i="34"/>
  <c r="D614" i="34"/>
  <c r="E614" i="34"/>
  <c r="D613" i="34"/>
  <c r="E613" i="34"/>
  <c r="D612" i="34"/>
  <c r="E612" i="34"/>
  <c r="D611" i="34"/>
  <c r="E611" i="34"/>
  <c r="E610" i="34" s="1"/>
  <c r="D610" i="34"/>
  <c r="D609" i="34"/>
  <c r="E609" i="34"/>
  <c r="D608" i="34"/>
  <c r="E608" i="34"/>
  <c r="D607" i="34"/>
  <c r="E607" i="34"/>
  <c r="D606" i="34"/>
  <c r="E606" i="34"/>
  <c r="D605" i="34"/>
  <c r="E605" i="34"/>
  <c r="D604" i="34"/>
  <c r="E604" i="34"/>
  <c r="E603" i="34" s="1"/>
  <c r="D603" i="34"/>
  <c r="D602" i="34"/>
  <c r="E602" i="34"/>
  <c r="D601" i="34"/>
  <c r="E601" i="34"/>
  <c r="D600" i="34"/>
  <c r="E600" i="34"/>
  <c r="E599" i="34" s="1"/>
  <c r="D599" i="34"/>
  <c r="D598" i="34"/>
  <c r="E598" i="34"/>
  <c r="D597" i="34"/>
  <c r="E597" i="34"/>
  <c r="D596" i="34"/>
  <c r="E596" i="34"/>
  <c r="E595" i="34" s="1"/>
  <c r="D595" i="34"/>
  <c r="D594" i="34"/>
  <c r="E594" i="34"/>
  <c r="D593" i="34"/>
  <c r="E593" i="34"/>
  <c r="E592" i="34" s="1"/>
  <c r="D592" i="34"/>
  <c r="D591" i="34"/>
  <c r="E591" i="34"/>
  <c r="D590" i="34"/>
  <c r="E590" i="34"/>
  <c r="D589" i="34"/>
  <c r="E589" i="34"/>
  <c r="D588" i="34"/>
  <c r="E588" i="34"/>
  <c r="E587" i="34" s="1"/>
  <c r="D587" i="34"/>
  <c r="D586" i="34"/>
  <c r="E586" i="34"/>
  <c r="D585" i="34"/>
  <c r="E585" i="34"/>
  <c r="D584" i="34"/>
  <c r="E584" i="34"/>
  <c r="D583" i="34"/>
  <c r="E583" i="34"/>
  <c r="D582" i="34"/>
  <c r="E582" i="34"/>
  <c r="E581" i="34" s="1"/>
  <c r="D581" i="34"/>
  <c r="D580" i="34"/>
  <c r="E580" i="34"/>
  <c r="D579" i="34"/>
  <c r="E579" i="34"/>
  <c r="D578" i="34"/>
  <c r="E578" i="34"/>
  <c r="E577" i="34" s="1"/>
  <c r="D577" i="34"/>
  <c r="D576" i="34"/>
  <c r="E576" i="34"/>
  <c r="D575" i="34"/>
  <c r="E575" i="34"/>
  <c r="D574" i="34"/>
  <c r="E574" i="34"/>
  <c r="D573" i="34"/>
  <c r="E573" i="34"/>
  <c r="D572" i="34"/>
  <c r="E572" i="34"/>
  <c r="D571" i="34"/>
  <c r="E571" i="34"/>
  <c r="D570" i="34"/>
  <c r="E570" i="34"/>
  <c r="E569" i="34" s="1"/>
  <c r="D569" i="34"/>
  <c r="D568" i="34"/>
  <c r="E568" i="34"/>
  <c r="D567" i="34"/>
  <c r="E567" i="34"/>
  <c r="D566" i="34"/>
  <c r="E566" i="34"/>
  <c r="D565" i="34"/>
  <c r="E565" i="34"/>
  <c r="D564" i="34"/>
  <c r="E564" i="34"/>
  <c r="D563" i="34"/>
  <c r="E563" i="34"/>
  <c r="E562" i="34" s="1"/>
  <c r="D562" i="34"/>
  <c r="D561" i="34" s="1"/>
  <c r="J561" i="34"/>
  <c r="J560" i="34"/>
  <c r="J559" i="34"/>
  <c r="D558" i="34"/>
  <c r="E558" i="34" s="1"/>
  <c r="D557" i="34"/>
  <c r="D556" i="34" s="1"/>
  <c r="D555" i="34"/>
  <c r="E555" i="34" s="1"/>
  <c r="D554" i="34"/>
  <c r="E554" i="34" s="1"/>
  <c r="D553" i="34"/>
  <c r="D552" i="34" s="1"/>
  <c r="D551" i="34" s="1"/>
  <c r="D550" i="34" s="1"/>
  <c r="J551" i="34"/>
  <c r="J550" i="34"/>
  <c r="D549" i="34"/>
  <c r="E549" i="34" s="1"/>
  <c r="D548" i="34"/>
  <c r="E548" i="34" s="1"/>
  <c r="E547" i="34" s="1"/>
  <c r="J547" i="34"/>
  <c r="D547" i="34"/>
  <c r="D546" i="34"/>
  <c r="E546" i="34"/>
  <c r="D545" i="34"/>
  <c r="E545" i="34"/>
  <c r="E544" i="34" s="1"/>
  <c r="D544" i="34"/>
  <c r="D543" i="34"/>
  <c r="E543" i="34"/>
  <c r="D542" i="34"/>
  <c r="E542" i="34"/>
  <c r="D541" i="34"/>
  <c r="E541" i="34"/>
  <c r="D540" i="34"/>
  <c r="E540" i="34"/>
  <c r="D539" i="34"/>
  <c r="E539" i="34"/>
  <c r="D538" i="34"/>
  <c r="D537" i="34"/>
  <c r="E537" i="34"/>
  <c r="D536" i="34"/>
  <c r="E536" i="34"/>
  <c r="D535" i="34"/>
  <c r="E535" i="34"/>
  <c r="D534" i="34"/>
  <c r="E534" i="34"/>
  <c r="D533" i="34"/>
  <c r="E533" i="34"/>
  <c r="D532" i="34"/>
  <c r="E532" i="34"/>
  <c r="E531" i="34" s="1"/>
  <c r="D531" i="34"/>
  <c r="D530" i="34"/>
  <c r="E530" i="34"/>
  <c r="E529" i="34" s="1"/>
  <c r="D529" i="34"/>
  <c r="D528" i="34" s="1"/>
  <c r="D527" i="34"/>
  <c r="E527" i="34"/>
  <c r="D526" i="34"/>
  <c r="E526" i="34"/>
  <c r="D525" i="34"/>
  <c r="E525" i="34"/>
  <c r="D524" i="34"/>
  <c r="E524" i="34"/>
  <c r="D523" i="34"/>
  <c r="E523" i="34"/>
  <c r="E522" i="34" s="1"/>
  <c r="D522" i="34"/>
  <c r="D521" i="34"/>
  <c r="E521" i="34"/>
  <c r="D520" i="34"/>
  <c r="E520" i="34"/>
  <c r="D519" i="34"/>
  <c r="E519" i="34"/>
  <c r="D518" i="34"/>
  <c r="E518" i="34"/>
  <c r="D517" i="34"/>
  <c r="E517" i="34"/>
  <c r="D516" i="34"/>
  <c r="E516" i="34"/>
  <c r="D515" i="34"/>
  <c r="E515" i="34"/>
  <c r="D514" i="34"/>
  <c r="E514" i="34"/>
  <c r="E513" i="34" s="1"/>
  <c r="D513" i="34"/>
  <c r="D512" i="34"/>
  <c r="E512" i="34"/>
  <c r="D511" i="34"/>
  <c r="E511" i="34"/>
  <c r="D510" i="34"/>
  <c r="E510" i="34"/>
  <c r="E509" i="34" s="1"/>
  <c r="D509" i="34"/>
  <c r="D508" i="34"/>
  <c r="E508" i="34"/>
  <c r="D507" i="34"/>
  <c r="E507" i="34"/>
  <c r="D506" i="34"/>
  <c r="E506" i="34"/>
  <c r="D505" i="34"/>
  <c r="E505" i="34"/>
  <c r="E504" i="34" s="1"/>
  <c r="D504" i="34"/>
  <c r="D503" i="34"/>
  <c r="E503" i="34"/>
  <c r="D502" i="34"/>
  <c r="E502" i="34"/>
  <c r="D501" i="34"/>
  <c r="E501" i="34"/>
  <c r="D500" i="34"/>
  <c r="E500" i="34"/>
  <c r="D499" i="34"/>
  <c r="E499" i="34"/>
  <c r="D498" i="34"/>
  <c r="E498" i="34"/>
  <c r="D497" i="34"/>
  <c r="D496" i="34"/>
  <c r="E496" i="34"/>
  <c r="D495" i="34"/>
  <c r="E495" i="34"/>
  <c r="E494" i="34" s="1"/>
  <c r="D494" i="34"/>
  <c r="D493" i="34"/>
  <c r="E493" i="34"/>
  <c r="D492" i="34"/>
  <c r="E492" i="34"/>
  <c r="E491" i="34" s="1"/>
  <c r="D491" i="34"/>
  <c r="D484" i="34" s="1"/>
  <c r="D490" i="34"/>
  <c r="E490" i="34"/>
  <c r="D489" i="34"/>
  <c r="E489" i="34"/>
  <c r="D488" i="34"/>
  <c r="E488" i="34"/>
  <c r="D487" i="34"/>
  <c r="E487" i="34"/>
  <c r="E486" i="34" s="1"/>
  <c r="D486" i="34"/>
  <c r="D485" i="34"/>
  <c r="E485" i="34"/>
  <c r="J483" i="34"/>
  <c r="D481" i="34"/>
  <c r="E481" i="34" s="1"/>
  <c r="D480" i="34"/>
  <c r="E480" i="34" s="1"/>
  <c r="D479" i="34"/>
  <c r="E479" i="34" s="1"/>
  <c r="D478" i="34"/>
  <c r="D476" i="34"/>
  <c r="E476" i="34" s="1"/>
  <c r="D475" i="34"/>
  <c r="E475" i="34" s="1"/>
  <c r="E474" i="34" s="1"/>
  <c r="D473" i="34"/>
  <c r="E473" i="34" s="1"/>
  <c r="D472" i="34"/>
  <c r="E472" i="34" s="1"/>
  <c r="D471" i="34"/>
  <c r="E471" i="34" s="1"/>
  <c r="D470" i="34"/>
  <c r="E470" i="34" s="1"/>
  <c r="D469" i="34"/>
  <c r="E469" i="34" s="1"/>
  <c r="E468" i="34" s="1"/>
  <c r="D467" i="34"/>
  <c r="E467" i="34" s="1"/>
  <c r="D466" i="34"/>
  <c r="E466" i="34" s="1"/>
  <c r="D465" i="34"/>
  <c r="E465" i="34" s="1"/>
  <c r="D464" i="34"/>
  <c r="D462" i="34"/>
  <c r="E462" i="34" s="1"/>
  <c r="D461" i="34"/>
  <c r="E461" i="34" s="1"/>
  <c r="D460" i="34"/>
  <c r="D458" i="34"/>
  <c r="E458" i="34" s="1"/>
  <c r="D457" i="34"/>
  <c r="E457" i="34" s="1"/>
  <c r="D456" i="34"/>
  <c r="D454" i="34"/>
  <c r="E454" i="34" s="1"/>
  <c r="D453" i="34"/>
  <c r="E453" i="34" s="1"/>
  <c r="D452" i="34"/>
  <c r="E452" i="34" s="1"/>
  <c r="E450" i="34" s="1"/>
  <c r="D451" i="34"/>
  <c r="E451" i="34" s="1"/>
  <c r="D449" i="34"/>
  <c r="E449" i="34" s="1"/>
  <c r="D448" i="34"/>
  <c r="E448" i="34" s="1"/>
  <c r="D447" i="34"/>
  <c r="E447" i="34" s="1"/>
  <c r="D446" i="34"/>
  <c r="D443" i="34"/>
  <c r="E443" i="34" s="1"/>
  <c r="D442" i="34"/>
  <c r="E442" i="34" s="1"/>
  <c r="D441" i="34"/>
  <c r="E441" i="34" s="1"/>
  <c r="D440" i="34"/>
  <c r="E440" i="34" s="1"/>
  <c r="D439" i="34"/>
  <c r="E439" i="34" s="1"/>
  <c r="D438" i="34"/>
  <c r="E438" i="34" s="1"/>
  <c r="D437" i="34"/>
  <c r="E437" i="34" s="1"/>
  <c r="D436" i="34"/>
  <c r="E436" i="34" s="1"/>
  <c r="D435" i="34"/>
  <c r="E435" i="34" s="1"/>
  <c r="D434" i="34"/>
  <c r="E434" i="34" s="1"/>
  <c r="D433" i="34"/>
  <c r="E433" i="34" s="1"/>
  <c r="D432" i="34"/>
  <c r="E432" i="34" s="1"/>
  <c r="D431" i="34"/>
  <c r="E431" i="34" s="1"/>
  <c r="D430" i="34"/>
  <c r="D428" i="34"/>
  <c r="E428" i="34" s="1"/>
  <c r="D427" i="34"/>
  <c r="E427" i="34" s="1"/>
  <c r="D426" i="34"/>
  <c r="E426" i="34" s="1"/>
  <c r="D425" i="34"/>
  <c r="E425" i="34" s="1"/>
  <c r="D424" i="34"/>
  <c r="E424" i="34" s="1"/>
  <c r="D423" i="34"/>
  <c r="E423" i="34" s="1"/>
  <c r="E422" i="34"/>
  <c r="D421" i="34"/>
  <c r="E421" i="34" s="1"/>
  <c r="D420" i="34"/>
  <c r="E420" i="34" s="1"/>
  <c r="D419" i="34"/>
  <c r="E419" i="34" s="1"/>
  <c r="D418" i="34"/>
  <c r="E418" i="34" s="1"/>
  <c r="E416" i="34" s="1"/>
  <c r="D417" i="34"/>
  <c r="E417" i="34" s="1"/>
  <c r="D415" i="34"/>
  <c r="E415" i="34" s="1"/>
  <c r="D414" i="34"/>
  <c r="E414" i="34" s="1"/>
  <c r="E412" i="34" s="1"/>
  <c r="D413" i="34"/>
  <c r="E413" i="34" s="1"/>
  <c r="D411" i="34"/>
  <c r="E411" i="34" s="1"/>
  <c r="D410" i="34"/>
  <c r="D408" i="34"/>
  <c r="E408" i="34" s="1"/>
  <c r="D407" i="34"/>
  <c r="E407" i="34" s="1"/>
  <c r="D406" i="34"/>
  <c r="E406" i="34" s="1"/>
  <c r="D405" i="34"/>
  <c r="E405" i="34" s="1"/>
  <c r="E404" i="34" s="1"/>
  <c r="D403" i="34"/>
  <c r="E403" i="34" s="1"/>
  <c r="D402" i="34"/>
  <c r="E402" i="34" s="1"/>
  <c r="D401" i="34"/>
  <c r="E401" i="34" s="1"/>
  <c r="D400" i="34"/>
  <c r="D398" i="34"/>
  <c r="E398" i="34" s="1"/>
  <c r="D397" i="34"/>
  <c r="E397" i="34" s="1"/>
  <c r="D396" i="34"/>
  <c r="D394" i="34"/>
  <c r="E394" i="34" s="1"/>
  <c r="D393" i="34"/>
  <c r="E393" i="34" s="1"/>
  <c r="E392" i="34" s="1"/>
  <c r="D391" i="34"/>
  <c r="E391" i="34" s="1"/>
  <c r="D390" i="34"/>
  <c r="E390" i="34" s="1"/>
  <c r="D389" i="34"/>
  <c r="E389" i="34" s="1"/>
  <c r="E388" i="34" s="1"/>
  <c r="D387" i="34"/>
  <c r="E387" i="34" s="1"/>
  <c r="D386" i="34"/>
  <c r="E386" i="34" s="1"/>
  <c r="D385" i="34"/>
  <c r="E385" i="34" s="1"/>
  <c r="D384" i="34"/>
  <c r="E384" i="34" s="1"/>
  <c r="D383" i="34"/>
  <c r="E383" i="34" s="1"/>
  <c r="E382" i="34" s="1"/>
  <c r="D381" i="34"/>
  <c r="E381" i="34" s="1"/>
  <c r="D380" i="34"/>
  <c r="E380" i="34" s="1"/>
  <c r="D379" i="34"/>
  <c r="E379" i="34" s="1"/>
  <c r="E378" i="34" s="1"/>
  <c r="D377" i="34"/>
  <c r="E377" i="34" s="1"/>
  <c r="D376" i="34"/>
  <c r="E376" i="34" s="1"/>
  <c r="D375" i="34"/>
  <c r="E375" i="34" s="1"/>
  <c r="D374" i="34"/>
  <c r="D372" i="34"/>
  <c r="E372" i="34" s="1"/>
  <c r="D371" i="34"/>
  <c r="E371" i="34" s="1"/>
  <c r="D370" i="34"/>
  <c r="E370" i="34" s="1"/>
  <c r="E368" i="34" s="1"/>
  <c r="D369" i="34"/>
  <c r="E369" i="34" s="1"/>
  <c r="C368" i="34"/>
  <c r="D367" i="34"/>
  <c r="E367" i="34"/>
  <c r="D366" i="34"/>
  <c r="E366" i="34"/>
  <c r="D365" i="34"/>
  <c r="E365" i="34"/>
  <c r="D364" i="34"/>
  <c r="E364" i="34"/>
  <c r="D363" i="34"/>
  <c r="E363" i="34"/>
  <c r="E362" i="34" s="1"/>
  <c r="D362" i="34"/>
  <c r="D361" i="34"/>
  <c r="E361" i="34"/>
  <c r="D360" i="34"/>
  <c r="E360" i="34"/>
  <c r="D359" i="34"/>
  <c r="E359" i="34"/>
  <c r="D358" i="34"/>
  <c r="E358" i="34"/>
  <c r="D357" i="34"/>
  <c r="D356" i="34"/>
  <c r="E356" i="34"/>
  <c r="D355" i="34"/>
  <c r="E355" i="34"/>
  <c r="D354" i="34"/>
  <c r="E354" i="34"/>
  <c r="E353" i="34" s="1"/>
  <c r="D353" i="34"/>
  <c r="D352" i="34"/>
  <c r="E352" i="34"/>
  <c r="D351" i="34"/>
  <c r="E351" i="34"/>
  <c r="D350" i="34"/>
  <c r="E350" i="34"/>
  <c r="D349" i="34"/>
  <c r="E349" i="34"/>
  <c r="E348" i="34" s="1"/>
  <c r="D348" i="34"/>
  <c r="D347" i="34"/>
  <c r="E347" i="34" s="1"/>
  <c r="D346" i="34"/>
  <c r="E346" i="34" s="1"/>
  <c r="D345" i="34"/>
  <c r="E345" i="34" s="1"/>
  <c r="E344" i="34" s="1"/>
  <c r="D343" i="34"/>
  <c r="E343" i="34" s="1"/>
  <c r="D342" i="34"/>
  <c r="E342" i="34" s="1"/>
  <c r="D341" i="34"/>
  <c r="E341" i="34" s="1"/>
  <c r="J339" i="34"/>
  <c r="D338" i="34"/>
  <c r="E338" i="34"/>
  <c r="D337" i="34"/>
  <c r="E337" i="34"/>
  <c r="D336" i="34"/>
  <c r="E336" i="34"/>
  <c r="D335" i="34"/>
  <c r="E335" i="34"/>
  <c r="D334" i="34"/>
  <c r="E334" i="34"/>
  <c r="D333" i="34"/>
  <c r="E333" i="34"/>
  <c r="D332" i="34"/>
  <c r="E332" i="34"/>
  <c r="D330" i="34"/>
  <c r="E330" i="34"/>
  <c r="D329" i="34"/>
  <c r="E329" i="34"/>
  <c r="E328" i="34" s="1"/>
  <c r="D328" i="34"/>
  <c r="D327" i="34"/>
  <c r="E327" i="34"/>
  <c r="D326" i="34"/>
  <c r="E326" i="34"/>
  <c r="D324" i="34"/>
  <c r="E324" i="34"/>
  <c r="D323" i="34"/>
  <c r="E323" i="34"/>
  <c r="D322" i="34"/>
  <c r="E322" i="34"/>
  <c r="D321" i="34"/>
  <c r="E321" i="34"/>
  <c r="D320" i="34"/>
  <c r="E320" i="34"/>
  <c r="D319" i="34"/>
  <c r="E319" i="34"/>
  <c r="D318" i="34"/>
  <c r="E318" i="34"/>
  <c r="D317" i="34"/>
  <c r="E317" i="34"/>
  <c r="D316" i="34"/>
  <c r="E316" i="34"/>
  <c r="E315" i="34" s="1"/>
  <c r="E314" i="34" s="1"/>
  <c r="D315" i="34"/>
  <c r="D314" i="34" s="1"/>
  <c r="D313" i="34"/>
  <c r="E313" i="34"/>
  <c r="D312" i="34"/>
  <c r="E312" i="34"/>
  <c r="D311" i="34"/>
  <c r="E311" i="34"/>
  <c r="D310" i="34"/>
  <c r="E310" i="34"/>
  <c r="D309" i="34"/>
  <c r="E309" i="34"/>
  <c r="D307" i="34"/>
  <c r="E307" i="34"/>
  <c r="D306" i="34"/>
  <c r="E306" i="34"/>
  <c r="D304" i="34"/>
  <c r="E304" i="34"/>
  <c r="D303" i="34"/>
  <c r="E303" i="34"/>
  <c r="D301" i="34"/>
  <c r="E301" i="34"/>
  <c r="D300" i="34"/>
  <c r="E300" i="34"/>
  <c r="D299" i="34"/>
  <c r="E299" i="34"/>
  <c r="D297" i="34"/>
  <c r="E297" i="34"/>
  <c r="D295" i="34"/>
  <c r="E295" i="34"/>
  <c r="D294" i="34"/>
  <c r="E294" i="34"/>
  <c r="D293" i="34"/>
  <c r="E293" i="34"/>
  <c r="D292" i="34"/>
  <c r="E292" i="34"/>
  <c r="D291" i="34"/>
  <c r="E291" i="34"/>
  <c r="D290" i="34"/>
  <c r="E290" i="34"/>
  <c r="D288" i="34"/>
  <c r="E288" i="34"/>
  <c r="D287" i="34"/>
  <c r="E287" i="34"/>
  <c r="D286" i="34"/>
  <c r="E286" i="34"/>
  <c r="D285" i="34"/>
  <c r="E285" i="34"/>
  <c r="D284" i="34"/>
  <c r="E284" i="34"/>
  <c r="D283" i="34"/>
  <c r="E283" i="34"/>
  <c r="D282" i="34"/>
  <c r="E282" i="34"/>
  <c r="D281" i="34"/>
  <c r="E281" i="34"/>
  <c r="D280" i="34"/>
  <c r="E280" i="34"/>
  <c r="D279" i="34"/>
  <c r="E279" i="34"/>
  <c r="D278" i="34"/>
  <c r="E278" i="34"/>
  <c r="D277" i="34"/>
  <c r="E277" i="34"/>
  <c r="D276" i="34"/>
  <c r="E276" i="34"/>
  <c r="D275" i="34"/>
  <c r="E275" i="34"/>
  <c r="D274" i="34"/>
  <c r="E274" i="34"/>
  <c r="D273" i="34"/>
  <c r="E273" i="34"/>
  <c r="D272" i="34"/>
  <c r="E272" i="34"/>
  <c r="D271" i="34"/>
  <c r="E271" i="34"/>
  <c r="D270" i="34"/>
  <c r="E270" i="34"/>
  <c r="D269" i="34"/>
  <c r="E269" i="34"/>
  <c r="D268" i="34"/>
  <c r="E268" i="34"/>
  <c r="D267" i="34"/>
  <c r="E267" i="34"/>
  <c r="D266" i="34"/>
  <c r="E266" i="34"/>
  <c r="D264" i="34"/>
  <c r="E264" i="34"/>
  <c r="E263" i="34" s="1"/>
  <c r="D263" i="34"/>
  <c r="D262" i="34"/>
  <c r="E262" i="34"/>
  <c r="D261" i="34"/>
  <c r="E261" i="34"/>
  <c r="E260" i="34" s="1"/>
  <c r="E259" i="34" s="1"/>
  <c r="D260" i="34"/>
  <c r="D259" i="34" s="1"/>
  <c r="J259" i="34"/>
  <c r="J258" i="34"/>
  <c r="J257" i="34"/>
  <c r="D252" i="34"/>
  <c r="E252" i="34"/>
  <c r="D251" i="34"/>
  <c r="E251" i="34"/>
  <c r="E250" i="34" s="1"/>
  <c r="D250" i="34"/>
  <c r="D249" i="34"/>
  <c r="E249" i="34"/>
  <c r="D248" i="34"/>
  <c r="E248" i="34"/>
  <c r="D247" i="34"/>
  <c r="E247" i="34"/>
  <c r="D246" i="34"/>
  <c r="E246" i="34"/>
  <c r="E244" i="34" s="1"/>
  <c r="E243" i="34" s="1"/>
  <c r="D245" i="34"/>
  <c r="E245" i="34"/>
  <c r="D244" i="34"/>
  <c r="D243" i="34" s="1"/>
  <c r="D242" i="34"/>
  <c r="E242" i="34"/>
  <c r="D241" i="34"/>
  <c r="E241" i="34"/>
  <c r="E239" i="34" s="1"/>
  <c r="E238" i="34" s="1"/>
  <c r="D240" i="34"/>
  <c r="E240" i="34"/>
  <c r="D239" i="34"/>
  <c r="D238" i="34"/>
  <c r="D237" i="34"/>
  <c r="E237" i="34"/>
  <c r="E236" i="34" s="1"/>
  <c r="E235" i="34" s="1"/>
  <c r="D236" i="34"/>
  <c r="D235" i="34" s="1"/>
  <c r="D234" i="34"/>
  <c r="E234" i="34"/>
  <c r="E233" i="34" s="1"/>
  <c r="D233" i="34"/>
  <c r="D232" i="34"/>
  <c r="E232" i="34"/>
  <c r="D231" i="34"/>
  <c r="E231" i="34"/>
  <c r="E229" i="34" s="1"/>
  <c r="D230" i="34"/>
  <c r="E230" i="34"/>
  <c r="D229" i="34"/>
  <c r="D228" i="34"/>
  <c r="D227" i="34"/>
  <c r="E227" i="34"/>
  <c r="D226" i="34"/>
  <c r="E226" i="34"/>
  <c r="D225" i="34"/>
  <c r="E225" i="34"/>
  <c r="E223" i="34" s="1"/>
  <c r="E222" i="34" s="1"/>
  <c r="D224" i="34"/>
  <c r="E224" i="34"/>
  <c r="D223" i="34"/>
  <c r="D222" i="34"/>
  <c r="D221" i="34"/>
  <c r="E221" i="34"/>
  <c r="E220" i="34" s="1"/>
  <c r="D220" i="34"/>
  <c r="D215" i="34" s="1"/>
  <c r="D219" i="34"/>
  <c r="E219" i="34"/>
  <c r="E216" i="34" s="1"/>
  <c r="D218" i="34"/>
  <c r="E218" i="34"/>
  <c r="D217" i="34"/>
  <c r="E217" i="34"/>
  <c r="D216" i="34"/>
  <c r="D214" i="34"/>
  <c r="E214" i="34"/>
  <c r="E213" i="34" s="1"/>
  <c r="D213" i="34"/>
  <c r="D212" i="34"/>
  <c r="E212" i="34"/>
  <c r="E211" i="34" s="1"/>
  <c r="D211" i="34"/>
  <c r="D210" i="34"/>
  <c r="E210" i="34"/>
  <c r="D209" i="34"/>
  <c r="E209" i="34"/>
  <c r="E207" i="34" s="1"/>
  <c r="D208" i="34"/>
  <c r="E208" i="34"/>
  <c r="D207" i="34"/>
  <c r="D206" i="34"/>
  <c r="E206" i="34"/>
  <c r="D205" i="34"/>
  <c r="E205" i="34"/>
  <c r="E204" i="34" s="1"/>
  <c r="D204" i="34"/>
  <c r="D203" i="34" s="1"/>
  <c r="D202" i="34"/>
  <c r="E202" i="34"/>
  <c r="E201" i="34" s="1"/>
  <c r="E200" i="34" s="1"/>
  <c r="D201" i="34"/>
  <c r="D200" i="34"/>
  <c r="D199" i="34"/>
  <c r="E199" i="34"/>
  <c r="E198" i="34" s="1"/>
  <c r="E197" i="34" s="1"/>
  <c r="D198" i="34"/>
  <c r="D197" i="34" s="1"/>
  <c r="D196" i="34"/>
  <c r="E196" i="34"/>
  <c r="E195" i="34" s="1"/>
  <c r="D195" i="34"/>
  <c r="D194" i="34"/>
  <c r="E194" i="34"/>
  <c r="E193" i="34" s="1"/>
  <c r="D193" i="34"/>
  <c r="D192" i="34"/>
  <c r="E192" i="34"/>
  <c r="D191" i="34"/>
  <c r="E191" i="34"/>
  <c r="D190" i="34"/>
  <c r="E190" i="34"/>
  <c r="E189" i="34" s="1"/>
  <c r="D189" i="34"/>
  <c r="D188" i="34"/>
  <c r="D187" i="34"/>
  <c r="E187" i="34"/>
  <c r="D186" i="34"/>
  <c r="E186" i="34"/>
  <c r="E185" i="34" s="1"/>
  <c r="E184" i="34" s="1"/>
  <c r="D185" i="34"/>
  <c r="D184" i="34"/>
  <c r="D183" i="34"/>
  <c r="E183" i="34"/>
  <c r="E182" i="34" s="1"/>
  <c r="D182" i="34"/>
  <c r="D181" i="34"/>
  <c r="E181" i="34"/>
  <c r="E180" i="34" s="1"/>
  <c r="E179" i="34" s="1"/>
  <c r="D180" i="34"/>
  <c r="D179" i="34" s="1"/>
  <c r="J178" i="34"/>
  <c r="J177" i="34"/>
  <c r="D176" i="34"/>
  <c r="E176" i="34"/>
  <c r="D175" i="34"/>
  <c r="E175" i="34"/>
  <c r="E174" i="34" s="1"/>
  <c r="D174" i="34"/>
  <c r="D173" i="34"/>
  <c r="E173" i="34"/>
  <c r="D172" i="34"/>
  <c r="E172" i="34"/>
  <c r="E171" i="34" s="1"/>
  <c r="E170" i="34" s="1"/>
  <c r="D171" i="34"/>
  <c r="D170" i="34" s="1"/>
  <c r="J170" i="34"/>
  <c r="D169" i="34"/>
  <c r="E169" i="34" s="1"/>
  <c r="D168" i="34"/>
  <c r="E168" i="34" s="1"/>
  <c r="E167" i="34" s="1"/>
  <c r="D166" i="34"/>
  <c r="E166" i="34" s="1"/>
  <c r="D165" i="34"/>
  <c r="D164" i="34" s="1"/>
  <c r="J163" i="34"/>
  <c r="D162" i="34"/>
  <c r="E162" i="34"/>
  <c r="D161" i="34"/>
  <c r="E161" i="34"/>
  <c r="E160" i="34" s="1"/>
  <c r="D160" i="34"/>
  <c r="D159" i="34"/>
  <c r="E159" i="34"/>
  <c r="D158" i="34"/>
  <c r="E158" i="34"/>
  <c r="E157" i="34" s="1"/>
  <c r="D157" i="34"/>
  <c r="D156" i="34"/>
  <c r="E156" i="34"/>
  <c r="D155" i="34"/>
  <c r="E155" i="34"/>
  <c r="E154" i="34" s="1"/>
  <c r="D154" i="34"/>
  <c r="D153" i="34" s="1"/>
  <c r="J153" i="34"/>
  <c r="J152" i="34"/>
  <c r="D151" i="34"/>
  <c r="E151" i="34"/>
  <c r="D150" i="34"/>
  <c r="E150" i="34"/>
  <c r="E149" i="34" s="1"/>
  <c r="D149" i="34"/>
  <c r="D148" i="34"/>
  <c r="E148" i="34"/>
  <c r="D147" i="34"/>
  <c r="E147" i="34"/>
  <c r="E146" i="34" s="1"/>
  <c r="D146" i="34"/>
  <c r="D145" i="34"/>
  <c r="E145" i="34"/>
  <c r="D144" i="34"/>
  <c r="E144" i="34"/>
  <c r="E143" i="34" s="1"/>
  <c r="D143" i="34"/>
  <c r="D142" i="34"/>
  <c r="E142" i="34"/>
  <c r="D141" i="34"/>
  <c r="E141" i="34"/>
  <c r="E140" i="34" s="1"/>
  <c r="D140" i="34"/>
  <c r="D139" i="34"/>
  <c r="E139" i="34"/>
  <c r="D138" i="34"/>
  <c r="E138" i="34"/>
  <c r="D137" i="34"/>
  <c r="E137" i="34"/>
  <c r="E136" i="34" s="1"/>
  <c r="D136" i="34"/>
  <c r="D135" i="34" s="1"/>
  <c r="J135" i="34"/>
  <c r="D134" i="34"/>
  <c r="E134" i="34" s="1"/>
  <c r="D133" i="34"/>
  <c r="D132" i="34" s="1"/>
  <c r="D131" i="34"/>
  <c r="E131" i="34" s="1"/>
  <c r="D130" i="34"/>
  <c r="E130" i="34" s="1"/>
  <c r="E129" i="34" s="1"/>
  <c r="D128" i="34"/>
  <c r="E128" i="34" s="1"/>
  <c r="D127" i="34"/>
  <c r="D126" i="34" s="1"/>
  <c r="D125" i="34"/>
  <c r="E125" i="34" s="1"/>
  <c r="D124" i="34"/>
  <c r="E124" i="34" s="1"/>
  <c r="E123" i="34" s="1"/>
  <c r="D122" i="34"/>
  <c r="E122" i="34" s="1"/>
  <c r="D121" i="34"/>
  <c r="D120" i="34" s="1"/>
  <c r="D119" i="34"/>
  <c r="E119" i="34" s="1"/>
  <c r="D118" i="34"/>
  <c r="E118" i="34" s="1"/>
  <c r="E117" i="34" s="1"/>
  <c r="J116" i="34"/>
  <c r="J115" i="34"/>
  <c r="J114" i="34"/>
  <c r="D113" i="34"/>
  <c r="E113" i="34"/>
  <c r="D112" i="34"/>
  <c r="E112" i="34"/>
  <c r="D111" i="34"/>
  <c r="E111" i="34"/>
  <c r="D110" i="34"/>
  <c r="E110" i="34"/>
  <c r="D109" i="34"/>
  <c r="E109" i="34"/>
  <c r="D108" i="34"/>
  <c r="E108" i="34"/>
  <c r="D107" i="34"/>
  <c r="E107" i="34"/>
  <c r="D106" i="34"/>
  <c r="E106" i="34"/>
  <c r="D105" i="34"/>
  <c r="E105" i="34"/>
  <c r="D104" i="34"/>
  <c r="E104" i="34"/>
  <c r="D103" i="34"/>
  <c r="E103" i="34"/>
  <c r="D102" i="34"/>
  <c r="E102" i="34"/>
  <c r="D101" i="34"/>
  <c r="E101" i="34"/>
  <c r="D100" i="34"/>
  <c r="E100" i="34"/>
  <c r="D99" i="34"/>
  <c r="E99" i="34"/>
  <c r="D98" i="34"/>
  <c r="E98" i="34"/>
  <c r="J97" i="34"/>
  <c r="E97" i="34"/>
  <c r="D97" i="34"/>
  <c r="D96" i="34"/>
  <c r="E96" i="34" s="1"/>
  <c r="D95" i="34"/>
  <c r="E95" i="34" s="1"/>
  <c r="D94" i="34"/>
  <c r="E94" i="34" s="1"/>
  <c r="D93" i="34"/>
  <c r="E93" i="34" s="1"/>
  <c r="D92" i="34"/>
  <c r="E92" i="34" s="1"/>
  <c r="D91" i="34"/>
  <c r="E91" i="34" s="1"/>
  <c r="D90" i="34"/>
  <c r="E90" i="34" s="1"/>
  <c r="D89" i="34"/>
  <c r="E89" i="34" s="1"/>
  <c r="D88" i="34"/>
  <c r="E88" i="34" s="1"/>
  <c r="D87" i="34"/>
  <c r="E87" i="34" s="1"/>
  <c r="D86" i="34"/>
  <c r="E86" i="34" s="1"/>
  <c r="D85" i="34"/>
  <c r="E85" i="34" s="1"/>
  <c r="D84" i="34"/>
  <c r="E84" i="34" s="1"/>
  <c r="D83" i="34"/>
  <c r="E83" i="34" s="1"/>
  <c r="D82" i="34"/>
  <c r="E82" i="34" s="1"/>
  <c r="D81" i="34"/>
  <c r="E81" i="34" s="1"/>
  <c r="D80" i="34"/>
  <c r="E80" i="34" s="1"/>
  <c r="D79" i="34"/>
  <c r="E79" i="34" s="1"/>
  <c r="D78" i="34"/>
  <c r="E78" i="34" s="1"/>
  <c r="D77" i="34"/>
  <c r="E77" i="34" s="1"/>
  <c r="D76" i="34"/>
  <c r="E76" i="34" s="1"/>
  <c r="D75" i="34"/>
  <c r="E75" i="34" s="1"/>
  <c r="D74" i="34"/>
  <c r="E74" i="34" s="1"/>
  <c r="D73" i="34"/>
  <c r="E73" i="34" s="1"/>
  <c r="D72" i="34"/>
  <c r="E72" i="34" s="1"/>
  <c r="D71" i="34"/>
  <c r="E71" i="34" s="1"/>
  <c r="D70" i="34"/>
  <c r="E70" i="34" s="1"/>
  <c r="D69" i="34"/>
  <c r="E69" i="34" s="1"/>
  <c r="J68" i="34"/>
  <c r="D68" i="34"/>
  <c r="D67" i="34" s="1"/>
  <c r="J67" i="34"/>
  <c r="D66" i="34"/>
  <c r="E66" i="34" s="1"/>
  <c r="D65" i="34"/>
  <c r="E65" i="34" s="1"/>
  <c r="D64" i="34"/>
  <c r="E64" i="34" s="1"/>
  <c r="D63" i="34"/>
  <c r="E63" i="34" s="1"/>
  <c r="D62" i="34"/>
  <c r="E62" i="34" s="1"/>
  <c r="J61" i="34"/>
  <c r="D61" i="34"/>
  <c r="D60" i="34"/>
  <c r="E60" i="34"/>
  <c r="D59" i="34"/>
  <c r="E59" i="34"/>
  <c r="D58" i="34"/>
  <c r="E58" i="34"/>
  <c r="D57" i="34"/>
  <c r="E57" i="34"/>
  <c r="D56" i="34"/>
  <c r="E56" i="34"/>
  <c r="D55" i="34"/>
  <c r="E55" i="34"/>
  <c r="D54" i="34"/>
  <c r="E54" i="34"/>
  <c r="D53" i="34"/>
  <c r="E53" i="34"/>
  <c r="D52" i="34"/>
  <c r="E52" i="34"/>
  <c r="D51" i="34"/>
  <c r="E51" i="34"/>
  <c r="D50" i="34"/>
  <c r="E50" i="34"/>
  <c r="D49" i="34"/>
  <c r="E49" i="34"/>
  <c r="D48" i="34"/>
  <c r="E48" i="34"/>
  <c r="D47" i="34"/>
  <c r="E47" i="34"/>
  <c r="D46" i="34"/>
  <c r="E46" i="34"/>
  <c r="D45" i="34"/>
  <c r="E45" i="34"/>
  <c r="D44" i="34"/>
  <c r="E44" i="34"/>
  <c r="D43" i="34"/>
  <c r="E43" i="34"/>
  <c r="D42" i="34"/>
  <c r="E42" i="34"/>
  <c r="D41" i="34"/>
  <c r="E41" i="34"/>
  <c r="D40" i="34"/>
  <c r="E40" i="34"/>
  <c r="D39" i="34"/>
  <c r="E39" i="34"/>
  <c r="E38" i="34" s="1"/>
  <c r="J38" i="34"/>
  <c r="D38" i="34"/>
  <c r="D37" i="34"/>
  <c r="E37" i="34" s="1"/>
  <c r="D36" i="34"/>
  <c r="E36" i="34" s="1"/>
  <c r="D35" i="34"/>
  <c r="E35" i="34" s="1"/>
  <c r="D34" i="34"/>
  <c r="E34" i="34" s="1"/>
  <c r="D33" i="34"/>
  <c r="E33" i="34" s="1"/>
  <c r="D32" i="34"/>
  <c r="E32" i="34" s="1"/>
  <c r="D31" i="34"/>
  <c r="E31" i="34" s="1"/>
  <c r="D30" i="34"/>
  <c r="E30" i="34" s="1"/>
  <c r="D29" i="34"/>
  <c r="E29" i="34" s="1"/>
  <c r="D28" i="34"/>
  <c r="E28" i="34" s="1"/>
  <c r="D27" i="34"/>
  <c r="E27" i="34" s="1"/>
  <c r="D26" i="34"/>
  <c r="E26" i="34" s="1"/>
  <c r="D25" i="34"/>
  <c r="E25" i="34" s="1"/>
  <c r="D24" i="34"/>
  <c r="E24" i="34" s="1"/>
  <c r="D23" i="34"/>
  <c r="E23" i="34" s="1"/>
  <c r="D22" i="34"/>
  <c r="E22" i="34" s="1"/>
  <c r="D21" i="34"/>
  <c r="E21" i="34" s="1"/>
  <c r="D20" i="34"/>
  <c r="E20" i="34" s="1"/>
  <c r="D19" i="34"/>
  <c r="E19" i="34" s="1"/>
  <c r="D18" i="34"/>
  <c r="E18" i="34" s="1"/>
  <c r="D17" i="34"/>
  <c r="E17" i="34" s="1"/>
  <c r="D16" i="34"/>
  <c r="E16" i="34" s="1"/>
  <c r="D15" i="34"/>
  <c r="E15" i="34" s="1"/>
  <c r="D14" i="34"/>
  <c r="E14" i="34" s="1"/>
  <c r="D13" i="34"/>
  <c r="E13" i="34" s="1"/>
  <c r="D12" i="34"/>
  <c r="E12" i="34" s="1"/>
  <c r="E11" i="34" s="1"/>
  <c r="J11" i="34"/>
  <c r="D10" i="34"/>
  <c r="E10" i="34"/>
  <c r="D9" i="34"/>
  <c r="E9" i="34"/>
  <c r="D8" i="34"/>
  <c r="E8" i="34"/>
  <c r="D7" i="34"/>
  <c r="E7" i="34"/>
  <c r="D6" i="34"/>
  <c r="E6" i="34"/>
  <c r="D5" i="34"/>
  <c r="E5" i="34"/>
  <c r="J4" i="34"/>
  <c r="E4" i="34"/>
  <c r="D4" i="34"/>
  <c r="J3" i="34"/>
  <c r="J2" i="34"/>
  <c r="C260" i="31"/>
  <c r="C263" i="31"/>
  <c r="C315" i="31"/>
  <c r="C314" i="31" s="1"/>
  <c r="C259" i="31" s="1"/>
  <c r="C328" i="31"/>
  <c r="C344" i="31"/>
  <c r="C348" i="31"/>
  <c r="C340" i="31" s="1"/>
  <c r="C339" i="31" s="1"/>
  <c r="C353" i="31"/>
  <c r="C357" i="31"/>
  <c r="C362" i="31"/>
  <c r="C373" i="31"/>
  <c r="C378" i="31"/>
  <c r="C382" i="31"/>
  <c r="C388" i="31"/>
  <c r="C392" i="31"/>
  <c r="C395" i="31"/>
  <c r="C399" i="31"/>
  <c r="C404" i="31"/>
  <c r="C409" i="31"/>
  <c r="C412" i="31"/>
  <c r="C416" i="31"/>
  <c r="C422" i="31"/>
  <c r="C429" i="31"/>
  <c r="C445" i="31"/>
  <c r="C450" i="31"/>
  <c r="C455" i="31"/>
  <c r="C444" i="31" s="1"/>
  <c r="C459" i="31"/>
  <c r="C463" i="31"/>
  <c r="C468" i="31"/>
  <c r="C474" i="31"/>
  <c r="C477" i="31"/>
  <c r="C486" i="31"/>
  <c r="C491" i="31"/>
  <c r="C494" i="31"/>
  <c r="C497" i="31"/>
  <c r="C484" i="31"/>
  <c r="C504" i="31"/>
  <c r="C513" i="31"/>
  <c r="C509" i="31" s="1"/>
  <c r="C522" i="31"/>
  <c r="C529" i="31"/>
  <c r="C531" i="31"/>
  <c r="C528" i="31" s="1"/>
  <c r="C544" i="31"/>
  <c r="C538" i="31" s="1"/>
  <c r="C547" i="31"/>
  <c r="C552" i="31"/>
  <c r="C556" i="31"/>
  <c r="C551" i="31" s="1"/>
  <c r="C550" i="31" s="1"/>
  <c r="C562" i="31"/>
  <c r="C569" i="31"/>
  <c r="C577" i="31"/>
  <c r="C561" i="31" s="1"/>
  <c r="C581" i="31"/>
  <c r="C587" i="31"/>
  <c r="C592" i="31"/>
  <c r="C595" i="31"/>
  <c r="C599" i="31"/>
  <c r="C603" i="31"/>
  <c r="C610" i="31"/>
  <c r="C616" i="31"/>
  <c r="C628" i="31"/>
  <c r="C638" i="31"/>
  <c r="C642" i="31"/>
  <c r="C646" i="31"/>
  <c r="C653" i="31"/>
  <c r="C661" i="31"/>
  <c r="C665" i="31"/>
  <c r="C671" i="31"/>
  <c r="C676" i="31"/>
  <c r="C679" i="31"/>
  <c r="C683" i="31"/>
  <c r="C687" i="31"/>
  <c r="C694" i="31"/>
  <c r="C700" i="31"/>
  <c r="C727" i="31"/>
  <c r="C731" i="31"/>
  <c r="C730" i="31"/>
  <c r="C734" i="31"/>
  <c r="C733" i="31"/>
  <c r="C739" i="31"/>
  <c r="C741" i="31"/>
  <c r="C744" i="31"/>
  <c r="C746" i="31"/>
  <c r="C743" i="31" s="1"/>
  <c r="C726" i="31" s="1"/>
  <c r="C751" i="31"/>
  <c r="C750" i="31" s="1"/>
  <c r="C756" i="31"/>
  <c r="C755" i="31" s="1"/>
  <c r="C761" i="31"/>
  <c r="C760" i="31" s="1"/>
  <c r="C765" i="31"/>
  <c r="C768" i="31"/>
  <c r="C767" i="31"/>
  <c r="C772" i="31"/>
  <c r="C771" i="31"/>
  <c r="C777" i="31"/>
  <c r="C718" i="31"/>
  <c r="C722" i="31"/>
  <c r="C717" i="31"/>
  <c r="C716" i="31" s="1"/>
  <c r="C4" i="31"/>
  <c r="C11" i="31"/>
  <c r="C3" i="31" s="1"/>
  <c r="C2" i="31" s="1"/>
  <c r="C38" i="31"/>
  <c r="C61" i="31"/>
  <c r="C97" i="31"/>
  <c r="C68" i="31"/>
  <c r="C67" i="31"/>
  <c r="C116" i="31"/>
  <c r="C123" i="31"/>
  <c r="C115" i="31"/>
  <c r="C114" i="31" s="1"/>
  <c r="C130" i="31"/>
  <c r="C134" i="31"/>
  <c r="C137" i="31"/>
  <c r="C129" i="31"/>
  <c r="C141" i="31"/>
  <c r="C140" i="31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C368" i="31"/>
  <c r="F53" i="16"/>
  <c r="F28" i="16"/>
  <c r="D778" i="31"/>
  <c r="D776" i="31"/>
  <c r="D775" i="31"/>
  <c r="E775" i="31"/>
  <c r="D774" i="31"/>
  <c r="E774" i="31"/>
  <c r="D773" i="31"/>
  <c r="E773" i="31"/>
  <c r="D770" i="31"/>
  <c r="D769" i="31"/>
  <c r="E769" i="31" s="1"/>
  <c r="D766" i="31"/>
  <c r="D764" i="31"/>
  <c r="E764" i="31"/>
  <c r="D763" i="31"/>
  <c r="E763" i="31"/>
  <c r="D762" i="31"/>
  <c r="D759" i="31"/>
  <c r="E759" i="31" s="1"/>
  <c r="D758" i="31"/>
  <c r="E758" i="31" s="1"/>
  <c r="D757" i="31"/>
  <c r="E757" i="31" s="1"/>
  <c r="D756" i="31"/>
  <c r="D755" i="31" s="1"/>
  <c r="D754" i="31"/>
  <c r="D753" i="31"/>
  <c r="E753" i="31"/>
  <c r="D752" i="31"/>
  <c r="D749" i="31"/>
  <c r="E749" i="31" s="1"/>
  <c r="D748" i="31"/>
  <c r="E748" i="31" s="1"/>
  <c r="D747" i="31"/>
  <c r="E747" i="31" s="1"/>
  <c r="E746" i="31" s="1"/>
  <c r="D745" i="31"/>
  <c r="E745" i="31" s="1"/>
  <c r="E744" i="31" s="1"/>
  <c r="D744" i="31"/>
  <c r="D742" i="31"/>
  <c r="D740" i="31"/>
  <c r="D738" i="31"/>
  <c r="E738" i="31"/>
  <c r="D737" i="31"/>
  <c r="E737" i="31"/>
  <c r="D736" i="31"/>
  <c r="E736" i="31"/>
  <c r="D735" i="31"/>
  <c r="E735" i="31"/>
  <c r="E734" i="31" s="1"/>
  <c r="D734" i="31"/>
  <c r="D732" i="31"/>
  <c r="D729" i="31"/>
  <c r="E729" i="31" s="1"/>
  <c r="D728" i="31"/>
  <c r="D724" i="31"/>
  <c r="E724" i="31"/>
  <c r="D723" i="31"/>
  <c r="E723" i="31"/>
  <c r="D721" i="31"/>
  <c r="E721" i="31"/>
  <c r="D720" i="31"/>
  <c r="E720" i="31"/>
  <c r="D719" i="31"/>
  <c r="E719" i="31"/>
  <c r="D718" i="31"/>
  <c r="D715" i="31"/>
  <c r="E715" i="31" s="1"/>
  <c r="D714" i="31"/>
  <c r="E714" i="31" s="1"/>
  <c r="D713" i="31"/>
  <c r="E713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D701" i="31"/>
  <c r="E701" i="31" s="1"/>
  <c r="D700" i="31"/>
  <c r="D699" i="31"/>
  <c r="E699" i="31"/>
  <c r="D698" i="31"/>
  <c r="E698" i="31"/>
  <c r="D697" i="31"/>
  <c r="E697" i="31"/>
  <c r="D696" i="31"/>
  <c r="E696" i="31"/>
  <c r="D695" i="31"/>
  <c r="E695" i="31"/>
  <c r="D694" i="3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/>
  <c r="D685" i="31"/>
  <c r="E685" i="31"/>
  <c r="D684" i="31"/>
  <c r="D682" i="31"/>
  <c r="E682" i="31" s="1"/>
  <c r="D681" i="31"/>
  <c r="E681" i="31" s="1"/>
  <c r="D680" i="31"/>
  <c r="D678" i="31"/>
  <c r="E678" i="31"/>
  <c r="D677" i="31"/>
  <c r="D676" i="31" s="1"/>
  <c r="E677" i="31"/>
  <c r="D675" i="31"/>
  <c r="E675" i="31" s="1"/>
  <c r="D674" i="31"/>
  <c r="E674" i="31" s="1"/>
  <c r="D673" i="31"/>
  <c r="E673" i="31" s="1"/>
  <c r="D672" i="31"/>
  <c r="D670" i="31"/>
  <c r="E670" i="31"/>
  <c r="D669" i="31"/>
  <c r="E669" i="31"/>
  <c r="D668" i="31"/>
  <c r="E668" i="31"/>
  <c r="D667" i="31"/>
  <c r="E667" i="31"/>
  <c r="D666" i="31"/>
  <c r="D664" i="31"/>
  <c r="E664" i="31" s="1"/>
  <c r="D663" i="31"/>
  <c r="E663" i="31" s="1"/>
  <c r="D662" i="31"/>
  <c r="D660" i="31"/>
  <c r="E660" i="31"/>
  <c r="D659" i="31"/>
  <c r="E659" i="31"/>
  <c r="D658" i="31"/>
  <c r="E658" i="31"/>
  <c r="D657" i="31"/>
  <c r="E657" i="31"/>
  <c r="D656" i="31"/>
  <c r="E656" i="31"/>
  <c r="D655" i="31"/>
  <c r="E655" i="3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/>
  <c r="D636" i="31"/>
  <c r="E636" i="31"/>
  <c r="D635" i="31"/>
  <c r="E635" i="31"/>
  <c r="D634" i="31"/>
  <c r="E634" i="31"/>
  <c r="D633" i="31"/>
  <c r="E633" i="31"/>
  <c r="D632" i="31"/>
  <c r="E632" i="31"/>
  <c r="D631" i="31"/>
  <c r="E631" i="31"/>
  <c r="D630" i="31"/>
  <c r="E630" i="31"/>
  <c r="D629" i="31"/>
  <c r="E629" i="31"/>
  <c r="D627" i="31"/>
  <c r="E627" i="31"/>
  <c r="D626" i="31"/>
  <c r="E626" i="31"/>
  <c r="D625" i="31"/>
  <c r="E625" i="31"/>
  <c r="D624" i="31"/>
  <c r="E624" i="31"/>
  <c r="D623" i="31"/>
  <c r="E623" i="31"/>
  <c r="D622" i="31"/>
  <c r="E622" i="31"/>
  <c r="D621" i="31"/>
  <c r="E621" i="31"/>
  <c r="D620" i="31"/>
  <c r="E620" i="31"/>
  <c r="D619" i="31"/>
  <c r="E619" i="31"/>
  <c r="D618" i="31"/>
  <c r="E618" i="31"/>
  <c r="D617" i="31"/>
  <c r="E617" i="31"/>
  <c r="D615" i="31"/>
  <c r="E615" i="31"/>
  <c r="D614" i="31"/>
  <c r="E614" i="31"/>
  <c r="D613" i="31"/>
  <c r="E613" i="31"/>
  <c r="D612" i="31"/>
  <c r="E612" i="31"/>
  <c r="D611" i="31"/>
  <c r="E611" i="31"/>
  <c r="E610" i="31" s="1"/>
  <c r="D609" i="31"/>
  <c r="E609" i="31" s="1"/>
  <c r="D608" i="31"/>
  <c r="E608" i="31" s="1"/>
  <c r="D607" i="31"/>
  <c r="E607" i="31" s="1"/>
  <c r="D606" i="31"/>
  <c r="E606" i="31" s="1"/>
  <c r="D604" i="31"/>
  <c r="E604" i="31" s="1"/>
  <c r="D605" i="31"/>
  <c r="E605" i="31" s="1"/>
  <c r="D602" i="31"/>
  <c r="E602" i="31"/>
  <c r="D601" i="31"/>
  <c r="D600" i="31"/>
  <c r="E600" i="31" s="1"/>
  <c r="D598" i="31"/>
  <c r="E598" i="31" s="1"/>
  <c r="D596" i="31"/>
  <c r="E596" i="31" s="1"/>
  <c r="E595" i="31" s="1"/>
  <c r="D597" i="31"/>
  <c r="E597" i="31" s="1"/>
  <c r="D594" i="31"/>
  <c r="E594" i="31"/>
  <c r="D593" i="31"/>
  <c r="D591" i="31"/>
  <c r="E591" i="31" s="1"/>
  <c r="D590" i="31"/>
  <c r="E590" i="31" s="1"/>
  <c r="D588" i="31"/>
  <c r="E588" i="31" s="1"/>
  <c r="D589" i="31"/>
  <c r="E589" i="31" s="1"/>
  <c r="D586" i="31"/>
  <c r="E586" i="31"/>
  <c r="D585" i="31"/>
  <c r="E585" i="31"/>
  <c r="D584" i="31"/>
  <c r="E584" i="31"/>
  <c r="D583" i="31"/>
  <c r="E583" i="31"/>
  <c r="D582" i="31"/>
  <c r="D580" i="31"/>
  <c r="E580" i="31" s="1"/>
  <c r="D579" i="31"/>
  <c r="E579" i="31" s="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/>
  <c r="D567" i="31"/>
  <c r="E567" i="31"/>
  <c r="D566" i="31"/>
  <c r="E566" i="31"/>
  <c r="D565" i="31"/>
  <c r="E565" i="31"/>
  <c r="D564" i="31"/>
  <c r="E564" i="31"/>
  <c r="D563" i="31"/>
  <c r="E563" i="31"/>
  <c r="E562" i="31" s="1"/>
  <c r="D562" i="31"/>
  <c r="D558" i="31"/>
  <c r="D557" i="31"/>
  <c r="E557" i="31" s="1"/>
  <c r="D555" i="31"/>
  <c r="E555" i="31" s="1"/>
  <c r="D554" i="31"/>
  <c r="E554" i="31" s="1"/>
  <c r="D553" i="31"/>
  <c r="D549" i="31"/>
  <c r="E549" i="31"/>
  <c r="D548" i="31"/>
  <c r="E548" i="31"/>
  <c r="E547" i="31" s="1"/>
  <c r="D546" i="31"/>
  <c r="E546" i="31" s="1"/>
  <c r="D545" i="31"/>
  <c r="D543" i="31"/>
  <c r="E543" i="31"/>
  <c r="D542" i="31"/>
  <c r="E542" i="31"/>
  <c r="D541" i="31"/>
  <c r="E541" i="31"/>
  <c r="D540" i="31"/>
  <c r="E540" i="31"/>
  <c r="D539" i="31"/>
  <c r="E539" i="31"/>
  <c r="D537" i="31"/>
  <c r="E537" i="31"/>
  <c r="D536" i="31"/>
  <c r="E536" i="31"/>
  <c r="D535" i="31"/>
  <c r="E535" i="31"/>
  <c r="D532" i="31"/>
  <c r="E532" i="31"/>
  <c r="E531" i="31" s="1"/>
  <c r="D533" i="31"/>
  <c r="E533" i="31"/>
  <c r="D534" i="31"/>
  <c r="E534" i="3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E523" i="31" s="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D513" i="31" s="1"/>
  <c r="D512" i="31"/>
  <c r="E512" i="31" s="1"/>
  <c r="D511" i="31"/>
  <c r="E511" i="31" s="1"/>
  <c r="D510" i="31"/>
  <c r="D508" i="31"/>
  <c r="E508" i="31"/>
  <c r="D507" i="31"/>
  <c r="E507" i="31"/>
  <c r="D506" i="31"/>
  <c r="E506" i="3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D494" i="31" s="1"/>
  <c r="D493" i="31"/>
  <c r="E493" i="31" s="1"/>
  <c r="D492" i="31"/>
  <c r="E492" i="31" s="1"/>
  <c r="D490" i="31"/>
  <c r="E490" i="31"/>
  <c r="D489" i="31"/>
  <c r="E489" i="31"/>
  <c r="D488" i="31"/>
  <c r="E488" i="31"/>
  <c r="D487" i="31"/>
  <c r="E487" i="31"/>
  <c r="D485" i="31"/>
  <c r="E485" i="31"/>
  <c r="D481" i="31"/>
  <c r="E481" i="31"/>
  <c r="D480" i="31"/>
  <c r="E480" i="31"/>
  <c r="D479" i="31"/>
  <c r="E479" i="31"/>
  <c r="D478" i="31"/>
  <c r="D476" i="31"/>
  <c r="E476" i="31" s="1"/>
  <c r="D475" i="31"/>
  <c r="E475" i="31" s="1"/>
  <c r="E474" i="31" s="1"/>
  <c r="D473" i="31"/>
  <c r="E473" i="31"/>
  <c r="D472" i="31"/>
  <c r="E472" i="31"/>
  <c r="D471" i="31"/>
  <c r="E471" i="31"/>
  <c r="D470" i="31"/>
  <c r="E470" i="31"/>
  <c r="D469" i="31"/>
  <c r="D468" i="31" s="1"/>
  <c r="E469" i="31"/>
  <c r="D467" i="31"/>
  <c r="E467" i="31" s="1"/>
  <c r="D466" i="31"/>
  <c r="E466" i="31" s="1"/>
  <c r="D465" i="31"/>
  <c r="E465" i="31" s="1"/>
  <c r="D464" i="31"/>
  <c r="D462" i="31"/>
  <c r="E462" i="31"/>
  <c r="D461" i="31"/>
  <c r="E461" i="31"/>
  <c r="D460" i="31"/>
  <c r="D458" i="31"/>
  <c r="E458" i="31" s="1"/>
  <c r="D457" i="31"/>
  <c r="E457" i="31" s="1"/>
  <c r="D456" i="31"/>
  <c r="D454" i="31"/>
  <c r="E454" i="31"/>
  <c r="D453" i="31"/>
  <c r="E453" i="31"/>
  <c r="D452" i="31"/>
  <c r="E452" i="31"/>
  <c r="D451" i="31"/>
  <c r="E451" i="31"/>
  <c r="E450" i="31" s="1"/>
  <c r="D449" i="31"/>
  <c r="E449" i="31" s="1"/>
  <c r="D448" i="31"/>
  <c r="E448" i="31" s="1"/>
  <c r="D447" i="31"/>
  <c r="E447" i="31" s="1"/>
  <c r="D446" i="31"/>
  <c r="D443" i="31"/>
  <c r="E443" i="31"/>
  <c r="D442" i="31"/>
  <c r="E442" i="31"/>
  <c r="D441" i="31"/>
  <c r="E441" i="31"/>
  <c r="D440" i="31"/>
  <c r="E440" i="31"/>
  <c r="D439" i="31"/>
  <c r="E439" i="31"/>
  <c r="D438" i="31"/>
  <c r="E438" i="31"/>
  <c r="D437" i="31"/>
  <c r="E437" i="31"/>
  <c r="D436" i="31"/>
  <c r="E436" i="31"/>
  <c r="D435" i="31"/>
  <c r="E435" i="31"/>
  <c r="D434" i="31"/>
  <c r="E434" i="31"/>
  <c r="D433" i="31"/>
  <c r="E433" i="31"/>
  <c r="D432" i="31"/>
  <c r="E432" i="31"/>
  <c r="D431" i="31"/>
  <c r="E431" i="3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/>
  <c r="D420" i="31"/>
  <c r="E420" i="31"/>
  <c r="D419" i="31"/>
  <c r="E419" i="31"/>
  <c r="D418" i="31"/>
  <c r="E418" i="31"/>
  <c r="D417" i="31"/>
  <c r="E417" i="31"/>
  <c r="E416" i="31" s="1"/>
  <c r="D416" i="31"/>
  <c r="D415" i="31"/>
  <c r="E415" i="31"/>
  <c r="D414" i="31"/>
  <c r="E414" i="31"/>
  <c r="D413" i="31"/>
  <c r="E413" i="31"/>
  <c r="E412" i="31" s="1"/>
  <c r="D411" i="31"/>
  <c r="E411" i="31" s="1"/>
  <c r="D410" i="31"/>
  <c r="D408" i="31"/>
  <c r="E408" i="31"/>
  <c r="D407" i="31"/>
  <c r="E407" i="31"/>
  <c r="D406" i="31"/>
  <c r="E406" i="31"/>
  <c r="D405" i="31"/>
  <c r="E405" i="31"/>
  <c r="E404" i="31" s="1"/>
  <c r="D404" i="31"/>
  <c r="D403" i="31"/>
  <c r="E403" i="31"/>
  <c r="D402" i="31"/>
  <c r="E402" i="31"/>
  <c r="D401" i="31"/>
  <c r="E401" i="31"/>
  <c r="D400" i="31"/>
  <c r="D398" i="31"/>
  <c r="E398" i="31" s="1"/>
  <c r="D397" i="31"/>
  <c r="E397" i="31" s="1"/>
  <c r="D396" i="31"/>
  <c r="D394" i="31"/>
  <c r="E394" i="31"/>
  <c r="D393" i="31"/>
  <c r="E393" i="31"/>
  <c r="E392" i="31" s="1"/>
  <c r="D391" i="31"/>
  <c r="E391" i="31" s="1"/>
  <c r="D390" i="31"/>
  <c r="E390" i="31" s="1"/>
  <c r="D389" i="31"/>
  <c r="D388" i="31" s="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E378" i="31" s="1"/>
  <c r="D377" i="31"/>
  <c r="E377" i="31"/>
  <c r="D376" i="31"/>
  <c r="E376" i="31"/>
  <c r="D375" i="31"/>
  <c r="E375" i="31"/>
  <c r="D374" i="31"/>
  <c r="D373" i="31"/>
  <c r="D372" i="31"/>
  <c r="E372" i="31"/>
  <c r="D371" i="31"/>
  <c r="E371" i="31"/>
  <c r="D370" i="31"/>
  <c r="E370" i="31"/>
  <c r="D369" i="31"/>
  <c r="E369" i="31"/>
  <c r="E368" i="31" s="1"/>
  <c r="D368" i="31"/>
  <c r="D367" i="31"/>
  <c r="E367" i="31"/>
  <c r="D366" i="31"/>
  <c r="E366" i="31"/>
  <c r="D365" i="31"/>
  <c r="E365" i="31"/>
  <c r="D364" i="31"/>
  <c r="E364" i="31"/>
  <c r="D363" i="31"/>
  <c r="E363" i="31"/>
  <c r="E362" i="31" s="1"/>
  <c r="D362" i="31"/>
  <c r="D361" i="31"/>
  <c r="E361" i="31"/>
  <c r="D360" i="31"/>
  <c r="E360" i="31"/>
  <c r="D359" i="31"/>
  <c r="E359" i="31"/>
  <c r="D358" i="31"/>
  <c r="E358" i="31"/>
  <c r="E357" i="31" s="1"/>
  <c r="D357" i="31"/>
  <c r="D356" i="31"/>
  <c r="E356" i="31"/>
  <c r="D355" i="31"/>
  <c r="E355" i="31"/>
  <c r="D354" i="31"/>
  <c r="D353" i="31"/>
  <c r="D352" i="31"/>
  <c r="E352" i="31"/>
  <c r="D351" i="31"/>
  <c r="E351" i="31"/>
  <c r="D350" i="31"/>
  <c r="E350" i="31"/>
  <c r="D349" i="31"/>
  <c r="E349" i="31"/>
  <c r="E348" i="31" s="1"/>
  <c r="D348" i="31"/>
  <c r="D347" i="31"/>
  <c r="E347" i="31"/>
  <c r="D346" i="31"/>
  <c r="E346" i="31"/>
  <c r="D345" i="31"/>
  <c r="E345" i="31"/>
  <c r="E344" i="31" s="1"/>
  <c r="D344" i="31"/>
  <c r="D343" i="31"/>
  <c r="E343" i="31"/>
  <c r="D342" i="31"/>
  <c r="E342" i="31"/>
  <c r="D341" i="31"/>
  <c r="E341" i="31"/>
  <c r="D338" i="31"/>
  <c r="E338" i="31"/>
  <c r="D337" i="31"/>
  <c r="E337" i="31"/>
  <c r="D336" i="31"/>
  <c r="E336" i="31"/>
  <c r="D335" i="31"/>
  <c r="E335" i="31"/>
  <c r="D334" i="31"/>
  <c r="E334" i="31"/>
  <c r="D333" i="31"/>
  <c r="E333" i="31"/>
  <c r="D332" i="31"/>
  <c r="D330" i="31"/>
  <c r="E330" i="31" s="1"/>
  <c r="D329" i="31"/>
  <c r="E329" i="31" s="1"/>
  <c r="E328" i="31" s="1"/>
  <c r="D327" i="31"/>
  <c r="E327" i="31" s="1"/>
  <c r="D326" i="31"/>
  <c r="E326" i="31" s="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5" i="31" s="1"/>
  <c r="D313" i="31"/>
  <c r="E313" i="31"/>
  <c r="D312" i="31"/>
  <c r="E312" i="31"/>
  <c r="D311" i="31"/>
  <c r="E311" i="31"/>
  <c r="D310" i="31"/>
  <c r="E310" i="31"/>
  <c r="D309" i="31"/>
  <c r="E309" i="31"/>
  <c r="D307" i="31"/>
  <c r="E307" i="31"/>
  <c r="D306" i="31"/>
  <c r="E306" i="31"/>
  <c r="D304" i="31"/>
  <c r="E304" i="31"/>
  <c r="D303" i="31"/>
  <c r="E303" i="31"/>
  <c r="D301" i="31"/>
  <c r="E301" i="31"/>
  <c r="D300" i="31"/>
  <c r="E300" i="31"/>
  <c r="D299" i="31"/>
  <c r="E299" i="31"/>
  <c r="D297" i="31"/>
  <c r="E297" i="31"/>
  <c r="D295" i="31"/>
  <c r="E295" i="31"/>
  <c r="D294" i="31"/>
  <c r="E294" i="31"/>
  <c r="D293" i="31"/>
  <c r="E293" i="31"/>
  <c r="D292" i="31"/>
  <c r="E292" i="31"/>
  <c r="D291" i="31"/>
  <c r="E291" i="3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/>
  <c r="D261" i="31"/>
  <c r="E261" i="31"/>
  <c r="E260" i="31" s="1"/>
  <c r="D260" i="31"/>
  <c r="D252" i="31"/>
  <c r="E252" i="31"/>
  <c r="D251" i="31"/>
  <c r="E251" i="31"/>
  <c r="E250" i="31" s="1"/>
  <c r="D250" i="31"/>
  <c r="D249" i="31"/>
  <c r="E249" i="31"/>
  <c r="D248" i="31"/>
  <c r="E248" i="31"/>
  <c r="D247" i="31"/>
  <c r="E247" i="31"/>
  <c r="D246" i="31"/>
  <c r="E246" i="31"/>
  <c r="E244" i="31" s="1"/>
  <c r="E243" i="31" s="1"/>
  <c r="D245" i="31"/>
  <c r="E245" i="31"/>
  <c r="D244" i="31"/>
  <c r="D243" i="31"/>
  <c r="D242" i="31"/>
  <c r="D241" i="31"/>
  <c r="E241" i="31" s="1"/>
  <c r="D240" i="31"/>
  <c r="E240" i="31" s="1"/>
  <c r="D237" i="31"/>
  <c r="E237" i="31" s="1"/>
  <c r="E236" i="31" s="1"/>
  <c r="E235" i="31" s="1"/>
  <c r="D236" i="3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D223" i="31" s="1"/>
  <c r="D222" i="31" s="1"/>
  <c r="D224" i="31"/>
  <c r="E225" i="31"/>
  <c r="E224" i="31"/>
  <c r="D221" i="31"/>
  <c r="E221" i="31"/>
  <c r="E220" i="31" s="1"/>
  <c r="D220" i="31"/>
  <c r="D219" i="31"/>
  <c r="E219" i="31"/>
  <c r="E216" i="31" s="1"/>
  <c r="D218" i="31"/>
  <c r="E218" i="31"/>
  <c r="D217" i="31"/>
  <c r="E217" i="31"/>
  <c r="D216" i="31"/>
  <c r="D214" i="31"/>
  <c r="D213" i="31"/>
  <c r="D212" i="31"/>
  <c r="E212" i="31"/>
  <c r="E211" i="31" s="1"/>
  <c r="D211" i="31"/>
  <c r="D210" i="31"/>
  <c r="E210" i="31"/>
  <c r="D209" i="31"/>
  <c r="E209" i="31"/>
  <c r="D208" i="31"/>
  <c r="D207" i="31"/>
  <c r="D206" i="31"/>
  <c r="E206" i="31"/>
  <c r="D205" i="31"/>
  <c r="E205" i="31"/>
  <c r="E204" i="31" s="1"/>
  <c r="D204" i="31"/>
  <c r="D202" i="31"/>
  <c r="D201" i="31"/>
  <c r="D200" i="31" s="1"/>
  <c r="D199" i="31"/>
  <c r="E199" i="31" s="1"/>
  <c r="E198" i="31" s="1"/>
  <c r="E197" i="31" s="1"/>
  <c r="D198" i="31"/>
  <c r="D197" i="31" s="1"/>
  <c r="D196" i="31"/>
  <c r="D195" i="31" s="1"/>
  <c r="D194" i="31"/>
  <c r="D193" i="31" s="1"/>
  <c r="D192" i="31"/>
  <c r="E192" i="31" s="1"/>
  <c r="D191" i="31"/>
  <c r="E191" i="31" s="1"/>
  <c r="D190" i="31"/>
  <c r="D189" i="31" s="1"/>
  <c r="D188" i="31" s="1"/>
  <c r="D187" i="31"/>
  <c r="E187" i="31"/>
  <c r="D186" i="31"/>
  <c r="E186" i="31"/>
  <c r="E185" i="31" s="1"/>
  <c r="E184" i="31" s="1"/>
  <c r="D185" i="31"/>
  <c r="D184" i="31"/>
  <c r="D183" i="31"/>
  <c r="E183" i="31"/>
  <c r="E182" i="31" s="1"/>
  <c r="D182" i="31"/>
  <c r="D181" i="31"/>
  <c r="E181" i="31"/>
  <c r="E180" i="31" s="1"/>
  <c r="D180" i="31"/>
  <c r="D179" i="31"/>
  <c r="D176" i="31"/>
  <c r="E176" i="31"/>
  <c r="D175" i="31"/>
  <c r="E175" i="31"/>
  <c r="E174" i="31" s="1"/>
  <c r="D174" i="31"/>
  <c r="D173" i="31"/>
  <c r="E173" i="31"/>
  <c r="D172" i="31"/>
  <c r="D171" i="31"/>
  <c r="D170" i="31" s="1"/>
  <c r="D169" i="31"/>
  <c r="E169" i="31" s="1"/>
  <c r="D168" i="31"/>
  <c r="E168" i="31" s="1"/>
  <c r="E167" i="31" s="1"/>
  <c r="D166" i="31"/>
  <c r="E166" i="31" s="1"/>
  <c r="D165" i="31"/>
  <c r="E165" i="31" s="1"/>
  <c r="E164" i="31" s="1"/>
  <c r="D164" i="31"/>
  <c r="D162" i="31"/>
  <c r="E162" i="31" s="1"/>
  <c r="D161" i="31"/>
  <c r="D160" i="31" s="1"/>
  <c r="D159" i="31"/>
  <c r="E159" i="31" s="1"/>
  <c r="D158" i="31"/>
  <c r="E158" i="31" s="1"/>
  <c r="D156" i="31"/>
  <c r="E156" i="31" s="1"/>
  <c r="D155" i="31"/>
  <c r="E155" i="31" s="1"/>
  <c r="D154" i="31"/>
  <c r="D151" i="31"/>
  <c r="E151" i="31"/>
  <c r="D150" i="31"/>
  <c r="E150" i="31"/>
  <c r="E149" i="31" s="1"/>
  <c r="D149" i="31"/>
  <c r="D148" i="31"/>
  <c r="E148" i="31"/>
  <c r="D147" i="31"/>
  <c r="E147" i="31"/>
  <c r="E146" i="31" s="1"/>
  <c r="D146" i="31"/>
  <c r="D145" i="31"/>
  <c r="E145" i="31"/>
  <c r="D144" i="31"/>
  <c r="D143" i="31"/>
  <c r="D142" i="31"/>
  <c r="E142" i="31"/>
  <c r="D141" i="31"/>
  <c r="E141" i="31"/>
  <c r="E140" i="31" s="1"/>
  <c r="D140" i="31"/>
  <c r="D139" i="31"/>
  <c r="E139" i="31"/>
  <c r="D138" i="31"/>
  <c r="E138" i="31"/>
  <c r="D137" i="31"/>
  <c r="E137" i="31"/>
  <c r="E136" i="31" s="1"/>
  <c r="D136" i="31"/>
  <c r="D134" i="31"/>
  <c r="E134" i="31"/>
  <c r="D133" i="31"/>
  <c r="E133" i="31"/>
  <c r="E132" i="31" s="1"/>
  <c r="D131" i="31"/>
  <c r="E131" i="31" s="1"/>
  <c r="D130" i="31"/>
  <c r="D129" i="31" s="1"/>
  <c r="D128" i="31"/>
  <c r="E128" i="31" s="1"/>
  <c r="D127" i="31"/>
  <c r="D126" i="31" s="1"/>
  <c r="D125" i="31"/>
  <c r="E125" i="31" s="1"/>
  <c r="D124" i="31"/>
  <c r="E124" i="31" s="1"/>
  <c r="E123" i="31" s="1"/>
  <c r="D122" i="31"/>
  <c r="E122" i="31" s="1"/>
  <c r="D121" i="31"/>
  <c r="D120" i="31" s="1"/>
  <c r="D119" i="31"/>
  <c r="E119" i="31" s="1"/>
  <c r="D118" i="31"/>
  <c r="D117" i="31" s="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7" i="31" s="1"/>
  <c r="D67" i="31" s="1"/>
  <c r="D69" i="31"/>
  <c r="E69" i="31" s="1"/>
  <c r="D70" i="31"/>
  <c r="D71" i="31"/>
  <c r="E71" i="31" s="1"/>
  <c r="D72" i="31"/>
  <c r="D73" i="31"/>
  <c r="E73" i="31" s="1"/>
  <c r="D74" i="31"/>
  <c r="D75" i="31"/>
  <c r="E75" i="31" s="1"/>
  <c r="D76" i="31"/>
  <c r="D77" i="31"/>
  <c r="E77" i="31" s="1"/>
  <c r="D78" i="31"/>
  <c r="D79" i="31"/>
  <c r="E79" i="31" s="1"/>
  <c r="D80" i="31"/>
  <c r="D81" i="31"/>
  <c r="E81" i="31" s="1"/>
  <c r="D82" i="31"/>
  <c r="D83" i="31"/>
  <c r="E83" i="31" s="1"/>
  <c r="D84" i="31"/>
  <c r="D85" i="31"/>
  <c r="E85" i="31" s="1"/>
  <c r="D86" i="31"/>
  <c r="D87" i="31"/>
  <c r="E87" i="31" s="1"/>
  <c r="D88" i="31"/>
  <c r="D89" i="31"/>
  <c r="E89" i="31" s="1"/>
  <c r="D90" i="31"/>
  <c r="D91" i="31"/>
  <c r="E91" i="31" s="1"/>
  <c r="D92" i="31"/>
  <c r="D93" i="31"/>
  <c r="E93" i="31" s="1"/>
  <c r="D94" i="31"/>
  <c r="D95" i="31"/>
  <c r="E95" i="31" s="1"/>
  <c r="D96" i="31"/>
  <c r="D68" i="31"/>
  <c r="E96" i="31"/>
  <c r="E94" i="31"/>
  <c r="E92" i="31"/>
  <c r="E90" i="31"/>
  <c r="E88" i="31"/>
  <c r="E86" i="31"/>
  <c r="E84" i="31"/>
  <c r="E82" i="31"/>
  <c r="E80" i="31"/>
  <c r="E78" i="31"/>
  <c r="E76" i="31"/>
  <c r="E74" i="31"/>
  <c r="E72" i="31"/>
  <c r="E70" i="31"/>
  <c r="D66" i="31"/>
  <c r="E66" i="31"/>
  <c r="D65" i="31"/>
  <c r="E65" i="31"/>
  <c r="D64" i="31"/>
  <c r="E64" i="31"/>
  <c r="D63" i="31"/>
  <c r="E63" i="31"/>
  <c r="D62" i="31"/>
  <c r="D61" i="31"/>
  <c r="D60" i="31"/>
  <c r="E60" i="31"/>
  <c r="D59" i="31"/>
  <c r="E59" i="31"/>
  <c r="D58" i="31"/>
  <c r="E58" i="31"/>
  <c r="D57" i="31"/>
  <c r="E57" i="31"/>
  <c r="D56" i="31"/>
  <c r="E56" i="31"/>
  <c r="D55" i="31"/>
  <c r="E55" i="31"/>
  <c r="D54" i="31"/>
  <c r="E54" i="31"/>
  <c r="D53" i="31"/>
  <c r="E53" i="31"/>
  <c r="D52" i="31"/>
  <c r="E52" i="31"/>
  <c r="D51" i="31"/>
  <c r="E51" i="31"/>
  <c r="D50" i="31"/>
  <c r="E50" i="31"/>
  <c r="D49" i="31"/>
  <c r="E49" i="31"/>
  <c r="D48" i="31"/>
  <c r="E48" i="31"/>
  <c r="D47" i="31"/>
  <c r="E47" i="31"/>
  <c r="D46" i="31"/>
  <c r="E46" i="31"/>
  <c r="D45" i="31"/>
  <c r="E45" i="31"/>
  <c r="D44" i="31"/>
  <c r="E44" i="31"/>
  <c r="D43" i="31"/>
  <c r="E43" i="31"/>
  <c r="D42" i="31"/>
  <c r="E42" i="31"/>
  <c r="D41" i="31"/>
  <c r="E41" i="31"/>
  <c r="D40" i="31"/>
  <c r="E40" i="31"/>
  <c r="D39" i="31"/>
  <c r="E39" i="31"/>
  <c r="E38" i="31" s="1"/>
  <c r="D38" i="31"/>
  <c r="D37" i="31"/>
  <c r="E37" i="31"/>
  <c r="D36" i="31"/>
  <c r="E36" i="31"/>
  <c r="D35" i="31"/>
  <c r="E35" i="31"/>
  <c r="D34" i="31"/>
  <c r="E34" i="31"/>
  <c r="D33" i="31"/>
  <c r="E33" i="31"/>
  <c r="D32" i="31"/>
  <c r="E32" i="31"/>
  <c r="D31" i="31"/>
  <c r="E31" i="31"/>
  <c r="D30" i="31"/>
  <c r="E30" i="31"/>
  <c r="D29" i="31"/>
  <c r="E29" i="31"/>
  <c r="D28" i="31"/>
  <c r="E28" i="31"/>
  <c r="D27" i="31"/>
  <c r="E27" i="31"/>
  <c r="D26" i="31"/>
  <c r="E26" i="31"/>
  <c r="D25" i="31"/>
  <c r="E25" i="31"/>
  <c r="D24" i="31"/>
  <c r="E24" i="31"/>
  <c r="D23" i="31"/>
  <c r="E23" i="31"/>
  <c r="D22" i="31"/>
  <c r="E22" i="31"/>
  <c r="D21" i="31"/>
  <c r="E21" i="31"/>
  <c r="D20" i="31"/>
  <c r="E20" i="31"/>
  <c r="D19" i="31"/>
  <c r="E19" i="31"/>
  <c r="D18" i="31"/>
  <c r="E18" i="31"/>
  <c r="D17" i="31"/>
  <c r="E17" i="31"/>
  <c r="D16" i="31"/>
  <c r="E16" i="31"/>
  <c r="D15" i="31"/>
  <c r="E15" i="31"/>
  <c r="D14" i="31"/>
  <c r="E14" i="31"/>
  <c r="D13" i="31"/>
  <c r="E13" i="31"/>
  <c r="D12" i="31"/>
  <c r="E12" i="31"/>
  <c r="E11" i="31" s="1"/>
  <c r="D11" i="31"/>
  <c r="D3" i="31" s="1"/>
  <c r="D10" i="31"/>
  <c r="E10" i="31"/>
  <c r="D9" i="31"/>
  <c r="E9" i="31"/>
  <c r="D8" i="31"/>
  <c r="E8" i="31"/>
  <c r="D7" i="31"/>
  <c r="E7" i="31"/>
  <c r="D6" i="31"/>
  <c r="E6" i="31"/>
  <c r="D5" i="31"/>
  <c r="E5" i="31"/>
  <c r="D4" i="31"/>
  <c r="D778" i="26"/>
  <c r="D777" i="26" s="1"/>
  <c r="D776" i="26"/>
  <c r="E776" i="26" s="1"/>
  <c r="D775" i="26"/>
  <c r="E775" i="26" s="1"/>
  <c r="D774" i="26"/>
  <c r="E774" i="26" s="1"/>
  <c r="D773" i="26"/>
  <c r="D770" i="26"/>
  <c r="E770" i="26"/>
  <c r="D769" i="26"/>
  <c r="E769" i="26"/>
  <c r="E768" i="26" s="1"/>
  <c r="E767" i="26" s="1"/>
  <c r="D768" i="26"/>
  <c r="D767" i="26" s="1"/>
  <c r="D766" i="26"/>
  <c r="E766" i="26"/>
  <c r="E765" i="26" s="1"/>
  <c r="D765" i="26"/>
  <c r="D764" i="26"/>
  <c r="E764" i="26"/>
  <c r="D763" i="26"/>
  <c r="E763" i="26"/>
  <c r="D762" i="26"/>
  <c r="E762" i="26"/>
  <c r="E761" i="26" s="1"/>
  <c r="E760" i="26" s="1"/>
  <c r="D759" i="26"/>
  <c r="E759" i="26"/>
  <c r="D758" i="26"/>
  <c r="E758" i="26"/>
  <c r="D757" i="26"/>
  <c r="E757" i="26"/>
  <c r="E756" i="26" s="1"/>
  <c r="E755" i="26" s="1"/>
  <c r="D756" i="26"/>
  <c r="D755" i="26"/>
  <c r="D754" i="26"/>
  <c r="E754" i="26"/>
  <c r="D753" i="26"/>
  <c r="E753" i="26"/>
  <c r="E751" i="26" s="1"/>
  <c r="E750" i="26" s="1"/>
  <c r="D752" i="26"/>
  <c r="E752" i="26"/>
  <c r="D749" i="26"/>
  <c r="E749" i="26"/>
  <c r="D748" i="26"/>
  <c r="E748" i="26"/>
  <c r="D747" i="26"/>
  <c r="E747" i="26"/>
  <c r="E746" i="26" s="1"/>
  <c r="D746" i="26"/>
  <c r="D745" i="26"/>
  <c r="D742" i="26"/>
  <c r="E742" i="26" s="1"/>
  <c r="E741" i="26" s="1"/>
  <c r="D740" i="26"/>
  <c r="E740" i="26" s="1"/>
  <c r="E739" i="26" s="1"/>
  <c r="D738" i="26"/>
  <c r="E738" i="26" s="1"/>
  <c r="D737" i="26"/>
  <c r="E737" i="26" s="1"/>
  <c r="D736" i="26"/>
  <c r="E736" i="26" s="1"/>
  <c r="D735" i="26"/>
  <c r="D734" i="26" s="1"/>
  <c r="D733" i="26" s="1"/>
  <c r="D732" i="26"/>
  <c r="E732" i="26" s="1"/>
  <c r="E731" i="26" s="1"/>
  <c r="E730" i="26" s="1"/>
  <c r="D731" i="26"/>
  <c r="D730" i="26" s="1"/>
  <c r="D729" i="26"/>
  <c r="E729" i="26" s="1"/>
  <c r="D728" i="26"/>
  <c r="E728" i="26" s="1"/>
  <c r="D724" i="26"/>
  <c r="E724" i="26" s="1"/>
  <c r="D723" i="26"/>
  <c r="D721" i="26"/>
  <c r="E721" i="26"/>
  <c r="D720" i="26"/>
  <c r="E720" i="26"/>
  <c r="D719" i="26"/>
  <c r="E719" i="26"/>
  <c r="E718" i="26" s="1"/>
  <c r="D718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1" i="26"/>
  <c r="E701" i="26"/>
  <c r="E700" i="26" s="1"/>
  <c r="D700" i="26"/>
  <c r="D699" i="26"/>
  <c r="E699" i="26"/>
  <c r="D698" i="26"/>
  <c r="E698" i="26"/>
  <c r="D697" i="26"/>
  <c r="E697" i="26"/>
  <c r="D696" i="26"/>
  <c r="E696" i="26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7" i="26" s="1"/>
  <c r="D686" i="26"/>
  <c r="E686" i="26" s="1"/>
  <c r="D685" i="26"/>
  <c r="E685" i="26" s="1"/>
  <c r="D684" i="26"/>
  <c r="D683" i="26" s="1"/>
  <c r="D682" i="26"/>
  <c r="E682" i="26" s="1"/>
  <c r="D681" i="26"/>
  <c r="E681" i="26" s="1"/>
  <c r="D680" i="26"/>
  <c r="D679" i="26" s="1"/>
  <c r="D678" i="26"/>
  <c r="E678" i="26" s="1"/>
  <c r="D677" i="26"/>
  <c r="E677" i="26" s="1"/>
  <c r="E676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/>
  <c r="D663" i="26"/>
  <c r="E663" i="26"/>
  <c r="D662" i="26"/>
  <c r="E662" i="26"/>
  <c r="E661" i="26" s="1"/>
  <c r="D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4" i="26"/>
  <c r="E654" i="26"/>
  <c r="D653" i="26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/>
  <c r="D643" i="26"/>
  <c r="E643" i="26"/>
  <c r="E642" i="26" s="1"/>
  <c r="D642" i="26"/>
  <c r="D641" i="26"/>
  <c r="E641" i="26"/>
  <c r="D640" i="26"/>
  <c r="E640" i="26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/>
  <c r="D614" i="26"/>
  <c r="E614" i="26"/>
  <c r="D613" i="26"/>
  <c r="E613" i="26"/>
  <c r="D612" i="26"/>
  <c r="E612" i="26"/>
  <c r="D611" i="26"/>
  <c r="E611" i="26"/>
  <c r="E610" i="26" s="1"/>
  <c r="D610" i="26"/>
  <c r="D609" i="26"/>
  <c r="E609" i="26"/>
  <c r="D608" i="26"/>
  <c r="E608" i="26"/>
  <c r="D607" i="26"/>
  <c r="E607" i="26"/>
  <c r="D606" i="26"/>
  <c r="E606" i="26"/>
  <c r="D605" i="26"/>
  <c r="E605" i="26"/>
  <c r="D604" i="26"/>
  <c r="E604" i="26"/>
  <c r="E603" i="26" s="1"/>
  <c r="D602" i="26"/>
  <c r="E602" i="26" s="1"/>
  <c r="D601" i="26"/>
  <c r="E601" i="26" s="1"/>
  <c r="D600" i="26"/>
  <c r="E600" i="26" s="1"/>
  <c r="D598" i="26"/>
  <c r="E598" i="26"/>
  <c r="D597" i="26"/>
  <c r="E597" i="26"/>
  <c r="D596" i="26"/>
  <c r="E596" i="26"/>
  <c r="E595" i="26" s="1"/>
  <c r="D594" i="26"/>
  <c r="E594" i="26" s="1"/>
  <c r="D593" i="26"/>
  <c r="D591" i="26"/>
  <c r="E591" i="26"/>
  <c r="D590" i="26"/>
  <c r="E590" i="26"/>
  <c r="D589" i="26"/>
  <c r="E589" i="26"/>
  <c r="D588" i="26"/>
  <c r="E588" i="26"/>
  <c r="E587" i="26" s="1"/>
  <c r="D587" i="26"/>
  <c r="D586" i="26"/>
  <c r="E586" i="26"/>
  <c r="D585" i="26"/>
  <c r="E585" i="26"/>
  <c r="D584" i="26"/>
  <c r="E584" i="26"/>
  <c r="D583" i="26"/>
  <c r="E583" i="26"/>
  <c r="D582" i="26"/>
  <c r="E582" i="26"/>
  <c r="E581" i="26" s="1"/>
  <c r="D581" i="26"/>
  <c r="D580" i="26"/>
  <c r="E580" i="26"/>
  <c r="D579" i="26"/>
  <c r="E579" i="26"/>
  <c r="D578" i="26"/>
  <c r="E578" i="26"/>
  <c r="E577" i="26" s="1"/>
  <c r="D577" i="26"/>
  <c r="D576" i="26"/>
  <c r="E576" i="26"/>
  <c r="D575" i="26"/>
  <c r="E575" i="26"/>
  <c r="D574" i="26"/>
  <c r="E574" i="26"/>
  <c r="D573" i="26"/>
  <c r="E573" i="26"/>
  <c r="D572" i="26"/>
  <c r="E572" i="26"/>
  <c r="D571" i="26"/>
  <c r="E571" i="26"/>
  <c r="D570" i="26"/>
  <c r="E570" i="26"/>
  <c r="E569" i="26" s="1"/>
  <c r="D569" i="26"/>
  <c r="D568" i="26"/>
  <c r="E568" i="26"/>
  <c r="D567" i="26"/>
  <c r="E567" i="26"/>
  <c r="D566" i="26"/>
  <c r="E566" i="26"/>
  <c r="D565" i="26"/>
  <c r="E565" i="26"/>
  <c r="D564" i="26"/>
  <c r="E564" i="26"/>
  <c r="D563" i="26"/>
  <c r="E563" i="26"/>
  <c r="E562" i="26" s="1"/>
  <c r="D562" i="26"/>
  <c r="D558" i="26"/>
  <c r="E558" i="26"/>
  <c r="D557" i="26"/>
  <c r="E557" i="26"/>
  <c r="E556" i="26" s="1"/>
  <c r="D556" i="26"/>
  <c r="D555" i="26"/>
  <c r="E555" i="26"/>
  <c r="D554" i="26"/>
  <c r="E554" i="26"/>
  <c r="D553" i="26"/>
  <c r="D549" i="26"/>
  <c r="E549" i="26" s="1"/>
  <c r="D548" i="26"/>
  <c r="E548" i="26" s="1"/>
  <c r="E547" i="26" s="1"/>
  <c r="D546" i="26"/>
  <c r="E546" i="26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/>
  <c r="E529" i="26" s="1"/>
  <c r="D529" i="26"/>
  <c r="D527" i="26"/>
  <c r="E527" i="26" s="1"/>
  <c r="D526" i="26"/>
  <c r="E526" i="26" s="1"/>
  <c r="D525" i="26"/>
  <c r="E525" i="26" s="1"/>
  <c r="D524" i="26"/>
  <c r="E524" i="26" s="1"/>
  <c r="D523" i="26"/>
  <c r="D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E513" i="26" s="1"/>
  <c r="E509" i="26" s="1"/>
  <c r="D512" i="26"/>
  <c r="E512" i="26" s="1"/>
  <c r="D511" i="26"/>
  <c r="E511" i="26"/>
  <c r="D510" i="26"/>
  <c r="E510" i="26" s="1"/>
  <c r="D508" i="26"/>
  <c r="E508" i="26"/>
  <c r="D507" i="26"/>
  <c r="E507" i="26" s="1"/>
  <c r="D506" i="26"/>
  <c r="E506" i="26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D495" i="26"/>
  <c r="E495" i="26" s="1"/>
  <c r="D493" i="26"/>
  <c r="E493" i="26" s="1"/>
  <c r="D492" i="26"/>
  <c r="E492" i="26" s="1"/>
  <c r="E491" i="26" s="1"/>
  <c r="D490" i="26"/>
  <c r="E490" i="26"/>
  <c r="D489" i="26"/>
  <c r="E489" i="26" s="1"/>
  <c r="D488" i="26"/>
  <c r="E488" i="26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/>
  <c r="D475" i="26"/>
  <c r="E475" i="26" s="1"/>
  <c r="D474" i="26"/>
  <c r="D473" i="26"/>
  <c r="E473" i="26" s="1"/>
  <c r="D472" i="26"/>
  <c r="E472" i="26"/>
  <c r="D471" i="26"/>
  <c r="E471" i="26" s="1"/>
  <c r="D470" i="26"/>
  <c r="E470" i="26"/>
  <c r="D469" i="26"/>
  <c r="E469" i="26" s="1"/>
  <c r="D468" i="26"/>
  <c r="D467" i="26"/>
  <c r="E467" i="26" s="1"/>
  <c r="D466" i="26"/>
  <c r="E466" i="26"/>
  <c r="D465" i="26"/>
  <c r="E465" i="26"/>
  <c r="D464" i="26"/>
  <c r="E464" i="26"/>
  <c r="D463" i="26"/>
  <c r="D462" i="26"/>
  <c r="E462" i="26"/>
  <c r="D461" i="26"/>
  <c r="E461" i="26"/>
  <c r="D460" i="26"/>
  <c r="D458" i="26"/>
  <c r="E458" i="26" s="1"/>
  <c r="D457" i="26"/>
  <c r="E457" i="26" s="1"/>
  <c r="D456" i="26"/>
  <c r="D454" i="26"/>
  <c r="E454" i="26" s="1"/>
  <c r="D453" i="26"/>
  <c r="E453" i="26" s="1"/>
  <c r="D452" i="26"/>
  <c r="E452" i="26" s="1"/>
  <c r="D451" i="26"/>
  <c r="E451" i="26" s="1"/>
  <c r="E450" i="26"/>
  <c r="D449" i="26"/>
  <c r="E449" i="26"/>
  <c r="D448" i="26"/>
  <c r="E448" i="26"/>
  <c r="D447" i="26"/>
  <c r="E447" i="26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D429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/>
  <c r="D419" i="26"/>
  <c r="E419" i="26" s="1"/>
  <c r="D418" i="26"/>
  <c r="E418" i="26"/>
  <c r="D417" i="26"/>
  <c r="E417" i="26" s="1"/>
  <c r="E416" i="26" s="1"/>
  <c r="D416" i="26"/>
  <c r="D415" i="26"/>
  <c r="E415" i="26" s="1"/>
  <c r="D414" i="26"/>
  <c r="E414" i="26"/>
  <c r="D413" i="26"/>
  <c r="E413" i="26" s="1"/>
  <c r="E412" i="26" s="1"/>
  <c r="D411" i="26"/>
  <c r="E411" i="26" s="1"/>
  <c r="D410" i="26"/>
  <c r="D408" i="26"/>
  <c r="E408" i="26"/>
  <c r="D407" i="26"/>
  <c r="E407" i="26" s="1"/>
  <c r="D406" i="26"/>
  <c r="E406" i="26"/>
  <c r="D405" i="26"/>
  <c r="E405" i="26" s="1"/>
  <c r="E404" i="26" s="1"/>
  <c r="D404" i="26"/>
  <c r="D403" i="26"/>
  <c r="E403" i="26" s="1"/>
  <c r="D402" i="26"/>
  <c r="E402" i="26"/>
  <c r="D401" i="26"/>
  <c r="E401" i="26" s="1"/>
  <c r="D400" i="26"/>
  <c r="E400" i="26"/>
  <c r="D398" i="26"/>
  <c r="E398" i="26"/>
  <c r="D397" i="26"/>
  <c r="E397" i="26" s="1"/>
  <c r="E395" i="26" s="1"/>
  <c r="D396" i="26"/>
  <c r="D394" i="26"/>
  <c r="E394" i="26" s="1"/>
  <c r="D393" i="26"/>
  <c r="E393" i="26" s="1"/>
  <c r="E392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E382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3" i="26" s="1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E362" i="26" s="1"/>
  <c r="D361" i="26"/>
  <c r="E361" i="26" s="1"/>
  <c r="D360" i="26"/>
  <c r="E360" i="26" s="1"/>
  <c r="D359" i="26"/>
  <c r="E359" i="26" s="1"/>
  <c r="D358" i="26"/>
  <c r="D356" i="26"/>
  <c r="E356" i="26"/>
  <c r="D355" i="26"/>
  <c r="E355" i="26" s="1"/>
  <c r="D354" i="26"/>
  <c r="E354" i="26"/>
  <c r="D352" i="26"/>
  <c r="E352" i="26"/>
  <c r="D351" i="26"/>
  <c r="E351" i="26" s="1"/>
  <c r="D350" i="26"/>
  <c r="E350" i="26"/>
  <c r="D349" i="26"/>
  <c r="D348" i="26" s="1"/>
  <c r="D347" i="26"/>
  <c r="E347" i="26" s="1"/>
  <c r="D346" i="26"/>
  <c r="E346" i="26" s="1"/>
  <c r="D345" i="26"/>
  <c r="E345" i="26" s="1"/>
  <c r="E344" i="26" s="1"/>
  <c r="D343" i="26"/>
  <c r="E343" i="26"/>
  <c r="D342" i="26"/>
  <c r="E342" i="26" s="1"/>
  <c r="D341" i="26"/>
  <c r="E341" i="26"/>
  <c r="D338" i="26"/>
  <c r="E338" i="26" s="1"/>
  <c r="D337" i="26"/>
  <c r="E337" i="26"/>
  <c r="D336" i="26"/>
  <c r="E336" i="26" s="1"/>
  <c r="D335" i="26"/>
  <c r="E335" i="26"/>
  <c r="D334" i="26"/>
  <c r="E334" i="26" s="1"/>
  <c r="D333" i="26"/>
  <c r="E333" i="26"/>
  <c r="D332" i="26"/>
  <c r="E332" i="26" s="1"/>
  <c r="D331" i="26"/>
  <c r="D330" i="26"/>
  <c r="E330" i="26" s="1"/>
  <c r="D329" i="26"/>
  <c r="E329" i="26"/>
  <c r="D327" i="26"/>
  <c r="E327" i="26" s="1"/>
  <c r="D326" i="26"/>
  <c r="D324" i="26"/>
  <c r="E324" i="26" s="1"/>
  <c r="D323" i="26"/>
  <c r="E323" i="26"/>
  <c r="D322" i="26"/>
  <c r="E322" i="26" s="1"/>
  <c r="D321" i="26"/>
  <c r="E321" i="26"/>
  <c r="D320" i="26"/>
  <c r="E320" i="26" s="1"/>
  <c r="D319" i="26"/>
  <c r="E319" i="26"/>
  <c r="D318" i="26"/>
  <c r="E318" i="26" s="1"/>
  <c r="D317" i="26"/>
  <c r="E317" i="26"/>
  <c r="D316" i="26"/>
  <c r="E316" i="26" s="1"/>
  <c r="E315" i="26" s="1"/>
  <c r="D315" i="26"/>
  <c r="D313" i="26"/>
  <c r="E313" i="26" s="1"/>
  <c r="D312" i="26"/>
  <c r="E312" i="26"/>
  <c r="D311" i="26"/>
  <c r="E311" i="26" s="1"/>
  <c r="D310" i="26"/>
  <c r="E310" i="26"/>
  <c r="D309" i="26"/>
  <c r="E309" i="26" s="1"/>
  <c r="E308" i="26" s="1"/>
  <c r="D307" i="26"/>
  <c r="E307" i="26"/>
  <c r="D306" i="26"/>
  <c r="D304" i="26"/>
  <c r="E304" i="26" s="1"/>
  <c r="D303" i="26"/>
  <c r="D302" i="26" s="1"/>
  <c r="D301" i="26"/>
  <c r="E301" i="26" s="1"/>
  <c r="D300" i="26"/>
  <c r="E300" i="26"/>
  <c r="D299" i="26"/>
  <c r="D298" i="26" s="1"/>
  <c r="D297" i="26"/>
  <c r="D296" i="26" s="1"/>
  <c r="D295" i="26"/>
  <c r="E295" i="26" s="1"/>
  <c r="D294" i="26"/>
  <c r="E294" i="26"/>
  <c r="D293" i="26"/>
  <c r="E293" i="26" s="1"/>
  <c r="D292" i="26"/>
  <c r="E292" i="26" s="1"/>
  <c r="D291" i="26"/>
  <c r="E291" i="26" s="1"/>
  <c r="D290" i="26"/>
  <c r="E290" i="26" s="1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/>
  <c r="D262" i="26"/>
  <c r="E262" i="26"/>
  <c r="D261" i="26"/>
  <c r="E261" i="26"/>
  <c r="E260" i="26" s="1"/>
  <c r="D252" i="26"/>
  <c r="E252" i="26"/>
  <c r="D251" i="26"/>
  <c r="E251" i="26" s="1"/>
  <c r="E250" i="26" s="1"/>
  <c r="D249" i="26"/>
  <c r="E249" i="26"/>
  <c r="D248" i="26"/>
  <c r="E248" i="26"/>
  <c r="D247" i="26"/>
  <c r="E247" i="26"/>
  <c r="D246" i="26"/>
  <c r="E246" i="26"/>
  <c r="E244" i="26" s="1"/>
  <c r="E243" i="26" s="1"/>
  <c r="D245" i="26"/>
  <c r="E245" i="26"/>
  <c r="D242" i="26"/>
  <c r="E242" i="26"/>
  <c r="D241" i="26"/>
  <c r="E241" i="26"/>
  <c r="D240" i="26"/>
  <c r="E240" i="26"/>
  <c r="D237" i="26"/>
  <c r="E237" i="26"/>
  <c r="E236" i="26" s="1"/>
  <c r="E235" i="26" s="1"/>
  <c r="D236" i="26"/>
  <c r="D235" i="26"/>
  <c r="D234" i="26"/>
  <c r="E234" i="26"/>
  <c r="E233" i="26" s="1"/>
  <c r="D233" i="26"/>
  <c r="D232" i="26"/>
  <c r="D231" i="26"/>
  <c r="E231" i="26" s="1"/>
  <c r="E229" i="26" s="1"/>
  <c r="E228" i="26" s="1"/>
  <c r="D230" i="26"/>
  <c r="E230" i="26" s="1"/>
  <c r="D227" i="26"/>
  <c r="E227" i="26" s="1"/>
  <c r="D226" i="26"/>
  <c r="E226" i="26" s="1"/>
  <c r="D225" i="26"/>
  <c r="E225" i="26" s="1"/>
  <c r="E223" i="26" s="1"/>
  <c r="E222" i="26" s="1"/>
  <c r="D224" i="26"/>
  <c r="E224" i="26" s="1"/>
  <c r="D221" i="26"/>
  <c r="D220" i="26" s="1"/>
  <c r="D215" i="26" s="1"/>
  <c r="D219" i="26"/>
  <c r="E219" i="26" s="1"/>
  <c r="D218" i="26"/>
  <c r="E218" i="26" s="1"/>
  <c r="D217" i="26"/>
  <c r="E217" i="26" s="1"/>
  <c r="D214" i="26"/>
  <c r="E214" i="26"/>
  <c r="E213" i="26" s="1"/>
  <c r="D213" i="26"/>
  <c r="D212" i="26"/>
  <c r="D210" i="26"/>
  <c r="E210" i="26" s="1"/>
  <c r="D209" i="26"/>
  <c r="E209" i="26" s="1"/>
  <c r="D208" i="26"/>
  <c r="E208" i="26" s="1"/>
  <c r="D206" i="26"/>
  <c r="E206" i="26" s="1"/>
  <c r="D205" i="26"/>
  <c r="E205" i="26" s="1"/>
  <c r="E204" i="26" s="1"/>
  <c r="D202" i="26"/>
  <c r="E202" i="26" s="1"/>
  <c r="E201" i="26" s="1"/>
  <c r="E200" i="26" s="1"/>
  <c r="D201" i="26"/>
  <c r="D200" i="26" s="1"/>
  <c r="D199" i="26"/>
  <c r="E199" i="26" s="1"/>
  <c r="E198" i="26" s="1"/>
  <c r="E197" i="26" s="1"/>
  <c r="D198" i="26"/>
  <c r="D197" i="26" s="1"/>
  <c r="D196" i="26"/>
  <c r="D194" i="26"/>
  <c r="D193" i="26"/>
  <c r="D192" i="26"/>
  <c r="E192" i="26"/>
  <c r="D191" i="26"/>
  <c r="E191" i="26"/>
  <c r="D190" i="26"/>
  <c r="E190" i="26"/>
  <c r="D189" i="26"/>
  <c r="E189" i="26"/>
  <c r="D187" i="26"/>
  <c r="E187" i="26"/>
  <c r="D186" i="26"/>
  <c r="E186" i="26"/>
  <c r="E185" i="26" s="1"/>
  <c r="E184" i="26" s="1"/>
  <c r="D185" i="26"/>
  <c r="D184" i="26"/>
  <c r="D183" i="26"/>
  <c r="E183" i="26"/>
  <c r="E182" i="26" s="1"/>
  <c r="D182" i="26"/>
  <c r="D179" i="26" s="1"/>
  <c r="D181" i="26"/>
  <c r="E181" i="26"/>
  <c r="E180" i="26" s="1"/>
  <c r="E179" i="26" s="1"/>
  <c r="D180" i="26"/>
  <c r="D176" i="26"/>
  <c r="E176" i="26"/>
  <c r="D175" i="26"/>
  <c r="E175" i="26"/>
  <c r="E174" i="26" s="1"/>
  <c r="D174" i="26"/>
  <c r="D173" i="26"/>
  <c r="E173" i="26"/>
  <c r="D172" i="26"/>
  <c r="D171" i="26" s="1"/>
  <c r="D170" i="26" s="1"/>
  <c r="E172" i="26"/>
  <c r="E171" i="26" s="1"/>
  <c r="E170" i="26" s="1"/>
  <c r="D169" i="26"/>
  <c r="E169" i="26"/>
  <c r="D168" i="26"/>
  <c r="E168" i="26"/>
  <c r="E167" i="26" s="1"/>
  <c r="D167" i="26"/>
  <c r="D166" i="26"/>
  <c r="E166" i="26"/>
  <c r="D165" i="26"/>
  <c r="E165" i="26"/>
  <c r="E164" i="26" s="1"/>
  <c r="D162" i="26"/>
  <c r="D161" i="26"/>
  <c r="D160" i="26" s="1"/>
  <c r="D153" i="26" s="1"/>
  <c r="D152" i="26" s="1"/>
  <c r="E161" i="26"/>
  <c r="D159" i="26"/>
  <c r="E159" i="26"/>
  <c r="D158" i="26"/>
  <c r="D157" i="26"/>
  <c r="D156" i="26"/>
  <c r="E156" i="26"/>
  <c r="D155" i="26"/>
  <c r="E155" i="26"/>
  <c r="E154" i="26" s="1"/>
  <c r="D154" i="26"/>
  <c r="D151" i="26"/>
  <c r="E151" i="26"/>
  <c r="D150" i="26"/>
  <c r="E150" i="26"/>
  <c r="E149" i="26" s="1"/>
  <c r="D149" i="26"/>
  <c r="D148" i="26"/>
  <c r="E148" i="26"/>
  <c r="D147" i="26"/>
  <c r="E147" i="26"/>
  <c r="E146" i="26" s="1"/>
  <c r="D145" i="26"/>
  <c r="E145" i="26" s="1"/>
  <c r="E143" i="26" s="1"/>
  <c r="D144" i="26"/>
  <c r="D142" i="26"/>
  <c r="E142" i="26"/>
  <c r="D141" i="26"/>
  <c r="E141" i="26"/>
  <c r="E140" i="26" s="1"/>
  <c r="D139" i="26"/>
  <c r="E139" i="26" s="1"/>
  <c r="D138" i="26"/>
  <c r="E138" i="26" s="1"/>
  <c r="D137" i="26"/>
  <c r="E137" i="26" s="1"/>
  <c r="E136" i="26" s="1"/>
  <c r="E135" i="26" s="1"/>
  <c r="D134" i="26"/>
  <c r="E134" i="26" s="1"/>
  <c r="D133" i="26"/>
  <c r="D131" i="26"/>
  <c r="E131" i="26"/>
  <c r="D130" i="26"/>
  <c r="E130" i="26"/>
  <c r="E129" i="26" s="1"/>
  <c r="D128" i="26"/>
  <c r="E128" i="26" s="1"/>
  <c r="D127" i="26"/>
  <c r="D126" i="26" s="1"/>
  <c r="D125" i="26"/>
  <c r="E125" i="26" s="1"/>
  <c r="D124" i="26"/>
  <c r="E124" i="26" s="1"/>
  <c r="D122" i="26"/>
  <c r="E122" i="26" s="1"/>
  <c r="D121" i="26"/>
  <c r="D120" i="26" s="1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69" i="26"/>
  <c r="D70" i="26"/>
  <c r="D68" i="26" s="1"/>
  <c r="D71" i="26"/>
  <c r="D72" i="26"/>
  <c r="D73" i="26"/>
  <c r="D74" i="26"/>
  <c r="E74" i="26" s="1"/>
  <c r="D75" i="26"/>
  <c r="D76" i="26"/>
  <c r="D77" i="26"/>
  <c r="D78" i="26"/>
  <c r="E78" i="26" s="1"/>
  <c r="D79" i="26"/>
  <c r="D80" i="26"/>
  <c r="D81" i="26"/>
  <c r="D82" i="26"/>
  <c r="E82" i="26" s="1"/>
  <c r="D83" i="26"/>
  <c r="D84" i="26"/>
  <c r="D85" i="26"/>
  <c r="D86" i="26"/>
  <c r="E86" i="26" s="1"/>
  <c r="D87" i="26"/>
  <c r="D88" i="26"/>
  <c r="D89" i="26"/>
  <c r="D90" i="26"/>
  <c r="E90" i="26" s="1"/>
  <c r="D91" i="26"/>
  <c r="D92" i="26"/>
  <c r="D93" i="26"/>
  <c r="D94" i="26"/>
  <c r="E94" i="26" s="1"/>
  <c r="D95" i="26"/>
  <c r="D96" i="26"/>
  <c r="E96" i="26" s="1"/>
  <c r="E95" i="26"/>
  <c r="E93" i="26"/>
  <c r="E92" i="26"/>
  <c r="E91" i="26"/>
  <c r="E89" i="26"/>
  <c r="E88" i="26"/>
  <c r="E87" i="26"/>
  <c r="E85" i="26"/>
  <c r="E84" i="26"/>
  <c r="E83" i="26"/>
  <c r="E81" i="26"/>
  <c r="E80" i="26"/>
  <c r="E79" i="26"/>
  <c r="E77" i="26"/>
  <c r="E76" i="26"/>
  <c r="E75" i="26"/>
  <c r="E73" i="26"/>
  <c r="E72" i="26"/>
  <c r="E71" i="26"/>
  <c r="D66" i="26"/>
  <c r="E66" i="26" s="1"/>
  <c r="D65" i="26"/>
  <c r="E65" i="26"/>
  <c r="D64" i="26"/>
  <c r="E64" i="26" s="1"/>
  <c r="D63" i="26"/>
  <c r="E63" i="26"/>
  <c r="D62" i="26"/>
  <c r="D61" i="26" s="1"/>
  <c r="D60" i="26"/>
  <c r="E60" i="26" s="1"/>
  <c r="D59" i="26"/>
  <c r="E59" i="26"/>
  <c r="D58" i="26"/>
  <c r="E58" i="26" s="1"/>
  <c r="D57" i="26"/>
  <c r="E57" i="26"/>
  <c r="D56" i="26"/>
  <c r="E56" i="26" s="1"/>
  <c r="D55" i="26"/>
  <c r="E55" i="26"/>
  <c r="D54" i="26"/>
  <c r="E54" i="26" s="1"/>
  <c r="D53" i="26"/>
  <c r="E53" i="26"/>
  <c r="D52" i="26"/>
  <c r="E52" i="26" s="1"/>
  <c r="D51" i="26"/>
  <c r="E51" i="26"/>
  <c r="D50" i="26"/>
  <c r="E50" i="26" s="1"/>
  <c r="D49" i="26"/>
  <c r="E49" i="26"/>
  <c r="D48" i="26"/>
  <c r="E48" i="26" s="1"/>
  <c r="D47" i="26"/>
  <c r="E47" i="26"/>
  <c r="D46" i="26"/>
  <c r="E46" i="26" s="1"/>
  <c r="D45" i="26"/>
  <c r="E45" i="26"/>
  <c r="D44" i="26"/>
  <c r="E44" i="26" s="1"/>
  <c r="D43" i="26"/>
  <c r="E43" i="26"/>
  <c r="D42" i="26"/>
  <c r="E42" i="26" s="1"/>
  <c r="D41" i="26"/>
  <c r="E41" i="26"/>
  <c r="D40" i="26"/>
  <c r="E40" i="26" s="1"/>
  <c r="D39" i="26"/>
  <c r="D38" i="26" s="1"/>
  <c r="E39" i="26"/>
  <c r="D37" i="26"/>
  <c r="E37" i="26"/>
  <c r="D36" i="26"/>
  <c r="E36" i="26" s="1"/>
  <c r="D35" i="26"/>
  <c r="E35" i="26"/>
  <c r="D34" i="26"/>
  <c r="E34" i="26" s="1"/>
  <c r="D33" i="26"/>
  <c r="E33" i="26"/>
  <c r="D32" i="26"/>
  <c r="E32" i="26" s="1"/>
  <c r="D31" i="26"/>
  <c r="E31" i="26"/>
  <c r="D30" i="26"/>
  <c r="E30" i="26" s="1"/>
  <c r="D29" i="26"/>
  <c r="E29" i="26"/>
  <c r="D28" i="26"/>
  <c r="E28" i="26" s="1"/>
  <c r="D27" i="26"/>
  <c r="E27" i="26"/>
  <c r="D26" i="26"/>
  <c r="E26" i="26" s="1"/>
  <c r="D25" i="26"/>
  <c r="E25" i="26"/>
  <c r="D24" i="26"/>
  <c r="E24" i="26" s="1"/>
  <c r="D23" i="26"/>
  <c r="E23" i="26" s="1"/>
  <c r="D22" i="26"/>
  <c r="E22" i="26" s="1"/>
  <c r="D21" i="26"/>
  <c r="E21" i="26"/>
  <c r="D20" i="26"/>
  <c r="E20" i="26" s="1"/>
  <c r="D19" i="26"/>
  <c r="E19" i="26"/>
  <c r="D18" i="26"/>
  <c r="E18" i="26" s="1"/>
  <c r="D17" i="26"/>
  <c r="E17" i="26"/>
  <c r="D16" i="26"/>
  <c r="E16" i="26" s="1"/>
  <c r="D15" i="26"/>
  <c r="E15" i="26"/>
  <c r="D14" i="26"/>
  <c r="E14" i="26" s="1"/>
  <c r="D13" i="26"/>
  <c r="E13" i="26" s="1"/>
  <c r="D12" i="26"/>
  <c r="E12" i="26" s="1"/>
  <c r="D10" i="26"/>
  <c r="E10" i="26"/>
  <c r="D9" i="26"/>
  <c r="E9" i="26"/>
  <c r="D8" i="26"/>
  <c r="E8" i="26"/>
  <c r="D7" i="26"/>
  <c r="E7" i="26"/>
  <c r="D6" i="26"/>
  <c r="E6" i="26"/>
  <c r="D5" i="26"/>
  <c r="D4" i="26"/>
  <c r="E4" i="31"/>
  <c r="E144" i="31"/>
  <c r="E143" i="31"/>
  <c r="E135" i="31" s="1"/>
  <c r="E545" i="31"/>
  <c r="E544" i="31" s="1"/>
  <c r="E538" i="31" s="1"/>
  <c r="E582" i="31"/>
  <c r="E581" i="31"/>
  <c r="D581" i="31"/>
  <c r="D638" i="31"/>
  <c r="E639" i="31"/>
  <c r="E638" i="31"/>
  <c r="E766" i="31"/>
  <c r="E765" i="31"/>
  <c r="D765" i="31"/>
  <c r="D239" i="31"/>
  <c r="D238" i="31" s="1"/>
  <c r="D378" i="31"/>
  <c r="D382" i="31"/>
  <c r="D392" i="31"/>
  <c r="D340" i="31" s="1"/>
  <c r="D339" i="31" s="1"/>
  <c r="D395" i="31"/>
  <c r="D399" i="31"/>
  <c r="D409" i="31"/>
  <c r="D412" i="31"/>
  <c r="D422" i="31"/>
  <c r="D429" i="31"/>
  <c r="D445" i="31"/>
  <c r="E446" i="31"/>
  <c r="E445" i="31"/>
  <c r="D474" i="31"/>
  <c r="D552" i="31"/>
  <c r="D551" i="31" s="1"/>
  <c r="D550" i="31" s="1"/>
  <c r="D556" i="31"/>
  <c r="E553" i="31"/>
  <c r="E552" i="31" s="1"/>
  <c r="E551" i="31" s="1"/>
  <c r="E550" i="31" s="1"/>
  <c r="D569" i="31"/>
  <c r="D135" i="31"/>
  <c r="D203" i="31"/>
  <c r="D215" i="31"/>
  <c r="D229" i="31"/>
  <c r="D228" i="31" s="1"/>
  <c r="E410" i="31"/>
  <c r="E409" i="31" s="1"/>
  <c r="E430" i="31"/>
  <c r="E429" i="31" s="1"/>
  <c r="D450" i="31"/>
  <c r="E468" i="31"/>
  <c r="E510" i="31"/>
  <c r="D509" i="31"/>
  <c r="E558" i="31"/>
  <c r="D592" i="31"/>
  <c r="E593" i="31"/>
  <c r="E592" i="31"/>
  <c r="E601" i="31"/>
  <c r="D599" i="31"/>
  <c r="D646" i="31"/>
  <c r="E662" i="31"/>
  <c r="E661" i="31" s="1"/>
  <c r="D661" i="31"/>
  <c r="E770" i="31"/>
  <c r="D768" i="31"/>
  <c r="D767" i="31" s="1"/>
  <c r="E215" i="31"/>
  <c r="E229" i="31"/>
  <c r="E234" i="31"/>
  <c r="E233" i="31" s="1"/>
  <c r="E228" i="31" s="1"/>
  <c r="D132" i="31"/>
  <c r="D263" i="31"/>
  <c r="D477" i="31"/>
  <c r="E478" i="31"/>
  <c r="E477" i="31" s="1"/>
  <c r="D486" i="31"/>
  <c r="E754" i="31"/>
  <c r="E62" i="31"/>
  <c r="E61" i="31" s="1"/>
  <c r="E3" i="31" s="1"/>
  <c r="E98" i="31"/>
  <c r="E97" i="31" s="1"/>
  <c r="E118" i="31"/>
  <c r="E117" i="31"/>
  <c r="E130" i="31"/>
  <c r="E129" i="31"/>
  <c r="E172" i="31"/>
  <c r="E171" i="31"/>
  <c r="E170" i="31" s="1"/>
  <c r="E190" i="31"/>
  <c r="E189" i="31"/>
  <c r="E196" i="31"/>
  <c r="E195" i="31"/>
  <c r="E202" i="31"/>
  <c r="E201" i="31"/>
  <c r="E200" i="31" s="1"/>
  <c r="E208" i="31"/>
  <c r="E207" i="31" s="1"/>
  <c r="E214" i="31"/>
  <c r="E213" i="31" s="1"/>
  <c r="E203" i="31" s="1"/>
  <c r="E226" i="31"/>
  <c r="E223" i="31"/>
  <c r="E222" i="31" s="1"/>
  <c r="E242" i="31"/>
  <c r="E239" i="31" s="1"/>
  <c r="E238" i="31" s="1"/>
  <c r="E264" i="31"/>
  <c r="E290" i="31"/>
  <c r="E316" i="31"/>
  <c r="E315" i="31"/>
  <c r="E332" i="31"/>
  <c r="E354" i="31"/>
  <c r="E353" i="31" s="1"/>
  <c r="E374" i="31"/>
  <c r="E373" i="31" s="1"/>
  <c r="E382" i="31"/>
  <c r="E396" i="31"/>
  <c r="E395" i="31"/>
  <c r="E400" i="31"/>
  <c r="E399" i="31"/>
  <c r="D455" i="31"/>
  <c r="E456" i="31"/>
  <c r="E455" i="31" s="1"/>
  <c r="E444" i="31" s="1"/>
  <c r="D459" i="31"/>
  <c r="E460" i="31"/>
  <c r="E459" i="31"/>
  <c r="D463" i="31"/>
  <c r="E464" i="31"/>
  <c r="E463" i="31" s="1"/>
  <c r="E486" i="31"/>
  <c r="E505" i="31"/>
  <c r="E504" i="31" s="1"/>
  <c r="E528" i="31"/>
  <c r="D504" i="31"/>
  <c r="D544" i="31"/>
  <c r="D538" i="31"/>
  <c r="E599" i="31"/>
  <c r="E616" i="31"/>
  <c r="E628" i="31"/>
  <c r="E644" i="31"/>
  <c r="E642" i="31"/>
  <c r="E654" i="31"/>
  <c r="E653" i="31"/>
  <c r="E666" i="31"/>
  <c r="E665" i="31"/>
  <c r="E672" i="31"/>
  <c r="E671" i="31"/>
  <c r="E676" i="31"/>
  <c r="E680" i="31"/>
  <c r="E679" i="31" s="1"/>
  <c r="E684" i="31"/>
  <c r="E683" i="31" s="1"/>
  <c r="E688" i="31"/>
  <c r="E687" i="31" s="1"/>
  <c r="E694" i="31"/>
  <c r="E700" i="31"/>
  <c r="D642" i="31"/>
  <c r="D679" i="31"/>
  <c r="E742" i="31"/>
  <c r="E741" i="31" s="1"/>
  <c r="D741" i="31"/>
  <c r="D610" i="31"/>
  <c r="D616" i="31"/>
  <c r="D628" i="31"/>
  <c r="E718" i="31"/>
  <c r="E722" i="31"/>
  <c r="E717" i="31"/>
  <c r="E716" i="31" s="1"/>
  <c r="D722" i="31"/>
  <c r="E733" i="31"/>
  <c r="E776" i="31"/>
  <c r="E772" i="31" s="1"/>
  <c r="E771" i="31" s="1"/>
  <c r="D772" i="31"/>
  <c r="D771" i="31"/>
  <c r="D491" i="31"/>
  <c r="D531" i="31"/>
  <c r="D547" i="31"/>
  <c r="E556" i="31"/>
  <c r="D587" i="31"/>
  <c r="D595" i="31"/>
  <c r="D603" i="31"/>
  <c r="E728" i="31"/>
  <c r="E727" i="31"/>
  <c r="D727" i="31"/>
  <c r="E732" i="31"/>
  <c r="E731" i="31" s="1"/>
  <c r="E730" i="31" s="1"/>
  <c r="D731" i="31"/>
  <c r="D730" i="31"/>
  <c r="E768" i="31"/>
  <c r="E767" i="31"/>
  <c r="D653" i="31"/>
  <c r="D665" i="31"/>
  <c r="D671" i="31"/>
  <c r="D683" i="31"/>
  <c r="E752" i="31"/>
  <c r="E751" i="31"/>
  <c r="D751" i="31"/>
  <c r="D750" i="31"/>
  <c r="D687" i="31"/>
  <c r="D717" i="31"/>
  <c r="D716" i="31" s="1"/>
  <c r="D733" i="31"/>
  <c r="E740" i="31"/>
  <c r="E739" i="31"/>
  <c r="D739" i="31"/>
  <c r="E762" i="31"/>
  <c r="E761" i="31"/>
  <c r="E760" i="31" s="1"/>
  <c r="D761" i="31"/>
  <c r="D760" i="31" s="1"/>
  <c r="E778" i="31"/>
  <c r="E777" i="31" s="1"/>
  <c r="D777" i="31"/>
  <c r="E69" i="26"/>
  <c r="D305" i="26"/>
  <c r="E306" i="26"/>
  <c r="E305" i="26" s="1"/>
  <c r="D544" i="26"/>
  <c r="E545" i="26"/>
  <c r="E544" i="26"/>
  <c r="D722" i="26"/>
  <c r="D717" i="26"/>
  <c r="D716" i="26" s="1"/>
  <c r="E723" i="26"/>
  <c r="E722" i="26" s="1"/>
  <c r="E717" i="26" s="1"/>
  <c r="E716" i="26" s="1"/>
  <c r="D744" i="26"/>
  <c r="D743" i="26" s="1"/>
  <c r="E745" i="26"/>
  <c r="E744" i="26" s="1"/>
  <c r="E743" i="26" s="1"/>
  <c r="D129" i="26"/>
  <c r="D132" i="26"/>
  <c r="D136" i="26"/>
  <c r="D140" i="26"/>
  <c r="D143" i="26"/>
  <c r="D135" i="26" s="1"/>
  <c r="D146" i="26"/>
  <c r="D216" i="26"/>
  <c r="D244" i="26"/>
  <c r="D243" i="26"/>
  <c r="D357" i="26"/>
  <c r="E358" i="26"/>
  <c r="E357" i="26" s="1"/>
  <c r="D395" i="26"/>
  <c r="E396" i="26"/>
  <c r="D422" i="26"/>
  <c r="D450" i="26"/>
  <c r="D513" i="26"/>
  <c r="E5" i="26"/>
  <c r="E4" i="26" s="1"/>
  <c r="D229" i="26"/>
  <c r="D228" i="26"/>
  <c r="E232" i="26"/>
  <c r="D308" i="26"/>
  <c r="D325" i="26"/>
  <c r="D328" i="26"/>
  <c r="D314" i="26" s="1"/>
  <c r="E326" i="26"/>
  <c r="E325" i="26" s="1"/>
  <c r="D362" i="26"/>
  <c r="D409" i="26"/>
  <c r="E410" i="26"/>
  <c r="E409" i="26" s="1"/>
  <c r="D445" i="26"/>
  <c r="E446" i="26"/>
  <c r="E445" i="26"/>
  <c r="D491" i="26"/>
  <c r="D509" i="26"/>
  <c r="E531" i="26"/>
  <c r="D547" i="26"/>
  <c r="D552" i="26"/>
  <c r="D551" i="26"/>
  <c r="D550" i="26" s="1"/>
  <c r="E553" i="26"/>
  <c r="E552" i="26" s="1"/>
  <c r="E551" i="26" s="1"/>
  <c r="E550" i="26" s="1"/>
  <c r="D599" i="26"/>
  <c r="D638" i="26"/>
  <c r="E639" i="26"/>
  <c r="E638" i="26" s="1"/>
  <c r="D646" i="26"/>
  <c r="E647" i="26"/>
  <c r="E646" i="26"/>
  <c r="E653" i="26"/>
  <c r="D671" i="26"/>
  <c r="D751" i="26"/>
  <c r="D750" i="26"/>
  <c r="D265" i="26"/>
  <c r="E266" i="26"/>
  <c r="D477" i="26"/>
  <c r="E478" i="26"/>
  <c r="E477" i="26" s="1"/>
  <c r="D694" i="26"/>
  <c r="E695" i="26"/>
  <c r="E694" i="26"/>
  <c r="D486" i="26"/>
  <c r="D504" i="26"/>
  <c r="D538" i="26"/>
  <c r="E487" i="26"/>
  <c r="E486" i="26" s="1"/>
  <c r="E505" i="26"/>
  <c r="E504" i="26" s="1"/>
  <c r="D595" i="26"/>
  <c r="D603" i="26"/>
  <c r="D616" i="26"/>
  <c r="E617" i="26"/>
  <c r="E616" i="26"/>
  <c r="D761" i="26"/>
  <c r="D760" i="26"/>
  <c r="D772" i="26"/>
  <c r="D771" i="26"/>
  <c r="E773" i="26"/>
  <c r="E772" i="26"/>
  <c r="E771" i="26" s="1"/>
  <c r="E127" i="26"/>
  <c r="E126" i="26" s="1"/>
  <c r="E133" i="26"/>
  <c r="E132" i="26" s="1"/>
  <c r="E144" i="26"/>
  <c r="D164" i="26"/>
  <c r="D163" i="26"/>
  <c r="D195" i="26"/>
  <c r="D188" i="26"/>
  <c r="E196" i="26"/>
  <c r="E195" i="26"/>
  <c r="D211" i="26"/>
  <c r="E212" i="26"/>
  <c r="E211" i="26"/>
  <c r="D250" i="26"/>
  <c r="D260" i="26"/>
  <c r="D344" i="26"/>
  <c r="D412" i="26"/>
  <c r="D459" i="26"/>
  <c r="E460" i="26"/>
  <c r="E459" i="26" s="1"/>
  <c r="D592" i="26"/>
  <c r="E593" i="26"/>
  <c r="E592" i="26"/>
  <c r="D665" i="26"/>
  <c r="E671" i="26"/>
  <c r="E158" i="26"/>
  <c r="E157" i="26" s="1"/>
  <c r="E162" i="26"/>
  <c r="E160" i="26" s="1"/>
  <c r="E194" i="26"/>
  <c r="E193" i="26" s="1"/>
  <c r="E188" i="26" s="1"/>
  <c r="D223" i="26"/>
  <c r="D222" i="26" s="1"/>
  <c r="D239" i="26"/>
  <c r="D238" i="26" s="1"/>
  <c r="E528" i="26"/>
  <c r="E239" i="26"/>
  <c r="E238" i="26"/>
  <c r="E538" i="26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C250" i="31"/>
  <c r="C244" i="31"/>
  <c r="C243" i="31"/>
  <c r="C239" i="31"/>
  <c r="C238" i="31"/>
  <c r="C236" i="31"/>
  <c r="C235" i="31"/>
  <c r="C233" i="31"/>
  <c r="C229" i="31"/>
  <c r="C228" i="31" s="1"/>
  <c r="C223" i="31"/>
  <c r="C222" i="31" s="1"/>
  <c r="C220" i="31"/>
  <c r="C215" i="31" s="1"/>
  <c r="C216" i="31"/>
  <c r="C213" i="31"/>
  <c r="C211" i="31"/>
  <c r="C207" i="31"/>
  <c r="C204" i="31"/>
  <c r="C203" i="31" s="1"/>
  <c r="C201" i="31"/>
  <c r="C200" i="31" s="1"/>
  <c r="C198" i="31"/>
  <c r="C197" i="31" s="1"/>
  <c r="C195" i="31"/>
  <c r="C193" i="31"/>
  <c r="C189" i="31"/>
  <c r="C185" i="31"/>
  <c r="C184" i="31"/>
  <c r="C179" i="31"/>
  <c r="J178" i="31"/>
  <c r="J177" i="31"/>
  <c r="C174" i="31"/>
  <c r="C171" i="31"/>
  <c r="J170" i="31"/>
  <c r="C167" i="31"/>
  <c r="C164" i="31"/>
  <c r="C163" i="31" s="1"/>
  <c r="J163" i="31"/>
  <c r="C160" i="31"/>
  <c r="C157" i="31"/>
  <c r="C154" i="31"/>
  <c r="J153" i="31"/>
  <c r="J152" i="31"/>
  <c r="C149" i="31"/>
  <c r="C146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E750" i="31"/>
  <c r="E314" i="31"/>
  <c r="D444" i="31"/>
  <c r="E263" i="31"/>
  <c r="E259" i="31" s="1"/>
  <c r="C188" i="31"/>
  <c r="C153" i="31"/>
  <c r="C170" i="31"/>
  <c r="C777" i="26"/>
  <c r="C772" i="26"/>
  <c r="C771" i="26"/>
  <c r="C768" i="26"/>
  <c r="C767" i="26"/>
  <c r="C765" i="26"/>
  <c r="C761" i="26"/>
  <c r="C760" i="26" s="1"/>
  <c r="C756" i="26"/>
  <c r="C755" i="26" s="1"/>
  <c r="C751" i="26"/>
  <c r="C750" i="26" s="1"/>
  <c r="C746" i="26"/>
  <c r="C743" i="26" s="1"/>
  <c r="C744" i="26"/>
  <c r="C741" i="26"/>
  <c r="C739" i="26"/>
  <c r="C734" i="26"/>
  <c r="C733" i="26"/>
  <c r="C731" i="26"/>
  <c r="C730" i="26"/>
  <c r="C727" i="26"/>
  <c r="J726" i="26"/>
  <c r="J725" i="26"/>
  <c r="C722" i="26"/>
  <c r="C717" i="26" s="1"/>
  <c r="C716" i="26" s="1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2" i="26"/>
  <c r="C561" i="26" s="1"/>
  <c r="C560" i="26" s="1"/>
  <c r="C569" i="26"/>
  <c r="J561" i="26"/>
  <c r="J560" i="26"/>
  <c r="J559" i="26"/>
  <c r="C556" i="26"/>
  <c r="C552" i="26"/>
  <c r="C551" i="26"/>
  <c r="C550" i="26" s="1"/>
  <c r="J551" i="26"/>
  <c r="J550" i="26"/>
  <c r="J547" i="26"/>
  <c r="C547" i="26"/>
  <c r="C544" i="26"/>
  <c r="C538" i="26" s="1"/>
  <c r="C531" i="26"/>
  <c r="C529" i="26"/>
  <c r="C522" i="26"/>
  <c r="C513" i="26"/>
  <c r="C509" i="26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44" i="26" s="1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4" i="26"/>
  <c r="C348" i="26"/>
  <c r="C340" i="26" s="1"/>
  <c r="C339" i="26" s="1"/>
  <c r="J339" i="26"/>
  <c r="C331" i="26"/>
  <c r="C328" i="26"/>
  <c r="C325" i="26"/>
  <c r="C314" i="26" s="1"/>
  <c r="C259" i="26" s="1"/>
  <c r="C258" i="26" s="1"/>
  <c r="C257" i="26" s="1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8" i="26" s="1"/>
  <c r="C189" i="26"/>
  <c r="C185" i="26"/>
  <c r="C184" i="26" s="1"/>
  <c r="C178" i="26" s="1"/>
  <c r="C177" i="26" s="1"/>
  <c r="C179" i="26"/>
  <c r="J178" i="26"/>
  <c r="J177" i="26"/>
  <c r="C174" i="26"/>
  <c r="C171" i="26"/>
  <c r="J170" i="26"/>
  <c r="C170" i="26"/>
  <c r="C167" i="26"/>
  <c r="C164" i="26"/>
  <c r="C163" i="26" s="1"/>
  <c r="J163" i="26"/>
  <c r="C160" i="26"/>
  <c r="C157" i="26"/>
  <c r="C153" i="26" s="1"/>
  <c r="C152" i="26" s="1"/>
  <c r="C154" i="26"/>
  <c r="J153" i="26"/>
  <c r="J152" i="26"/>
  <c r="C149" i="26"/>
  <c r="C146" i="26"/>
  <c r="C143" i="26"/>
  <c r="C140" i="26"/>
  <c r="C136" i="26"/>
  <c r="C135" i="26" s="1"/>
  <c r="J135" i="26"/>
  <c r="C132" i="26"/>
  <c r="C129" i="26"/>
  <c r="C126" i="26"/>
  <c r="C123" i="26"/>
  <c r="C120" i="26"/>
  <c r="C117" i="26"/>
  <c r="C116" i="26" s="1"/>
  <c r="J116" i="26"/>
  <c r="J115" i="26"/>
  <c r="J114" i="26"/>
  <c r="J97" i="26"/>
  <c r="C97" i="26"/>
  <c r="J68" i="26"/>
  <c r="C68" i="26"/>
  <c r="J67" i="26"/>
  <c r="C67" i="26"/>
  <c r="J61" i="26"/>
  <c r="C61" i="26"/>
  <c r="J38" i="26"/>
  <c r="C38" i="26"/>
  <c r="J11" i="26"/>
  <c r="C11" i="26"/>
  <c r="J4" i="26"/>
  <c r="C4" i="26"/>
  <c r="C3" i="26"/>
  <c r="C2" i="26" s="1"/>
  <c r="J3" i="26"/>
  <c r="J2" i="26"/>
  <c r="J1" i="26"/>
  <c r="C484" i="26"/>
  <c r="C483" i="26" s="1"/>
  <c r="C528" i="26"/>
  <c r="C263" i="26"/>
  <c r="C215" i="26"/>
  <c r="C645" i="26"/>
  <c r="C203" i="26"/>
  <c r="C9" i="4"/>
  <c r="C12" i="4"/>
  <c r="F64" i="16"/>
  <c r="F63" i="16"/>
  <c r="F62" i="16"/>
  <c r="F61" i="16"/>
  <c r="H60" i="16"/>
  <c r="G60" i="16"/>
  <c r="F60" i="16"/>
  <c r="I60" i="16"/>
  <c r="F22" i="16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F72" i="16"/>
  <c r="F71" i="16"/>
  <c r="H70" i="16"/>
  <c r="G70" i="16"/>
  <c r="F70" i="16"/>
  <c r="F69" i="16"/>
  <c r="H68" i="16"/>
  <c r="G68" i="16"/>
  <c r="F68" i="16"/>
  <c r="F67" i="16"/>
  <c r="F66" i="16"/>
  <c r="H65" i="16"/>
  <c r="G65" i="16"/>
  <c r="F65" i="16"/>
  <c r="I68" i="16"/>
  <c r="I65" i="16"/>
  <c r="I70" i="16"/>
  <c r="H73" i="16"/>
  <c r="G73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I48" i="16" s="1"/>
  <c r="F50" i="16"/>
  <c r="F51" i="16"/>
  <c r="F52" i="16"/>
  <c r="F54" i="16"/>
  <c r="F55" i="16"/>
  <c r="F56" i="16"/>
  <c r="F57" i="16"/>
  <c r="F58" i="16"/>
  <c r="F59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3" i="16"/>
  <c r="F4" i="16"/>
  <c r="F5" i="16"/>
  <c r="F6" i="16"/>
  <c r="F2" i="16"/>
  <c r="I36" i="16"/>
  <c r="I2" i="16"/>
  <c r="I46" i="16"/>
  <c r="I73" i="16"/>
  <c r="I50" i="16"/>
  <c r="I39" i="16"/>
  <c r="I33" i="16"/>
  <c r="I23" i="16"/>
  <c r="I9" i="16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C726" i="26" l="1"/>
  <c r="C725" i="26" s="1"/>
  <c r="D178" i="31"/>
  <c r="D177" i="31" s="1"/>
  <c r="E153" i="26"/>
  <c r="E265" i="26"/>
  <c r="E368" i="26"/>
  <c r="E378" i="26"/>
  <c r="E388" i="26"/>
  <c r="E422" i="26"/>
  <c r="C115" i="26"/>
  <c r="C114" i="26" s="1"/>
  <c r="E38" i="26"/>
  <c r="E399" i="26"/>
  <c r="C559" i="26"/>
  <c r="C152" i="31"/>
  <c r="C178" i="31"/>
  <c r="C177" i="31" s="1"/>
  <c r="E11" i="26"/>
  <c r="E3" i="26" s="1"/>
  <c r="E97" i="26"/>
  <c r="E117" i="26"/>
  <c r="E123" i="26"/>
  <c r="E163" i="26"/>
  <c r="E207" i="26"/>
  <c r="E203" i="26" s="1"/>
  <c r="E178" i="26" s="1"/>
  <c r="E177" i="26" s="1"/>
  <c r="E216" i="26"/>
  <c r="E289" i="26"/>
  <c r="E328" i="26"/>
  <c r="E331" i="26"/>
  <c r="E314" i="26" s="1"/>
  <c r="E353" i="26"/>
  <c r="D11" i="26"/>
  <c r="D3" i="26" s="1"/>
  <c r="D2" i="26" s="1"/>
  <c r="D97" i="26"/>
  <c r="D67" i="26" s="1"/>
  <c r="E349" i="26"/>
  <c r="E348" i="26" s="1"/>
  <c r="E340" i="26" s="1"/>
  <c r="E339" i="26" s="1"/>
  <c r="D353" i="26"/>
  <c r="D340" i="26" s="1"/>
  <c r="D339" i="26" s="1"/>
  <c r="D399" i="26"/>
  <c r="E463" i="26"/>
  <c r="E468" i="26"/>
  <c r="E474" i="26"/>
  <c r="E163" i="31"/>
  <c r="E577" i="31"/>
  <c r="E743" i="31"/>
  <c r="E726" i="31" s="1"/>
  <c r="E725" i="31" s="1"/>
  <c r="H1" i="31"/>
  <c r="J1" i="31" s="1"/>
  <c r="E61" i="34"/>
  <c r="E68" i="34"/>
  <c r="E67" i="34" s="1"/>
  <c r="E135" i="34"/>
  <c r="E215" i="34"/>
  <c r="E228" i="34"/>
  <c r="E62" i="26"/>
  <c r="E61" i="26" s="1"/>
  <c r="D117" i="26"/>
  <c r="E121" i="26"/>
  <c r="E120" i="26" s="1"/>
  <c r="D123" i="26"/>
  <c r="D204" i="26"/>
  <c r="E221" i="26"/>
  <c r="E220" i="26" s="1"/>
  <c r="E215" i="26" s="1"/>
  <c r="D289" i="26"/>
  <c r="D263" i="26" s="1"/>
  <c r="D259" i="26" s="1"/>
  <c r="E297" i="26"/>
  <c r="E296" i="26" s="1"/>
  <c r="E299" i="26"/>
  <c r="E298" i="26" s="1"/>
  <c r="E303" i="26"/>
  <c r="E302" i="26" s="1"/>
  <c r="D368" i="26"/>
  <c r="E374" i="26"/>
  <c r="E373" i="26" s="1"/>
  <c r="D378" i="26"/>
  <c r="D382" i="26"/>
  <c r="D388" i="26"/>
  <c r="D392" i="26"/>
  <c r="E430" i="26"/>
  <c r="E429" i="26" s="1"/>
  <c r="E599" i="26"/>
  <c r="E561" i="26" s="1"/>
  <c r="E665" i="26"/>
  <c r="E727" i="26"/>
  <c r="D2" i="31"/>
  <c r="E154" i="31"/>
  <c r="E491" i="31"/>
  <c r="E484" i="31" s="1"/>
  <c r="E497" i="31"/>
  <c r="E522" i="31"/>
  <c r="E569" i="31"/>
  <c r="E587" i="31"/>
  <c r="E756" i="31"/>
  <c r="E755" i="31" s="1"/>
  <c r="C483" i="31"/>
  <c r="C258" i="31" s="1"/>
  <c r="C257" i="31" s="1"/>
  <c r="E153" i="34"/>
  <c r="D178" i="34"/>
  <c r="D177" i="34" s="1"/>
  <c r="E496" i="26"/>
  <c r="E494" i="26" s="1"/>
  <c r="E484" i="26" s="1"/>
  <c r="E483" i="26" s="1"/>
  <c r="D494" i="26"/>
  <c r="C712" i="31"/>
  <c r="C725" i="31"/>
  <c r="E70" i="26"/>
  <c r="E68" i="26" s="1"/>
  <c r="D207" i="26"/>
  <c r="D455" i="26"/>
  <c r="D444" i="26" s="1"/>
  <c r="E456" i="26"/>
  <c r="E455" i="26" s="1"/>
  <c r="E444" i="26" s="1"/>
  <c r="D497" i="26"/>
  <c r="E498" i="26"/>
  <c r="E497" i="26" s="1"/>
  <c r="E68" i="31"/>
  <c r="E67" i="31" s="1"/>
  <c r="E2" i="31" s="1"/>
  <c r="E157" i="31"/>
  <c r="E179" i="31"/>
  <c r="E422" i="31"/>
  <c r="E603" i="31"/>
  <c r="E646" i="31"/>
  <c r="E3" i="34"/>
  <c r="E2" i="34" s="1"/>
  <c r="E188" i="34"/>
  <c r="E178" i="34" s="1"/>
  <c r="E177" i="34" s="1"/>
  <c r="E203" i="34"/>
  <c r="D531" i="26"/>
  <c r="D528" i="26" s="1"/>
  <c r="D11" i="34"/>
  <c r="D3" i="34" s="1"/>
  <c r="D2" i="34" s="1"/>
  <c r="D395" i="34"/>
  <c r="E396" i="34"/>
  <c r="E395" i="34" s="1"/>
  <c r="D409" i="34"/>
  <c r="E410" i="34"/>
  <c r="E409" i="34" s="1"/>
  <c r="E646" i="34"/>
  <c r="C178" i="34"/>
  <c r="C177" i="34" s="1"/>
  <c r="C559" i="34"/>
  <c r="C483" i="34"/>
  <c r="C339" i="34"/>
  <c r="E129" i="35"/>
  <c r="E167" i="35"/>
  <c r="E171" i="35"/>
  <c r="D188" i="35"/>
  <c r="E204" i="35"/>
  <c r="E315" i="35"/>
  <c r="E314" i="35" s="1"/>
  <c r="E450" i="35"/>
  <c r="E547" i="35"/>
  <c r="E523" i="26"/>
  <c r="E522" i="26" s="1"/>
  <c r="D628" i="26"/>
  <c r="D561" i="26" s="1"/>
  <c r="D676" i="26"/>
  <c r="D645" i="26" s="1"/>
  <c r="E680" i="26"/>
  <c r="E679" i="26" s="1"/>
  <c r="E684" i="26"/>
  <c r="E683" i="26" s="1"/>
  <c r="E688" i="26"/>
  <c r="E687" i="26" s="1"/>
  <c r="D727" i="26"/>
  <c r="D726" i="26" s="1"/>
  <c r="D725" i="26" s="1"/>
  <c r="E735" i="26"/>
  <c r="E734" i="26" s="1"/>
  <c r="E733" i="26" s="1"/>
  <c r="D739" i="26"/>
  <c r="D741" i="26"/>
  <c r="E778" i="26"/>
  <c r="E777" i="26" s="1"/>
  <c r="E121" i="31"/>
  <c r="E120" i="31" s="1"/>
  <c r="E116" i="31" s="1"/>
  <c r="E115" i="31" s="1"/>
  <c r="D123" i="31"/>
  <c r="D116" i="31" s="1"/>
  <c r="D115" i="31" s="1"/>
  <c r="E127" i="31"/>
  <c r="E126" i="31" s="1"/>
  <c r="D157" i="31"/>
  <c r="D153" i="31" s="1"/>
  <c r="E161" i="31"/>
  <c r="E160" i="31" s="1"/>
  <c r="D167" i="31"/>
  <c r="D163" i="31" s="1"/>
  <c r="E194" i="31"/>
  <c r="E193" i="31" s="1"/>
  <c r="E188" i="31" s="1"/>
  <c r="D328" i="31"/>
  <c r="D314" i="31" s="1"/>
  <c r="D259" i="31" s="1"/>
  <c r="E389" i="31"/>
  <c r="E388" i="31" s="1"/>
  <c r="E340" i="31" s="1"/>
  <c r="E339" i="31" s="1"/>
  <c r="E495" i="31"/>
  <c r="E494" i="31" s="1"/>
  <c r="D497" i="31"/>
  <c r="D484" i="31" s="1"/>
  <c r="E514" i="31"/>
  <c r="E513" i="31" s="1"/>
  <c r="E509" i="31" s="1"/>
  <c r="D522" i="31"/>
  <c r="D529" i="31"/>
  <c r="D528" i="31" s="1"/>
  <c r="D577" i="31"/>
  <c r="D561" i="31" s="1"/>
  <c r="D746" i="31"/>
  <c r="D743" i="31" s="1"/>
  <c r="D726" i="31" s="1"/>
  <c r="D725" i="31" s="1"/>
  <c r="D117" i="34"/>
  <c r="E121" i="34"/>
  <c r="E120" i="34" s="1"/>
  <c r="E116" i="34" s="1"/>
  <c r="E115" i="34" s="1"/>
  <c r="D123" i="34"/>
  <c r="E127" i="34"/>
  <c r="E126" i="34" s="1"/>
  <c r="D129" i="34"/>
  <c r="E133" i="34"/>
  <c r="E132" i="34" s="1"/>
  <c r="E165" i="34"/>
  <c r="E164" i="34" s="1"/>
  <c r="E163" i="34" s="1"/>
  <c r="D167" i="34"/>
  <c r="D163" i="34" s="1"/>
  <c r="D152" i="34" s="1"/>
  <c r="D344" i="34"/>
  <c r="D463" i="34"/>
  <c r="E464" i="34"/>
  <c r="E463" i="34" s="1"/>
  <c r="E561" i="34"/>
  <c r="E676" i="34"/>
  <c r="D717" i="34"/>
  <c r="D716" i="34" s="1"/>
  <c r="E743" i="34"/>
  <c r="E772" i="34"/>
  <c r="E771" i="34" s="1"/>
  <c r="E143" i="35"/>
  <c r="E149" i="35"/>
  <c r="E154" i="35"/>
  <c r="E160" i="35"/>
  <c r="E163" i="35"/>
  <c r="E216" i="35"/>
  <c r="E223" i="35"/>
  <c r="E222" i="35" s="1"/>
  <c r="E229" i="35"/>
  <c r="E362" i="35"/>
  <c r="E382" i="35"/>
  <c r="E392" i="35"/>
  <c r="E357" i="34"/>
  <c r="E340" i="34" s="1"/>
  <c r="D445" i="34"/>
  <c r="E446" i="34"/>
  <c r="E445" i="34" s="1"/>
  <c r="D459" i="34"/>
  <c r="E460" i="34"/>
  <c r="E459" i="34" s="1"/>
  <c r="D477" i="34"/>
  <c r="E478" i="34"/>
  <c r="E477" i="34" s="1"/>
  <c r="E497" i="34"/>
  <c r="E484" i="34" s="1"/>
  <c r="E483" i="34" s="1"/>
  <c r="E116" i="35"/>
  <c r="E494" i="35"/>
  <c r="E484" i="35" s="1"/>
  <c r="E483" i="35" s="1"/>
  <c r="E509" i="35"/>
  <c r="E531" i="35"/>
  <c r="E528" i="35" s="1"/>
  <c r="D373" i="34"/>
  <c r="D340" i="34" s="1"/>
  <c r="E374" i="34"/>
  <c r="E373" i="34" s="1"/>
  <c r="D399" i="34"/>
  <c r="E400" i="34"/>
  <c r="E399" i="34" s="1"/>
  <c r="D429" i="34"/>
  <c r="E430" i="34"/>
  <c r="E429" i="34" s="1"/>
  <c r="D455" i="34"/>
  <c r="E456" i="34"/>
  <c r="E455" i="34" s="1"/>
  <c r="D483" i="34"/>
  <c r="E528" i="34"/>
  <c r="E538" i="34"/>
  <c r="E694" i="34"/>
  <c r="E734" i="34"/>
  <c r="E733" i="34" s="1"/>
  <c r="C152" i="34"/>
  <c r="C114" i="34" s="1"/>
  <c r="C258" i="34"/>
  <c r="C257" i="34" s="1"/>
  <c r="H256" i="34" s="1"/>
  <c r="J256" i="34" s="1"/>
  <c r="E207" i="35"/>
  <c r="E215" i="35"/>
  <c r="E239" i="35"/>
  <c r="E238" i="35" s="1"/>
  <c r="E260" i="35"/>
  <c r="E357" i="35"/>
  <c r="E340" i="35" s="1"/>
  <c r="E416" i="35"/>
  <c r="E474" i="35"/>
  <c r="E504" i="35"/>
  <c r="E522" i="35"/>
  <c r="E538" i="35"/>
  <c r="E544" i="35"/>
  <c r="D117" i="35"/>
  <c r="D123" i="35"/>
  <c r="D129" i="35"/>
  <c r="D167" i="35"/>
  <c r="D163" i="35" s="1"/>
  <c r="D344" i="35"/>
  <c r="D340" i="35" s="1"/>
  <c r="D348" i="35"/>
  <c r="D362" i="35"/>
  <c r="D486" i="35"/>
  <c r="D494" i="35"/>
  <c r="D504" i="35"/>
  <c r="D522" i="35"/>
  <c r="D544" i="35"/>
  <c r="D538" i="35" s="1"/>
  <c r="D556" i="35"/>
  <c r="D551" i="35" s="1"/>
  <c r="D550" i="35" s="1"/>
  <c r="E557" i="35"/>
  <c r="E556" i="35" s="1"/>
  <c r="E551" i="35" s="1"/>
  <c r="E550" i="35" s="1"/>
  <c r="D561" i="35"/>
  <c r="E592" i="35"/>
  <c r="E610" i="35"/>
  <c r="D638" i="35"/>
  <c r="E646" i="35"/>
  <c r="E700" i="35"/>
  <c r="E756" i="35"/>
  <c r="E755" i="35" s="1"/>
  <c r="C560" i="35"/>
  <c r="C483" i="35"/>
  <c r="E61" i="36"/>
  <c r="E132" i="36"/>
  <c r="D368" i="34"/>
  <c r="D378" i="34"/>
  <c r="D382" i="34"/>
  <c r="D388" i="34"/>
  <c r="D392" i="34"/>
  <c r="D404" i="34"/>
  <c r="D412" i="34"/>
  <c r="D416" i="34"/>
  <c r="D422" i="34"/>
  <c r="D450" i="34"/>
  <c r="D468" i="34"/>
  <c r="D474" i="34"/>
  <c r="E553" i="34"/>
  <c r="E552" i="34" s="1"/>
  <c r="E557" i="34"/>
  <c r="E556" i="34" s="1"/>
  <c r="D646" i="34"/>
  <c r="D645" i="34" s="1"/>
  <c r="D560" i="34" s="1"/>
  <c r="E654" i="34"/>
  <c r="E653" i="34" s="1"/>
  <c r="E662" i="34"/>
  <c r="E661" i="34" s="1"/>
  <c r="E666" i="34"/>
  <c r="E665" i="34" s="1"/>
  <c r="E672" i="34"/>
  <c r="E671" i="34" s="1"/>
  <c r="D676" i="34"/>
  <c r="E680" i="34"/>
  <c r="E679" i="34" s="1"/>
  <c r="E684" i="34"/>
  <c r="E683" i="34" s="1"/>
  <c r="E688" i="34"/>
  <c r="E687" i="34" s="1"/>
  <c r="D694" i="34"/>
  <c r="D700" i="34"/>
  <c r="E719" i="34"/>
  <c r="E718" i="34" s="1"/>
  <c r="E723" i="34"/>
  <c r="E722" i="34" s="1"/>
  <c r="E728" i="34"/>
  <c r="E727" i="34" s="1"/>
  <c r="E732" i="34"/>
  <c r="E731" i="34" s="1"/>
  <c r="E730" i="34" s="1"/>
  <c r="D734" i="34"/>
  <c r="D733" i="34" s="1"/>
  <c r="E740" i="34"/>
  <c r="E739" i="34" s="1"/>
  <c r="E742" i="34"/>
  <c r="E741" i="34" s="1"/>
  <c r="D744" i="34"/>
  <c r="D746" i="34"/>
  <c r="D750" i="34"/>
  <c r="E752" i="34"/>
  <c r="E751" i="34" s="1"/>
  <c r="E750" i="34" s="1"/>
  <c r="D756" i="34"/>
  <c r="D755" i="34" s="1"/>
  <c r="E762" i="34"/>
  <c r="E761" i="34" s="1"/>
  <c r="E760" i="34" s="1"/>
  <c r="E766" i="34"/>
  <c r="E765" i="34" s="1"/>
  <c r="D768" i="34"/>
  <c r="D767" i="34" s="1"/>
  <c r="D772" i="34"/>
  <c r="D771" i="34" s="1"/>
  <c r="E778" i="34"/>
  <c r="E777" i="34" s="1"/>
  <c r="E137" i="35"/>
  <c r="E136" i="35" s="1"/>
  <c r="E135" i="35" s="1"/>
  <c r="E141" i="35"/>
  <c r="E140" i="35" s="1"/>
  <c r="D143" i="35"/>
  <c r="D135" i="35" s="1"/>
  <c r="E147" i="35"/>
  <c r="E146" i="35" s="1"/>
  <c r="D149" i="35"/>
  <c r="D154" i="35"/>
  <c r="E158" i="35"/>
  <c r="E157" i="35" s="1"/>
  <c r="D160" i="35"/>
  <c r="D171" i="35"/>
  <c r="D170" i="35" s="1"/>
  <c r="E175" i="35"/>
  <c r="E174" i="35" s="1"/>
  <c r="E186" i="35"/>
  <c r="E185" i="35" s="1"/>
  <c r="E184" i="35" s="1"/>
  <c r="E190" i="35"/>
  <c r="E189" i="35" s="1"/>
  <c r="E194" i="35"/>
  <c r="E193" i="35" s="1"/>
  <c r="E196" i="35"/>
  <c r="E195" i="35" s="1"/>
  <c r="E202" i="35"/>
  <c r="E201" i="35" s="1"/>
  <c r="E200" i="35" s="1"/>
  <c r="D204" i="35"/>
  <c r="E212" i="35"/>
  <c r="E211" i="35" s="1"/>
  <c r="E214" i="35"/>
  <c r="E213" i="35" s="1"/>
  <c r="D216" i="35"/>
  <c r="D215" i="35" s="1"/>
  <c r="E234" i="35"/>
  <c r="E233" i="35" s="1"/>
  <c r="D244" i="35"/>
  <c r="D243" i="35" s="1"/>
  <c r="D250" i="35"/>
  <c r="D260" i="35"/>
  <c r="E264" i="35"/>
  <c r="E263" i="35" s="1"/>
  <c r="D315" i="35"/>
  <c r="D314" i="35" s="1"/>
  <c r="D328" i="35"/>
  <c r="D368" i="35"/>
  <c r="E374" i="35"/>
  <c r="E373" i="35" s="1"/>
  <c r="D378" i="35"/>
  <c r="D382" i="35"/>
  <c r="D388" i="35"/>
  <c r="D392" i="35"/>
  <c r="E396" i="35"/>
  <c r="E395" i="35" s="1"/>
  <c r="E400" i="35"/>
  <c r="E399" i="35" s="1"/>
  <c r="D404" i="35"/>
  <c r="E410" i="35"/>
  <c r="E409" i="35" s="1"/>
  <c r="D412" i="35"/>
  <c r="D416" i="35"/>
  <c r="D422" i="35"/>
  <c r="E430" i="35"/>
  <c r="E429" i="35" s="1"/>
  <c r="E446" i="35"/>
  <c r="E445" i="35" s="1"/>
  <c r="D450" i="35"/>
  <c r="E456" i="35"/>
  <c r="E455" i="35" s="1"/>
  <c r="E460" i="35"/>
  <c r="E459" i="35" s="1"/>
  <c r="E464" i="35"/>
  <c r="E463" i="35" s="1"/>
  <c r="D468" i="35"/>
  <c r="D444" i="35" s="1"/>
  <c r="D474" i="35"/>
  <c r="E478" i="35"/>
  <c r="E477" i="35" s="1"/>
  <c r="E676" i="35"/>
  <c r="E743" i="35"/>
  <c r="E772" i="35"/>
  <c r="E771" i="35" s="1"/>
  <c r="C115" i="35"/>
  <c r="C258" i="35"/>
  <c r="C257" i="35" s="1"/>
  <c r="D215" i="36"/>
  <c r="C339" i="35"/>
  <c r="E4" i="36"/>
  <c r="E3" i="36" s="1"/>
  <c r="D207" i="35"/>
  <c r="D223" i="35"/>
  <c r="D222" i="35" s="1"/>
  <c r="D229" i="35"/>
  <c r="D228" i="35" s="1"/>
  <c r="D239" i="35"/>
  <c r="D238" i="35" s="1"/>
  <c r="E616" i="35"/>
  <c r="E694" i="35"/>
  <c r="E734" i="35"/>
  <c r="E733" i="35" s="1"/>
  <c r="E750" i="35"/>
  <c r="E768" i="35"/>
  <c r="E767" i="35" s="1"/>
  <c r="C178" i="35"/>
  <c r="C177" i="35" s="1"/>
  <c r="C152" i="35"/>
  <c r="C726" i="35"/>
  <c r="C725" i="35" s="1"/>
  <c r="E68" i="36"/>
  <c r="E97" i="36"/>
  <c r="E67" i="36" s="1"/>
  <c r="E116" i="36"/>
  <c r="D97" i="35"/>
  <c r="D67" i="35" s="1"/>
  <c r="D38" i="36"/>
  <c r="D3" i="36" s="1"/>
  <c r="D2" i="36" s="1"/>
  <c r="E388" i="36"/>
  <c r="E404" i="36"/>
  <c r="E468" i="36"/>
  <c r="E484" i="36"/>
  <c r="E483" i="36" s="1"/>
  <c r="E547" i="36"/>
  <c r="E676" i="36"/>
  <c r="D717" i="36"/>
  <c r="D716" i="36" s="1"/>
  <c r="D646" i="35"/>
  <c r="E654" i="35"/>
  <c r="E653" i="35" s="1"/>
  <c r="E662" i="35"/>
  <c r="E661" i="35" s="1"/>
  <c r="E666" i="35"/>
  <c r="E665" i="35" s="1"/>
  <c r="E672" i="35"/>
  <c r="E671" i="35" s="1"/>
  <c r="D676" i="35"/>
  <c r="E680" i="35"/>
  <c r="E679" i="35" s="1"/>
  <c r="E684" i="35"/>
  <c r="E683" i="35" s="1"/>
  <c r="E688" i="35"/>
  <c r="E687" i="35" s="1"/>
  <c r="D694" i="35"/>
  <c r="D700" i="35"/>
  <c r="E719" i="35"/>
  <c r="E718" i="35" s="1"/>
  <c r="E717" i="35" s="1"/>
  <c r="E716" i="35" s="1"/>
  <c r="E723" i="35"/>
  <c r="E722" i="35" s="1"/>
  <c r="E728" i="35"/>
  <c r="E727" i="35" s="1"/>
  <c r="E732" i="35"/>
  <c r="E731" i="35" s="1"/>
  <c r="E730" i="35" s="1"/>
  <c r="D734" i="35"/>
  <c r="D733" i="35" s="1"/>
  <c r="E740" i="35"/>
  <c r="E739" i="35" s="1"/>
  <c r="E742" i="35"/>
  <c r="E741" i="35" s="1"/>
  <c r="D744" i="35"/>
  <c r="D743" i="35" s="1"/>
  <c r="D746" i="35"/>
  <c r="D756" i="35"/>
  <c r="D755" i="35" s="1"/>
  <c r="E762" i="35"/>
  <c r="E761" i="35" s="1"/>
  <c r="E760" i="35" s="1"/>
  <c r="E766" i="35"/>
  <c r="E765" i="35" s="1"/>
  <c r="D768" i="35"/>
  <c r="D767" i="35" s="1"/>
  <c r="D772" i="35"/>
  <c r="D771" i="35" s="1"/>
  <c r="E778" i="35"/>
  <c r="E777" i="35" s="1"/>
  <c r="D4" i="35"/>
  <c r="E12" i="35"/>
  <c r="E11" i="35" s="1"/>
  <c r="E3" i="35" s="1"/>
  <c r="E2" i="35" s="1"/>
  <c r="D38" i="35"/>
  <c r="E62" i="35"/>
  <c r="E61" i="35" s="1"/>
  <c r="E70" i="35"/>
  <c r="E68" i="35" s="1"/>
  <c r="E67" i="35" s="1"/>
  <c r="D136" i="36"/>
  <c r="D140" i="36"/>
  <c r="E144" i="36"/>
  <c r="E143" i="36" s="1"/>
  <c r="E135" i="36" s="1"/>
  <c r="D146" i="36"/>
  <c r="E150" i="36"/>
  <c r="E149" i="36" s="1"/>
  <c r="E155" i="36"/>
  <c r="E154" i="36" s="1"/>
  <c r="D157" i="36"/>
  <c r="D153" i="36" s="1"/>
  <c r="D152" i="36" s="1"/>
  <c r="E161" i="36"/>
  <c r="E160" i="36" s="1"/>
  <c r="E172" i="36"/>
  <c r="E171" i="36" s="1"/>
  <c r="E170" i="36" s="1"/>
  <c r="D174" i="36"/>
  <c r="D170" i="36" s="1"/>
  <c r="E181" i="36"/>
  <c r="E180" i="36" s="1"/>
  <c r="E179" i="36" s="1"/>
  <c r="E183" i="36"/>
  <c r="E182" i="36" s="1"/>
  <c r="D185" i="36"/>
  <c r="D184" i="36" s="1"/>
  <c r="D189" i="36"/>
  <c r="D188" i="36" s="1"/>
  <c r="E199" i="36"/>
  <c r="E198" i="36" s="1"/>
  <c r="E197" i="36" s="1"/>
  <c r="E205" i="36"/>
  <c r="E204" i="36" s="1"/>
  <c r="E203" i="36" s="1"/>
  <c r="D207" i="36"/>
  <c r="D203" i="36" s="1"/>
  <c r="E219" i="36"/>
  <c r="E216" i="36" s="1"/>
  <c r="E221" i="36"/>
  <c r="E220" i="36" s="1"/>
  <c r="E215" i="36" s="1"/>
  <c r="D223" i="36"/>
  <c r="D222" i="36" s="1"/>
  <c r="D229" i="36"/>
  <c r="D228" i="36" s="1"/>
  <c r="E237" i="36"/>
  <c r="E236" i="36" s="1"/>
  <c r="E235" i="36" s="1"/>
  <c r="D239" i="36"/>
  <c r="D238" i="36" s="1"/>
  <c r="E247" i="36"/>
  <c r="E244" i="36" s="1"/>
  <c r="E243" i="36" s="1"/>
  <c r="E251" i="36"/>
  <c r="E250" i="36" s="1"/>
  <c r="E261" i="36"/>
  <c r="E260" i="36" s="1"/>
  <c r="E316" i="36"/>
  <c r="E315" i="36" s="1"/>
  <c r="E314" i="36" s="1"/>
  <c r="D315" i="36"/>
  <c r="E561" i="36"/>
  <c r="E357" i="36"/>
  <c r="E412" i="36"/>
  <c r="E422" i="36"/>
  <c r="E450" i="36"/>
  <c r="E638" i="36"/>
  <c r="E694" i="36"/>
  <c r="D751" i="35"/>
  <c r="D750" i="35" s="1"/>
  <c r="E353" i="36"/>
  <c r="E340" i="36" s="1"/>
  <c r="D373" i="36"/>
  <c r="E374" i="36"/>
  <c r="E373" i="36" s="1"/>
  <c r="E382" i="36"/>
  <c r="D739" i="36"/>
  <c r="E740" i="36"/>
  <c r="E739" i="36" s="1"/>
  <c r="E758" i="36"/>
  <c r="E756" i="36" s="1"/>
  <c r="E755" i="36" s="1"/>
  <c r="D756" i="36"/>
  <c r="D755" i="36" s="1"/>
  <c r="E774" i="36"/>
  <c r="E772" i="36" s="1"/>
  <c r="E771" i="36" s="1"/>
  <c r="D772" i="36"/>
  <c r="D771" i="36" s="1"/>
  <c r="C258" i="36"/>
  <c r="C257" i="36" s="1"/>
  <c r="E11" i="37"/>
  <c r="D328" i="36"/>
  <c r="D368" i="36"/>
  <c r="D378" i="36"/>
  <c r="D340" i="36" s="1"/>
  <c r="D339" i="36" s="1"/>
  <c r="D382" i="36"/>
  <c r="D388" i="36"/>
  <c r="D392" i="36"/>
  <c r="E396" i="36"/>
  <c r="E395" i="36" s="1"/>
  <c r="E400" i="36"/>
  <c r="E399" i="36" s="1"/>
  <c r="D404" i="36"/>
  <c r="E410" i="36"/>
  <c r="E409" i="36" s="1"/>
  <c r="D412" i="36"/>
  <c r="D416" i="36"/>
  <c r="D422" i="36"/>
  <c r="E430" i="36"/>
  <c r="E429" i="36" s="1"/>
  <c r="E446" i="36"/>
  <c r="E445" i="36" s="1"/>
  <c r="D450" i="36"/>
  <c r="E456" i="36"/>
  <c r="E455" i="36" s="1"/>
  <c r="E460" i="36"/>
  <c r="E459" i="36" s="1"/>
  <c r="E464" i="36"/>
  <c r="E463" i="36" s="1"/>
  <c r="D468" i="36"/>
  <c r="D444" i="36" s="1"/>
  <c r="D474" i="36"/>
  <c r="E478" i="36"/>
  <c r="E477" i="36" s="1"/>
  <c r="E553" i="36"/>
  <c r="E552" i="36" s="1"/>
  <c r="E557" i="36"/>
  <c r="E556" i="36" s="1"/>
  <c r="D646" i="36"/>
  <c r="D645" i="36" s="1"/>
  <c r="D560" i="36" s="1"/>
  <c r="E654" i="36"/>
  <c r="E653" i="36" s="1"/>
  <c r="E645" i="36" s="1"/>
  <c r="E662" i="36"/>
  <c r="E661" i="36" s="1"/>
  <c r="E666" i="36"/>
  <c r="E665" i="36" s="1"/>
  <c r="E672" i="36"/>
  <c r="E671" i="36" s="1"/>
  <c r="D676" i="36"/>
  <c r="E680" i="36"/>
  <c r="E679" i="36" s="1"/>
  <c r="E684" i="36"/>
  <c r="E683" i="36" s="1"/>
  <c r="E688" i="36"/>
  <c r="E687" i="36" s="1"/>
  <c r="D694" i="36"/>
  <c r="D700" i="36"/>
  <c r="E719" i="36"/>
  <c r="E718" i="36" s="1"/>
  <c r="E723" i="36"/>
  <c r="E722" i="36" s="1"/>
  <c r="E728" i="36"/>
  <c r="E727" i="36" s="1"/>
  <c r="E736" i="36"/>
  <c r="E734" i="36" s="1"/>
  <c r="E733" i="36" s="1"/>
  <c r="D734" i="36"/>
  <c r="D733" i="36" s="1"/>
  <c r="D741" i="36"/>
  <c r="E742" i="36"/>
  <c r="E741" i="36" s="1"/>
  <c r="E754" i="36"/>
  <c r="E770" i="36"/>
  <c r="E768" i="36" s="1"/>
  <c r="E767" i="36" s="1"/>
  <c r="D768" i="36"/>
  <c r="D767" i="36" s="1"/>
  <c r="C116" i="36"/>
  <c r="C115" i="36" s="1"/>
  <c r="C114" i="36" s="1"/>
  <c r="C483" i="36"/>
  <c r="D259" i="37"/>
  <c r="D731" i="36"/>
  <c r="D730" i="36" s="1"/>
  <c r="D726" i="36" s="1"/>
  <c r="D725" i="36" s="1"/>
  <c r="E732" i="36"/>
  <c r="E731" i="36" s="1"/>
  <c r="E730" i="36" s="1"/>
  <c r="D743" i="36"/>
  <c r="D765" i="36"/>
  <c r="E766" i="36"/>
  <c r="E765" i="36" s="1"/>
  <c r="H1" i="36"/>
  <c r="J1" i="36" s="1"/>
  <c r="D751" i="36"/>
  <c r="D750" i="36" s="1"/>
  <c r="E752" i="36"/>
  <c r="E751" i="36" s="1"/>
  <c r="D761" i="36"/>
  <c r="D760" i="36" s="1"/>
  <c r="E762" i="36"/>
  <c r="E761" i="36" s="1"/>
  <c r="E760" i="36" s="1"/>
  <c r="D777" i="36"/>
  <c r="E778" i="36"/>
  <c r="E777" i="36" s="1"/>
  <c r="C726" i="36"/>
  <c r="C725" i="36" s="1"/>
  <c r="C559" i="36" s="1"/>
  <c r="C483" i="37"/>
  <c r="C560" i="37"/>
  <c r="D4" i="37"/>
  <c r="D3" i="37" s="1"/>
  <c r="D2" i="37" s="1"/>
  <c r="E117" i="37"/>
  <c r="E116" i="37" s="1"/>
  <c r="E115" i="37" s="1"/>
  <c r="E154" i="37"/>
  <c r="E153" i="37" s="1"/>
  <c r="E152" i="37" s="1"/>
  <c r="E164" i="37"/>
  <c r="E163" i="37" s="1"/>
  <c r="D228" i="37"/>
  <c r="E305" i="37"/>
  <c r="E263" i="37" s="1"/>
  <c r="E259" i="37" s="1"/>
  <c r="E412" i="37"/>
  <c r="E422" i="37"/>
  <c r="E491" i="37"/>
  <c r="E484" i="37" s="1"/>
  <c r="E483" i="37" s="1"/>
  <c r="E727" i="37"/>
  <c r="E258" i="40"/>
  <c r="E722" i="37"/>
  <c r="E717" i="37" s="1"/>
  <c r="E716" i="37" s="1"/>
  <c r="E750" i="37"/>
  <c r="E756" i="37"/>
  <c r="E755" i="37" s="1"/>
  <c r="E97" i="37"/>
  <c r="E67" i="37" s="1"/>
  <c r="E244" i="37"/>
  <c r="E243" i="37" s="1"/>
  <c r="E348" i="37"/>
  <c r="E368" i="37"/>
  <c r="E395" i="37"/>
  <c r="E665" i="37"/>
  <c r="E645" i="37" s="1"/>
  <c r="E560" i="37" s="1"/>
  <c r="C726" i="37"/>
  <c r="E62" i="37"/>
  <c r="E61" i="37" s="1"/>
  <c r="E3" i="37" s="1"/>
  <c r="E2" i="37" s="1"/>
  <c r="C153" i="37"/>
  <c r="D185" i="37"/>
  <c r="D184" i="37" s="1"/>
  <c r="D395" i="37"/>
  <c r="D340" i="37" s="1"/>
  <c r="D339" i="37" s="1"/>
  <c r="D599" i="37"/>
  <c r="D561" i="37" s="1"/>
  <c r="D560" i="37" s="1"/>
  <c r="D559" i="37" s="1"/>
  <c r="E747" i="37"/>
  <c r="E746" i="37" s="1"/>
  <c r="E743" i="37" s="1"/>
  <c r="E560" i="40"/>
  <c r="D171" i="37"/>
  <c r="D170" i="37" s="1"/>
  <c r="D152" i="37" s="1"/>
  <c r="E234" i="37"/>
  <c r="E233" i="37" s="1"/>
  <c r="D239" i="37"/>
  <c r="D238" i="37" s="1"/>
  <c r="E677" i="37"/>
  <c r="E676" i="37" s="1"/>
  <c r="D777" i="37"/>
  <c r="D726" i="37" s="1"/>
  <c r="D725" i="37" s="1"/>
  <c r="D768" i="37"/>
  <c r="D767" i="37" s="1"/>
  <c r="D258" i="40"/>
  <c r="E231" i="37"/>
  <c r="E229" i="37" s="1"/>
  <c r="D339" i="35" l="1"/>
  <c r="G20" i="34"/>
  <c r="H1" i="34"/>
  <c r="J1" i="34" s="1"/>
  <c r="D559" i="36"/>
  <c r="D178" i="36"/>
  <c r="D177" i="36" s="1"/>
  <c r="D726" i="35"/>
  <c r="D725" i="35" s="1"/>
  <c r="D152" i="31"/>
  <c r="E483" i="31"/>
  <c r="E258" i="31" s="1"/>
  <c r="E257" i="31" s="1"/>
  <c r="C725" i="37"/>
  <c r="H725" i="37" s="1"/>
  <c r="J725" i="37" s="1"/>
  <c r="H726" i="37"/>
  <c r="J726" i="37" s="1"/>
  <c r="E340" i="37"/>
  <c r="E339" i="37" s="1"/>
  <c r="E258" i="37" s="1"/>
  <c r="E257" i="37" s="1"/>
  <c r="E750" i="36"/>
  <c r="E551" i="36"/>
  <c r="E550" i="36" s="1"/>
  <c r="E444" i="36"/>
  <c r="E339" i="36" s="1"/>
  <c r="E560" i="36"/>
  <c r="D135" i="36"/>
  <c r="D115" i="36" s="1"/>
  <c r="D114" i="36" s="1"/>
  <c r="D645" i="35"/>
  <c r="D259" i="35"/>
  <c r="D743" i="34"/>
  <c r="D726" i="34" s="1"/>
  <c r="D725" i="34" s="1"/>
  <c r="D559" i="34" s="1"/>
  <c r="E551" i="34"/>
  <c r="E550" i="34" s="1"/>
  <c r="E645" i="35"/>
  <c r="D560" i="35"/>
  <c r="D559" i="35" s="1"/>
  <c r="D484" i="35"/>
  <c r="D483" i="35" s="1"/>
  <c r="D116" i="35"/>
  <c r="D115" i="35" s="1"/>
  <c r="E259" i="35"/>
  <c r="E444" i="34"/>
  <c r="E339" i="34" s="1"/>
  <c r="E258" i="34" s="1"/>
  <c r="E257" i="34" s="1"/>
  <c r="E228" i="35"/>
  <c r="D114" i="31"/>
  <c r="E561" i="31"/>
  <c r="E153" i="31"/>
  <c r="E152" i="31" s="1"/>
  <c r="E263" i="26"/>
  <c r="E259" i="26" s="1"/>
  <c r="E258" i="26" s="1"/>
  <c r="E257" i="26" s="1"/>
  <c r="E228" i="37"/>
  <c r="E178" i="37" s="1"/>
  <c r="E177" i="37" s="1"/>
  <c r="D178" i="37"/>
  <c r="D177" i="37" s="1"/>
  <c r="D114" i="37" s="1"/>
  <c r="C559" i="37"/>
  <c r="H559" i="37" s="1"/>
  <c r="J559" i="37" s="1"/>
  <c r="H560" i="37"/>
  <c r="J560" i="37" s="1"/>
  <c r="E726" i="36"/>
  <c r="E725" i="36" s="1"/>
  <c r="D314" i="36"/>
  <c r="D259" i="36" s="1"/>
  <c r="D258" i="36" s="1"/>
  <c r="D257" i="36" s="1"/>
  <c r="D3" i="35"/>
  <c r="D2" i="35" s="1"/>
  <c r="E115" i="36"/>
  <c r="D153" i="35"/>
  <c r="D152" i="35" s="1"/>
  <c r="E726" i="34"/>
  <c r="E725" i="34" s="1"/>
  <c r="D444" i="34"/>
  <c r="D339" i="34" s="1"/>
  <c r="D258" i="34" s="1"/>
  <c r="D257" i="34" s="1"/>
  <c r="E153" i="35"/>
  <c r="D116" i="34"/>
  <c r="D115" i="34" s="1"/>
  <c r="D114" i="34" s="1"/>
  <c r="E170" i="35"/>
  <c r="C645" i="31"/>
  <c r="C560" i="31" s="1"/>
  <c r="C559" i="31" s="1"/>
  <c r="H256" i="31" s="1"/>
  <c r="J256" i="31" s="1"/>
  <c r="D712" i="31"/>
  <c r="D116" i="26"/>
  <c r="D115" i="26" s="1"/>
  <c r="E116" i="26"/>
  <c r="E115" i="26" s="1"/>
  <c r="H153" i="37"/>
  <c r="J153" i="37" s="1"/>
  <c r="C152" i="37"/>
  <c r="H483" i="37"/>
  <c r="J483" i="37" s="1"/>
  <c r="C258" i="37"/>
  <c r="D258" i="37"/>
  <c r="D257" i="37" s="1"/>
  <c r="H256" i="36"/>
  <c r="J256" i="36" s="1"/>
  <c r="E178" i="36"/>
  <c r="E177" i="36" s="1"/>
  <c r="E2" i="36"/>
  <c r="E444" i="35"/>
  <c r="E339" i="35" s="1"/>
  <c r="D484" i="26"/>
  <c r="D483" i="26" s="1"/>
  <c r="D258" i="26" s="1"/>
  <c r="D257" i="26" s="1"/>
  <c r="E152" i="34"/>
  <c r="E114" i="34" s="1"/>
  <c r="E726" i="26"/>
  <c r="E725" i="26" s="1"/>
  <c r="D203" i="26"/>
  <c r="D178" i="26" s="1"/>
  <c r="D177" i="26" s="1"/>
  <c r="E67" i="26"/>
  <c r="E2" i="26" s="1"/>
  <c r="E726" i="37"/>
  <c r="E725" i="37" s="1"/>
  <c r="E559" i="37" s="1"/>
  <c r="E114" i="37"/>
  <c r="E717" i="36"/>
  <c r="E716" i="36" s="1"/>
  <c r="E259" i="36"/>
  <c r="E153" i="36"/>
  <c r="E152" i="36" s="1"/>
  <c r="E726" i="35"/>
  <c r="E725" i="35" s="1"/>
  <c r="C114" i="35"/>
  <c r="H1" i="35" s="1"/>
  <c r="J1" i="35" s="1"/>
  <c r="D203" i="35"/>
  <c r="D178" i="35" s="1"/>
  <c r="D177" i="35" s="1"/>
  <c r="E188" i="35"/>
  <c r="E178" i="35" s="1"/>
  <c r="E177" i="35" s="1"/>
  <c r="E717" i="34"/>
  <c r="E716" i="34" s="1"/>
  <c r="C559" i="35"/>
  <c r="H256" i="35" s="1"/>
  <c r="J256" i="35" s="1"/>
  <c r="E561" i="35"/>
  <c r="E560" i="35" s="1"/>
  <c r="E559" i="35" s="1"/>
  <c r="E115" i="35"/>
  <c r="D483" i="31"/>
  <c r="D258" i="31" s="1"/>
  <c r="D257" i="31" s="1"/>
  <c r="D560" i="26"/>
  <c r="D559" i="26" s="1"/>
  <c r="E203" i="35"/>
  <c r="E645" i="34"/>
  <c r="E560" i="34" s="1"/>
  <c r="E559" i="34" s="1"/>
  <c r="E178" i="31"/>
  <c r="E177" i="31" s="1"/>
  <c r="E114" i="31" s="1"/>
  <c r="E645" i="26"/>
  <c r="E560" i="26" s="1"/>
  <c r="E559" i="26" s="1"/>
  <c r="E152" i="26"/>
  <c r="C257" i="37" l="1"/>
  <c r="H258" i="37"/>
  <c r="J258" i="37" s="1"/>
  <c r="E114" i="26"/>
  <c r="E152" i="35"/>
  <c r="E114" i="35" s="1"/>
  <c r="E114" i="36"/>
  <c r="E258" i="35"/>
  <c r="E257" i="35" s="1"/>
  <c r="E258" i="36"/>
  <c r="E257" i="36" s="1"/>
  <c r="D114" i="26"/>
  <c r="D114" i="35"/>
  <c r="C114" i="37"/>
  <c r="H152" i="37"/>
  <c r="J152" i="37" s="1"/>
  <c r="E712" i="31"/>
  <c r="E645" i="31" s="1"/>
  <c r="E560" i="31" s="1"/>
  <c r="E559" i="31" s="1"/>
  <c r="D645" i="31"/>
  <c r="D560" i="31" s="1"/>
  <c r="D559" i="31" s="1"/>
  <c r="E559" i="36"/>
  <c r="D258" i="35"/>
  <c r="D257" i="35" s="1"/>
  <c r="H114" i="37" l="1"/>
  <c r="J114" i="37" s="1"/>
  <c r="H1" i="37"/>
  <c r="J1" i="37" s="1"/>
  <c r="H257" i="37"/>
  <c r="J257" i="37" s="1"/>
  <c r="H256" i="37"/>
  <c r="J256" i="37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<sst xmlns="http://schemas.openxmlformats.org/spreadsheetml/2006/main" count="6788" uniqueCount="1246">
  <si>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</si>
  <si>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</si>
  <si>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</si>
  <si>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</si>
  <si>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</si>
  <si>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</si>
  <si>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</si>
  <si>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</si>
  <si>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</si>
  <si>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</si>
  <si>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</si>
  <si>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</si>
  <si>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</si>
  <si>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</si>
  <si>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</si>
  <si>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</si>
  <si>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</si>
  <si>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</si>
  <si>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</si>
  <si>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</si>
  <si>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</si>
  <si>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</si>
  <si>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</si>
  <si>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</si>
  <si>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</si>
  <si>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</si>
  <si>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</si>
  <si>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</si>
  <si>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</si>
  <si>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</si>
  <si>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</si>
  <si>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</si>
  <si>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</si>
  <si>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</si>
  <si>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</si>
  <si>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</si>
  <si>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</si>
  <si>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</si>
  <si>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</si>
  <si>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</si>
  <si>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</si>
  <si>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</si>
  <si>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</si>
  <si>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</si>
  <si>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</si>
  <si>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</si>
  <si>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</si>
  <si>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</si>
  <si>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</si>
  <si>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</si>
  <si>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</si>
  <si>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</si>
  <si>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</si>
  <si>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</si>
  <si>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</si>
  <si>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</si>
  <si>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</si>
  <si>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</si>
  <si>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</si>
  <si>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</si>
  <si>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</si>
  <si>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</si>
  <si>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</si>
  <si>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</si>
  <si>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</si>
  <si>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</si>
  <si>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</si>
  <si>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</si>
  <si>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</si>
  <si>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</si>
  <si>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</si>
  <si>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</si>
  <si>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</si>
  <si>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</si>
  <si>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</si>
  <si>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</si>
  <si>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</si>
  <si>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</si>
  <si>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</si>
  <si>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</si>
  <si>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</si>
  <si>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</si>
  <si>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</si>
  <si>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</si>
  <si>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</si>
  <si>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</si>
  <si>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</si>
  <si>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</si>
  <si>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</si>
  <si>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</si>
  <si>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</si>
  <si>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</si>
  <si>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</si>
  <si>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</si>
  <si>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</si>
  <si>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</si>
  <si>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</si>
  <si>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</si>
  <si>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</si>
  <si>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</si>
  <si>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</si>
  <si>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</si>
  <si>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</si>
  <si>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</si>
  <si>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</si>
  <si>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</si>
  <si>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</si>
  <si>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</si>
  <si>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</si>
  <si>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</si>
  <si>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</si>
  <si>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</si>
  <si>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</si>
  <si>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</si>
  <si>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</si>
  <si>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</si>
  <si>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</si>
  <si>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</si>
  <si>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</si>
  <si>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</si>
  <si>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</si>
  <si>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</si>
  <si>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</si>
  <si>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</si>
  <si>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</si>
  <si>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</si>
  <si>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</si>
  <si>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</si>
  <si>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</si>
  <si>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</si>
  <si>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</si>
  <si>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</si>
  <si>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</si>
  <si>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</si>
  <si>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</si>
  <si>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</si>
  <si>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</si>
  <si>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</si>
  <si>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</si>
  <si>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</si>
  <si>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</si>
  <si>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</si>
  <si>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</si>
  <si>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</si>
  <si>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</si>
  <si>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</si>
  <si>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</si>
  <si>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</si>
  <si>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</si>
  <si>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</si>
  <si>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</si>
  <si>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</si>
  <si>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</si>
  <si>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</si>
  <si>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</si>
  <si>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</si>
  <si>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</si>
  <si>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</si>
  <si>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</si>
  <si>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</si>
  <si>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</si>
  <si>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</si>
  <si>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</si>
  <si>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</si>
  <si>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</si>
  <si>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</si>
  <si>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</si>
  <si>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</si>
  <si>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</si>
  <si>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</si>
  <si>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</si>
  <si>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</si>
  <si>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</si>
  <si>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</si>
  <si>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</si>
  <si>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</si>
  <si>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</si>
  <si>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</si>
  <si>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</si>
  <si>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</si>
  <si>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</si>
  <si>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</si>
  <si>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</si>
  <si>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</si>
  <si>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</si>
  <si>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</si>
  <si>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</si>
  <si>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</si>
  <si>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</si>
  <si>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</si>
  <si>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</si>
  <si>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</si>
  <si>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</si>
  <si>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</si>
  <si>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</si>
  <si>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</si>
  <si>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</si>
  <si>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</si>
  <si>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</si>
  <si>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</si>
  <si>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</si>
  <si>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</si>
  <si>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</si>
  <si>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</si>
  <si>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</si>
  <si>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</si>
  <si>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</si>
  <si>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</si>
  <si>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</si>
  <si>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</si>
  <si>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</si>
  <si>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</si>
  <si>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</si>
  <si>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</si>
  <si>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</si>
  <si>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</si>
  <si>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</si>
  <si>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</si>
  <si>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</si>
  <si>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</si>
  <si>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</si>
  <si>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</si>
  <si>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</si>
  <si>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</si>
  <si>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</si>
  <si>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</si>
  <si>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</si>
  <si>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</si>
  <si>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</si>
  <si>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</si>
  <si>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</si>
  <si>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</si>
  <si>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</si>
  <si>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</si>
  <si>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</si>
  <si>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</si>
  <si>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</si>
  <si>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</si>
  <si>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</si>
  <si>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</si>
  <si>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</si>
  <si>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</si>
  <si>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</si>
  <si>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</si>
  <si>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</si>
  <si>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</si>
  <si>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</si>
  <si>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</si>
  <si>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</si>
  <si>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</si>
  <si>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</si>
  <si>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</si>
  <si>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</si>
  <si>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</si>
  <si>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</si>
  <si>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</si>
  <si>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</si>
  <si>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</si>
  <si>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</si>
  <si>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</si>
  <si>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</si>
  <si>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</si>
  <si>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</si>
  <si>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</si>
  <si>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</si>
  <si>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</si>
  <si>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</si>
  <si>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</si>
  <si>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</si>
  <si>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</si>
  <si>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</si>
  <si>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</si>
  <si>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</si>
  <si>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</si>
  <si>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</si>
  <si>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</si>
  <si>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</si>
  <si>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</si>
  <si>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</si>
  <si>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</si>
  <si>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</si>
  <si>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</si>
  <si>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</si>
  <si>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</si>
  <si>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</si>
  <si>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</si>
  <si>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</si>
  <si>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</si>
  <si>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</si>
  <si>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</si>
  <si>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</si>
  <si>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</si>
  <si>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</si>
  <si>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</si>
  <si>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</si>
  <si>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</si>
  <si>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</si>
  <si>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</si>
  <si>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</si>
  <si>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</si>
  <si>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</si>
  <si>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</si>
  <si>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</si>
  <si>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</si>
  <si>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</si>
  <si>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</si>
  <si>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</si>
  <si>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</si>
  <si>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</si>
  <si>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</si>
  <si>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</si>
  <si>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</si>
  <si>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</si>
  <si>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</si>
  <si>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</si>
  <si>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</si>
  <si>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</si>
  <si>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</si>
  <si>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</si>
  <si>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</si>
  <si>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</si>
  <si>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</si>
  <si>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</si>
  <si>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</si>
  <si>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</si>
  <si>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</si>
  <si>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</si>
  <si>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</si>
  <si>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</si>
  <si>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</si>
  <si>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</si>
  <si>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</si>
  <si>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</si>
  <si>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</si>
  <si>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</si>
  <si>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</si>
  <si>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</si>
  <si>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</si>
  <si>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</si>
  <si>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</si>
  <si>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</si>
  <si>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</si>
  <si>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</si>
  <si>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</si>
  <si>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</si>
  <si>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</si>
  <si>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</si>
  <si>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</si>
  <si>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</si>
  <si>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</si>
  <si>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</si>
  <si>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</si>
  <si>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</si>
  <si>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</si>
  <si>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</si>
  <si>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</si>
  <si>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</si>
  <si>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</si>
  <si>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</si>
  <si>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</si>
  <si>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</si>
  <si>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</si>
  <si>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</si>
  <si>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</si>
  <si>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</si>
  <si>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</si>
  <si>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</si>
  <si>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</si>
  <si>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</si>
  <si>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</si>
  <si>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</si>
  <si>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</si>
  <si>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</si>
  <si>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</si>
  <si>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</si>
  <si>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</si>
  <si>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</si>
  <si>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</si>
  <si>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</si>
  <si>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</si>
  <si>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</si>
  <si>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</si>
  <si>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</si>
  <si>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</si>
  <si>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</si>
  <si>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</si>
  <si>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</si>
  <si>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</si>
  <si>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</si>
  <si>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</si>
  <si>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</si>
  <si>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</si>
  <si>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</si>
  <si>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</si>
  <si>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</si>
  <si>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</si>
  <si>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</si>
  <si>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</si>
  <si>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</si>
  <si>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</si>
  <si>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</si>
  <si>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</si>
  <si>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</si>
  <si>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</si>
  <si>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</si>
  <si>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</si>
  <si>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</si>
  <si>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</si>
  <si>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</si>
  <si>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</si>
  <si>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</si>
  <si>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</si>
  <si>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</si>
  <si>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</si>
  <si>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</si>
  <si>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</si>
  <si>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</si>
  <si>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</si>
  <si>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</si>
  <si>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</si>
  <si>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</si>
  <si>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</si>
  <si>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</si>
  <si>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</si>
  <si>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</si>
  <si>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</si>
  <si>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</si>
  <si>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</si>
  <si>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</si>
  <si>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</si>
  <si>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</si>
  <si>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</si>
  <si>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</si>
  <si>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</si>
  <si>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</si>
  <si>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</si>
  <si>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</si>
  <si>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</si>
  <si>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</si>
  <si>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</si>
  <si>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</si>
  <si>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</si>
  <si>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</si>
  <si>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</si>
  <si>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</si>
  <si>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</si>
  <si>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</si>
  <si>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</si>
  <si>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</si>
  <si>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</si>
  <si>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</si>
  <si>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</si>
  <si>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</si>
  <si>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</si>
  <si>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</si>
  <si>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</si>
  <si>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</si>
  <si>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</si>
  <si>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</si>
  <si>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</si>
  <si>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</si>
  <si>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</si>
  <si>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</si>
  <si>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</si>
  <si>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</si>
  <si>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</si>
  <si>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</si>
  <si>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</si>
  <si>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</si>
  <si>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</si>
  <si>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</si>
  <si>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</si>
  <si>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</si>
  <si>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</si>
  <si>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</si>
  <si>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</si>
  <si>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</si>
  <si>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</si>
  <si>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</si>
  <si>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</si>
  <si>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</si>
  <si>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</si>
  <si>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</si>
  <si>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</si>
  <si>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</si>
  <si>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</si>
  <si>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</si>
  <si>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</si>
  <si>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</si>
  <si>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</si>
  <si>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</si>
  <si>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</si>
  <si>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</si>
  <si>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</si>
  <si>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</si>
  <si>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</si>
  <si>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</si>
  <si>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</si>
  <si>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</si>
  <si>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</si>
  <si>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</si>
  <si>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</si>
  <si>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</si>
  <si>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</si>
  <si>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</si>
  <si>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</si>
  <si>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</si>
  <si>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</si>
  <si>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</si>
  <si>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</si>
  <si>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</si>
  <si>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</si>
  <si>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</si>
  <si>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</si>
  <si>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</si>
  <si>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</si>
  <si>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</si>
  <si>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</si>
  <si>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</si>
  <si>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</si>
  <si>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</si>
  <si>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</si>
  <si>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</si>
  <si>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</si>
  <si>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</si>
  <si>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</si>
  <si>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</si>
  <si>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</si>
  <si>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</si>
  <si>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</si>
  <si>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</si>
  <si>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</si>
  <si>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</si>
  <si>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</si>
  <si>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</si>
  <si>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</si>
  <si>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</si>
  <si>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</si>
  <si>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</si>
  <si>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</si>
  <si>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</si>
  <si>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</si>
  <si>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</si>
  <si>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</si>
  <si>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</si>
  <si>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</si>
  <si>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</si>
  <si>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</si>
  <si>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</si>
  <si>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</si>
  <si>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</si>
  <si>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</si>
  <si>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</si>
  <si>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</si>
  <si>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</si>
  <si>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</si>
  <si>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</si>
  <si>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</si>
  <si>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</si>
  <si>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</si>
  <si>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</si>
  <si>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</si>
  <si>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</si>
  <si>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</si>
  <si>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</si>
  <si>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</si>
  <si>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</si>
  <si>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</si>
  <si>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</si>
  <si>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</si>
  <si>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</si>
  <si>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</si>
  <si>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</si>
  <si>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</si>
  <si>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</si>
  <si>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</si>
  <si>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</si>
  <si>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</si>
  <si>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</si>
  <si>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</si>
  <si>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</si>
  <si>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</si>
  <si>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</si>
  <si>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</si>
  <si>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</si>
  <si>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</si>
  <si>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</si>
  <si>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</si>
  <si>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</si>
  <si>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</si>
  <si>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</si>
  <si>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</si>
  <si>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</si>
  <si>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</si>
  <si>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</si>
  <si>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</si>
  <si>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</si>
  <si>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</si>
  <si>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</si>
  <si>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</si>
  <si>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</si>
  <si>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</si>
  <si>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</si>
  <si>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</si>
  <si>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</si>
  <si>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</si>
  <si>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</si>
  <si>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</si>
  <si>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</si>
  <si>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</si>
  <si>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</si>
  <si>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</si>
  <si>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</si>
  <si>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</si>
  <si>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</si>
  <si>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</si>
  <si>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</si>
  <si>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</si>
  <si>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</si>
  <si>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</si>
  <si>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</si>
  <si>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</si>
  <si>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</si>
  <si>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</si>
  <si>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</si>
  <si>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</si>
  <si>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</si>
  <si>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</si>
  <si>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</si>
  <si>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</si>
  <si>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</si>
  <si>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</si>
  <si>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</si>
  <si>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</si>
  <si>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</si>
  <si>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</si>
  <si>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</si>
  <si>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</si>
  <si>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</si>
  <si>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</si>
  <si>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</si>
  <si>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</si>
  <si>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</si>
  <si>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</si>
  <si>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</si>
  <si>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</si>
  <si>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</si>
  <si>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</si>
  <si>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</si>
  <si>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</si>
  <si>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</si>
  <si>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</si>
  <si>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</si>
  <si>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</si>
  <si>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</si>
  <si>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</si>
  <si>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</si>
  <si>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</si>
  <si>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</si>
  <si>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</si>
  <si>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</si>
  <si>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</si>
  <si>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</si>
  <si>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</si>
  <si>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</si>
  <si>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</si>
  <si>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</si>
  <si>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</si>
  <si>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</si>
  <si>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</si>
  <si>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</si>
  <si>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</si>
  <si>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</si>
  <si>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</si>
  <si>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</si>
  <si>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</si>
  <si>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</si>
  <si>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</si>
  <si>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</si>
  <si>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</si>
  <si>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</si>
  <si>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</si>
  <si>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</si>
  <si>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</si>
  <si>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</si>
  <si>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</si>
  <si>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</si>
  <si>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</si>
  <si>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</si>
  <si>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</si>
  <si>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</si>
  <si>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</si>
  <si>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</si>
  <si>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</si>
  <si>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</si>
  <si>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</si>
  <si>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</si>
  <si>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</si>
  <si>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</si>
  <si>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</si>
  <si>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</si>
  <si>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</si>
  <si>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</si>
  <si>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</si>
  <si>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</si>
  <si>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</si>
  <si>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</si>
  <si>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</si>
  <si>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</si>
  <si>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</si>
  <si>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</si>
  <si>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</si>
  <si>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</si>
  <si>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</si>
  <si>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</si>
  <si>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</si>
  <si>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</si>
  <si>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</si>
  <si>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</si>
  <si>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</si>
  <si>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</si>
  <si>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</si>
  <si>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</si>
  <si>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</si>
  <si>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</si>
  <si>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</si>
  <si>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</si>
  <si>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</si>
  <si>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</si>
  <si>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</si>
  <si>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</si>
  <si>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</si>
  <si>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</si>
  <si>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</si>
  <si>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</si>
  <si>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</si>
  <si>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</si>
  <si>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</si>
  <si>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</si>
  <si>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</si>
  <si>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</si>
  <si>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</si>
  <si>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</si>
  <si>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</si>
  <si>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</si>
  <si>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</si>
  <si>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</si>
  <si>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</si>
  <si>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</si>
  <si>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</si>
  <si>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</si>
  <si>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</si>
  <si>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</si>
  <si>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</si>
  <si>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</si>
  <si>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</si>
  <si>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</si>
  <si>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</si>
  <si>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</si>
  <si>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</si>
  <si>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</si>
  <si>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</si>
  <si>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</si>
  <si>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</si>
  <si>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</si>
  <si>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</si>
  <si>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دراجة نارية</t>
  </si>
  <si>
    <t>سيارة</t>
  </si>
  <si>
    <t>نصف مجرورة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</si>
  <si>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</si>
  <si>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</si>
  <si>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</si>
  <si>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</si>
  <si>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</si>
  <si>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</si>
  <si>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</si>
  <si>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</si>
  <si>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</si>
  <si>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</si>
  <si>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</si>
  <si>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</si>
  <si>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</si>
  <si>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</si>
  <si>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</si>
  <si>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</si>
  <si>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</si>
  <si>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</si>
  <si>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</si>
  <si>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</si>
  <si>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</si>
  <si>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</si>
  <si>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</si>
  <si>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</si>
  <si>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</si>
  <si>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</si>
  <si>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</si>
  <si>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</si>
  <si>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</si>
  <si>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</si>
  <si>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</si>
  <si>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</si>
  <si>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</si>
  <si>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</si>
  <si>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</si>
  <si>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</si>
  <si>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</si>
  <si>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</si>
  <si>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</si>
  <si>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</si>
  <si>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</si>
  <si>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</si>
  <si>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</si>
  <si>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</si>
  <si>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</si>
  <si>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</si>
  <si>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</si>
  <si>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</si>
  <si>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</si>
  <si>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</si>
  <si>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</si>
  <si>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</si>
  <si>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</si>
  <si>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</si>
  <si>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</si>
  <si>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</si>
  <si>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</si>
  <si>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</si>
  <si>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</si>
  <si>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</si>
  <si>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</si>
  <si>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</si>
  <si>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</si>
  <si>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</si>
  <si>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</si>
  <si>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</si>
  <si>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</si>
  <si>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</si>
  <si>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</si>
  <si>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</si>
  <si>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</si>
  <si>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</si>
  <si>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</si>
  <si>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</si>
  <si>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</si>
  <si>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</si>
  <si>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</si>
  <si>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</si>
  <si>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</si>
  <si>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</si>
  <si>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</si>
  <si>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</si>
  <si>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</si>
  <si>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</si>
  <si>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تقني رئيس</t>
  </si>
  <si>
    <t>طبيب بيطري متفقد جهوي</t>
  </si>
  <si>
    <t>تسديد أصل الدين الداخلي</t>
  </si>
  <si>
    <t>تسديد أصل الدين الخارجي</t>
  </si>
  <si>
    <t>الكتابة العامة</t>
  </si>
  <si>
    <t xml:space="preserve">التنظيم والإعلامية </t>
  </si>
  <si>
    <t xml:space="preserve">مكتب الضبط </t>
  </si>
  <si>
    <t>مكتب العلاقة مع المواطن</t>
  </si>
  <si>
    <t>كتابة المجلس</t>
  </si>
  <si>
    <t>إدارة الشّؤون الإداريّة و الماليّة</t>
  </si>
  <si>
    <t>الإدارة الفرعيّة الإداريّة</t>
  </si>
  <si>
    <t>مصلحة التّوثيق و الأرشيف</t>
  </si>
  <si>
    <t>مصلحة التّعاون و العلاقات الدّوليّة</t>
  </si>
  <si>
    <t>مصلحة حفظ الصّحة و التّراخيص الاقصاديّة و الأسواق</t>
  </si>
  <si>
    <t>مصلحة الموظّفين و الأعوان</t>
  </si>
  <si>
    <t>مصلحة الحالة المدنيّة</t>
  </si>
  <si>
    <t>قسم الحالة المدنيّة</t>
  </si>
  <si>
    <t>قسم العمل الثّقافي و الاجتماعي</t>
  </si>
  <si>
    <t>مصلحة التّراتيب و النّزاعات و الملك البلدي</t>
  </si>
  <si>
    <t>قسم النّزاعات</t>
  </si>
  <si>
    <t>قسم الملك البلدي</t>
  </si>
  <si>
    <t>قسم التّراتيب البلديّة</t>
  </si>
  <si>
    <t>الإدارة الفرعيّة الماليّة</t>
  </si>
  <si>
    <t>مصلحة الصّفقات و الشّراءات</t>
  </si>
  <si>
    <t>المصلحة الماليّة</t>
  </si>
  <si>
    <t>قسم الإحصاء و الجباية</t>
  </si>
  <si>
    <t>قسم إعداد و تنفيذ الميزانيّة</t>
  </si>
  <si>
    <t>الإدارة الفنيّة</t>
  </si>
  <si>
    <t>الإدارة الفرعيّة للنّظافة و الطّرقات و المناطق الخضراء</t>
  </si>
  <si>
    <t>مصلحة الأشغال و الطّرقات و التّنوير</t>
  </si>
  <si>
    <t>مصلحة التّصرف في المستودع البلدي و المخزن</t>
  </si>
  <si>
    <t>مصلحة النّظافة و العناية بالبيئة و المناطق الخضراء</t>
  </si>
  <si>
    <t>الإدارة الفرعيّة للدّراسات و التّهيئة العمرانيّة</t>
  </si>
  <si>
    <t>مصلحة رخص البناء و التّقسيمات</t>
  </si>
  <si>
    <t>مصلحة التّهيئة و التّراخيص العمرانيّة</t>
  </si>
  <si>
    <t>مصلحة دراسة و متابعة المشاريع</t>
  </si>
  <si>
    <t>النيابة الثانية بعد حل المجلس البلدي</t>
  </si>
  <si>
    <t>غلق ميزانية 2013</t>
  </si>
  <si>
    <t>الاقتراع على مشروع ميزانية 2015</t>
  </si>
  <si>
    <t>جانفي</t>
  </si>
  <si>
    <t>أفريل</t>
  </si>
  <si>
    <t>جوان</t>
  </si>
  <si>
    <t>أكتوبر</t>
  </si>
  <si>
    <t>أوت</t>
  </si>
  <si>
    <t>التداول في مشروع الميزانية (إن لم يتم في دورة جويلية)</t>
  </si>
  <si>
    <t>تنوير عمومي</t>
  </si>
  <si>
    <t>بنية أساسيّة</t>
  </si>
  <si>
    <t>تمّ إنجاز المشروع (طريق الصّقالبة و مفترقات شارع ياسر عرفات)</t>
  </si>
  <si>
    <t>تجميل المدينة</t>
  </si>
  <si>
    <t>تهيئة و تهذيب</t>
  </si>
  <si>
    <t>تمّ إنجاز مشروع تجميل المدينة بقيمة 52345 أ.د، كما تمّ إنجاز المشروع الثّاني لاستهلاك بقيّة الاعتمادات</t>
  </si>
  <si>
    <t>اقتناء معدّات</t>
  </si>
  <si>
    <t>مشروع بعنوان سنة 2011 تمّ إنجازه في سنة 2010 عن طريق صفقة مجمّعة</t>
  </si>
  <si>
    <t>اقتناء معدّات نظافة</t>
  </si>
  <si>
    <t>اقتناء معدّات اعلاميّة</t>
  </si>
  <si>
    <t>الطّرقات و الأرصفة</t>
  </si>
  <si>
    <t>فواضل اعتمدات لم يتمّ استغلالها</t>
  </si>
  <si>
    <t>فواضل اعتمادات لم يتمّ استغلالها</t>
  </si>
  <si>
    <t>اعتمادات سيتمّ استغلالها عند الاقتضاء</t>
  </si>
  <si>
    <t>القاعة الرّياضيّة</t>
  </si>
  <si>
    <t>مشاريع رياضيّة و شبابيّة</t>
  </si>
  <si>
    <t>سوق بلدي</t>
  </si>
  <si>
    <t>مسالك التّوزيع</t>
  </si>
  <si>
    <t>تمّت تغطية الزّيادة في الكلفة و قدرها 19494,060، و تمّ الإنجاز</t>
  </si>
  <si>
    <t>سوق الدّواب</t>
  </si>
  <si>
    <t>مشروع للإنجاز من طرف وكالة التّهذيب و التّجديد العمراني : انطلق الإنجاز بتاريخ 03/07/2014</t>
  </si>
  <si>
    <t>قصر البلديّة</t>
  </si>
  <si>
    <t>بناءات اداريّة</t>
  </si>
  <si>
    <t>تعهدّ و صيانة المنشآت البلديّة</t>
  </si>
  <si>
    <t>مستودع بلدي</t>
  </si>
  <si>
    <t>بصدد الإنجاز</t>
  </si>
  <si>
    <t>تعهدّ و صيانة البنية الأساسيّة</t>
  </si>
  <si>
    <t>نادي الشّباب</t>
  </si>
  <si>
    <t>تمّ إرجاء المشروع نظرا لاعتزام وزارة الشّباب و الرّياضة بناء مقرّ جديد لدار الشّباب</t>
  </si>
  <si>
    <t>تهذيب حيّ الشّرشارة</t>
  </si>
  <si>
    <t>تهذيب الأحياء الشّعبيّة</t>
  </si>
  <si>
    <t>مشروع ذو صبغة وطنيّة عن طريق وكالة التّهذيب و التّجديد العمراني</t>
  </si>
  <si>
    <t>تهيئة الملعب البلدي</t>
  </si>
  <si>
    <t>انطلقت الأشغال بتاريخ 25/01/2014</t>
  </si>
  <si>
    <t>تعشيب الملعب البلدي</t>
  </si>
  <si>
    <t>انطلقت الأشغال بتاريخ 25/01/2015</t>
  </si>
  <si>
    <t>الامر عدد 664 لسنة 2015 المؤرخ في 26جوان 2015</t>
  </si>
  <si>
    <t xml:space="preserve">محمد عماد هرابي </t>
  </si>
  <si>
    <t xml:space="preserve">حاتم ناشي </t>
  </si>
  <si>
    <t xml:space="preserve">اماني الكبير </t>
  </si>
  <si>
    <t xml:space="preserve">كوثر بديرة </t>
  </si>
  <si>
    <t xml:space="preserve">محمد الوافي </t>
  </si>
  <si>
    <t xml:space="preserve">عادل باي </t>
  </si>
  <si>
    <t xml:space="preserve">وسيلة الحباشة </t>
  </si>
  <si>
    <t xml:space="preserve">بالتناوب بين الاعضاء </t>
  </si>
  <si>
    <t xml:space="preserve">لجنة التبتيت </t>
  </si>
  <si>
    <t>الموافقة على تسويغ المستودع البلدي الكائن بنهج الشيخ سالم الجندوبي منزل تميم لفائدة مؤسسة قيس الهاني للنظافة و العناية بالمناطق الخضراء</t>
  </si>
  <si>
    <t xml:space="preserve">تحويل اعتمادات من فصل الى فصل بميزانية التصرف لسنة 2014 </t>
  </si>
  <si>
    <t xml:space="preserve">اقتناء سيارة ادارية </t>
  </si>
  <si>
    <t xml:space="preserve">شاحنة خفيفة </t>
  </si>
  <si>
    <t xml:space="preserve">شاحنة ثقيلة </t>
  </si>
  <si>
    <t xml:space="preserve">شاحنة ضاغطة </t>
  </si>
  <si>
    <t xml:space="preserve">تركتوبال </t>
  </si>
  <si>
    <t xml:space="preserve">شاحنة الكهرباء </t>
  </si>
  <si>
    <t xml:space="preserve">تراكس </t>
  </si>
  <si>
    <t xml:space="preserve">بوب كات </t>
  </si>
  <si>
    <t>ميتسوبيشي</t>
  </si>
  <si>
    <t xml:space="preserve">ايسيزي </t>
  </si>
  <si>
    <t>IMT</t>
  </si>
  <si>
    <t>MF</t>
  </si>
  <si>
    <t>كاز</t>
  </si>
  <si>
    <t>M542</t>
  </si>
  <si>
    <t>موستونغ 2041</t>
  </si>
  <si>
    <t>كنغو</t>
  </si>
  <si>
    <t>SEA</t>
  </si>
  <si>
    <t xml:space="preserve">حي المستشفى </t>
  </si>
  <si>
    <t xml:space="preserve">حي المريقب </t>
  </si>
  <si>
    <t xml:space="preserve">حي سيدي جمال الدين </t>
  </si>
  <si>
    <t xml:space="preserve">حي الشرشارة </t>
  </si>
  <si>
    <t xml:space="preserve">حي المدينة المنورة </t>
  </si>
  <si>
    <t xml:space="preserve">حي الازدهار </t>
  </si>
  <si>
    <t xml:space="preserve">حي سيدي سالم </t>
  </si>
  <si>
    <t xml:space="preserve">حي الشاطئ </t>
  </si>
  <si>
    <t>حي الحماري</t>
  </si>
  <si>
    <t>حي العمود</t>
  </si>
  <si>
    <t xml:space="preserve">حي البياضة </t>
  </si>
  <si>
    <t xml:space="preserve">حي التعمير </t>
  </si>
  <si>
    <t xml:space="preserve">حي كدوع </t>
  </si>
  <si>
    <t>حي سيدي السويح</t>
  </si>
  <si>
    <t xml:space="preserve">المدينة العتيقة </t>
  </si>
  <si>
    <t xml:space="preserve">حي ابن خلدون </t>
  </si>
  <si>
    <t xml:space="preserve">حي السلامة </t>
  </si>
  <si>
    <t xml:space="preserve">حي اللواتية </t>
  </si>
  <si>
    <t xml:space="preserve">حي الصقالبة </t>
  </si>
  <si>
    <t xml:space="preserve">قصر البلدية </t>
  </si>
  <si>
    <t xml:space="preserve">السوق المركزية </t>
  </si>
  <si>
    <t xml:space="preserve">سوق الحوت و الدواجن </t>
  </si>
  <si>
    <t xml:space="preserve">سوق الجملة القديم </t>
  </si>
  <si>
    <t>الملعب البلدي</t>
  </si>
  <si>
    <t xml:space="preserve">روضة اطفال </t>
  </si>
  <si>
    <t xml:space="preserve">مقر الحماية المدنية </t>
  </si>
  <si>
    <t xml:space="preserve">مركب الطفولة </t>
  </si>
  <si>
    <t xml:space="preserve">قاعة افراح </t>
  </si>
  <si>
    <t xml:space="preserve">نزل </t>
  </si>
  <si>
    <t xml:space="preserve">مقر فرع البنك الوطني الفلاحي </t>
  </si>
  <si>
    <t xml:space="preserve">دار شباب </t>
  </si>
  <si>
    <t>السوق اليومية</t>
  </si>
  <si>
    <t xml:space="preserve"> سوق السمك</t>
  </si>
  <si>
    <t>ارض بيضاء</t>
  </si>
  <si>
    <t xml:space="preserve">سوق الجمعة  </t>
  </si>
  <si>
    <t xml:space="preserve">القاعة الرياضية المغطاة </t>
  </si>
  <si>
    <t xml:space="preserve"> ارض بيضاء</t>
  </si>
  <si>
    <t xml:space="preserve">مقهى </t>
  </si>
  <si>
    <t xml:space="preserve">عمارة </t>
  </si>
  <si>
    <t>مقر مونوبري</t>
  </si>
  <si>
    <t xml:space="preserve">بناية ذات طابقين </t>
  </si>
  <si>
    <t xml:space="preserve">فيلا </t>
  </si>
  <si>
    <t xml:space="preserve">مستودع </t>
  </si>
  <si>
    <t>محل</t>
  </si>
  <si>
    <t xml:space="preserve">معد كمصنع خياطة </t>
  </si>
  <si>
    <t xml:space="preserve">المستودع البلدي القديم </t>
  </si>
  <si>
    <t xml:space="preserve">بناية </t>
  </si>
  <si>
    <t xml:space="preserve">مستغلة كمدرسة حرة </t>
  </si>
  <si>
    <t xml:space="preserve">مقر اداري </t>
  </si>
  <si>
    <t xml:space="preserve">ضيعة فلاحية </t>
  </si>
  <si>
    <t xml:space="preserve">الحي الحرفي </t>
  </si>
  <si>
    <t xml:space="preserve">المستودع البلدي </t>
  </si>
  <si>
    <t xml:space="preserve">مركب الاسواق </t>
  </si>
  <si>
    <t xml:space="preserve">المسلخ البلدي </t>
  </si>
  <si>
    <t xml:space="preserve">مستودع سيارة </t>
  </si>
  <si>
    <t xml:space="preserve">قطعة ارض بيضاء </t>
  </si>
  <si>
    <t>حديقة محمد علي حداد</t>
  </si>
  <si>
    <t>حديقة التانيت</t>
  </si>
  <si>
    <t xml:space="preserve">حديقة شمسانة </t>
  </si>
  <si>
    <t>حديقة المغرب العربي</t>
  </si>
  <si>
    <t xml:space="preserve">حديقة شارع النخيل </t>
  </si>
  <si>
    <t xml:space="preserve">الحديقة البونية </t>
  </si>
  <si>
    <t>حديقة يوسف التميمي</t>
  </si>
  <si>
    <t xml:space="preserve">حديقة الصقالبة </t>
  </si>
  <si>
    <t xml:space="preserve">حديقة الحبيب بورقيبة </t>
  </si>
  <si>
    <t xml:space="preserve">حديقة الشهداء </t>
  </si>
  <si>
    <t xml:space="preserve">حديقة القاعة الرياضية المغطاة </t>
  </si>
  <si>
    <t>حديقة 07 افريل 1943</t>
  </si>
  <si>
    <t xml:space="preserve">العربي شرفان </t>
  </si>
  <si>
    <t xml:space="preserve">نجلاء الصغير </t>
  </si>
  <si>
    <t xml:space="preserve">محمد علي حمام </t>
  </si>
  <si>
    <t xml:space="preserve">غالب التبر </t>
  </si>
  <si>
    <t xml:space="preserve">سمير العريف </t>
  </si>
  <si>
    <t xml:space="preserve">سلام حمودة </t>
  </si>
  <si>
    <t xml:space="preserve">العابد العيساوي </t>
  </si>
  <si>
    <t xml:space="preserve">نعيم عياد </t>
  </si>
  <si>
    <t xml:space="preserve">راضية زيادية </t>
  </si>
  <si>
    <t xml:space="preserve">فدوى الفيلالي </t>
  </si>
  <si>
    <t xml:space="preserve">بسمة زهيوة </t>
  </si>
  <si>
    <t xml:space="preserve">كريم بوليفة </t>
  </si>
  <si>
    <t xml:space="preserve">كمال بن عروة </t>
  </si>
  <si>
    <t xml:space="preserve">رشاد النويصر </t>
  </si>
  <si>
    <t xml:space="preserve">ريم القابسي </t>
  </si>
  <si>
    <t xml:space="preserve">سامية بن يونس </t>
  </si>
  <si>
    <t>سميرة بن مراد</t>
  </si>
  <si>
    <t>فتحي العلم</t>
  </si>
  <si>
    <t xml:space="preserve">فردوس حمام </t>
  </si>
  <si>
    <t xml:space="preserve">هدى السوسي </t>
  </si>
  <si>
    <t>سامية بلحاج</t>
  </si>
  <si>
    <t>فوزي بوزقرو</t>
  </si>
  <si>
    <t xml:space="preserve">المنذر الصمعي </t>
  </si>
  <si>
    <t>فضيلة قاسم</t>
  </si>
  <si>
    <t xml:space="preserve">رفيق بوريسة حمام </t>
  </si>
  <si>
    <t xml:space="preserve">شكيب الجميل </t>
  </si>
  <si>
    <t xml:space="preserve">ناجية السعيدي </t>
  </si>
  <si>
    <t xml:space="preserve">منيرة بن عمر </t>
  </si>
  <si>
    <t xml:space="preserve">مهندس رئيس </t>
  </si>
  <si>
    <t xml:space="preserve">مهندس معماري اول </t>
  </si>
  <si>
    <t xml:space="preserve">تقني رئيس </t>
  </si>
  <si>
    <t xml:space="preserve">طبيب بيطري متفقد جهوي </t>
  </si>
  <si>
    <t xml:space="preserve">متصرف مستشار </t>
  </si>
  <si>
    <t xml:space="preserve">متصرف </t>
  </si>
  <si>
    <t xml:space="preserve">تقني اول </t>
  </si>
  <si>
    <t xml:space="preserve">تقني </t>
  </si>
  <si>
    <t xml:space="preserve">ملحق ادارة </t>
  </si>
  <si>
    <t xml:space="preserve">منشط تطبيق رياض اطفال </t>
  </si>
  <si>
    <t xml:space="preserve">واضع برامج </t>
  </si>
  <si>
    <t xml:space="preserve">مساعد تقني </t>
  </si>
  <si>
    <t xml:space="preserve">عون استقبال </t>
  </si>
  <si>
    <t xml:space="preserve">مستكتب ادارة </t>
  </si>
  <si>
    <t>أ1</t>
  </si>
  <si>
    <t>أ2</t>
  </si>
  <si>
    <t>أ3</t>
  </si>
  <si>
    <t>ب</t>
  </si>
  <si>
    <t>د</t>
  </si>
  <si>
    <t>ج</t>
  </si>
  <si>
    <t xml:space="preserve">خالد حمام </t>
  </si>
  <si>
    <t xml:space="preserve">محمد رضا بوجميل </t>
  </si>
  <si>
    <t xml:space="preserve">محمد الحباشة </t>
  </si>
  <si>
    <t>الناصر عبد اللاوي</t>
  </si>
  <si>
    <t>زهرة النملي</t>
  </si>
  <si>
    <t>فاطمة الميمون</t>
  </si>
  <si>
    <t>حسونة دبيش</t>
  </si>
  <si>
    <t>شكري الصمعي</t>
  </si>
  <si>
    <t>حمودة الجبالي</t>
  </si>
  <si>
    <t xml:space="preserve">حياة بكارة </t>
  </si>
  <si>
    <t>محمد المؤدب</t>
  </si>
  <si>
    <t>يوسف شرفان</t>
  </si>
  <si>
    <t xml:space="preserve">نور الدين الحباشة </t>
  </si>
  <si>
    <t>صالح العجيمي</t>
  </si>
  <si>
    <t>كمال الرامول</t>
  </si>
  <si>
    <t>محمود السعيدي</t>
  </si>
  <si>
    <t>فتحي بن حسين</t>
  </si>
  <si>
    <t xml:space="preserve">زهور الماجري </t>
  </si>
  <si>
    <t>بلعيد العجيمي</t>
  </si>
  <si>
    <t xml:space="preserve">سامي الحجري </t>
  </si>
  <si>
    <t xml:space="preserve">سفيان النجار </t>
  </si>
  <si>
    <t xml:space="preserve">فاتن الجندوبي </t>
  </si>
  <si>
    <t>وائل البرصالي</t>
  </si>
  <si>
    <t xml:space="preserve">محمد بولبيار </t>
  </si>
  <si>
    <t xml:space="preserve">منى السوسي </t>
  </si>
  <si>
    <t xml:space="preserve">عواطف بن رحومة </t>
  </si>
  <si>
    <t>ليلى الوافي</t>
  </si>
  <si>
    <t xml:space="preserve">المنذر حمزة </t>
  </si>
  <si>
    <t xml:space="preserve">محسن بن محمد حمام </t>
  </si>
  <si>
    <t xml:space="preserve">مراد ريدان </t>
  </si>
  <si>
    <t xml:space="preserve">حسن العوادي </t>
  </si>
  <si>
    <t>محمد التريكي</t>
  </si>
  <si>
    <t>نور الدين العجيمي</t>
  </si>
  <si>
    <t>الفيلاني بن حسين</t>
  </si>
  <si>
    <t>رمزي الرياحي</t>
  </si>
  <si>
    <t xml:space="preserve">عبد العزيز حمام </t>
  </si>
  <si>
    <t>علية بن الطاهر بن مسعود</t>
  </si>
  <si>
    <t xml:space="preserve">المنذر بن عزونة </t>
  </si>
  <si>
    <t xml:space="preserve">محمد بن مختار لهواق </t>
  </si>
  <si>
    <t>التيجاني العروسي</t>
  </si>
  <si>
    <t>محسن بن سالم بوديش</t>
  </si>
  <si>
    <t>امال بن نصر</t>
  </si>
  <si>
    <t xml:space="preserve">انتظار بن ساسي </t>
  </si>
  <si>
    <t>عبد العزيز الغربي</t>
  </si>
  <si>
    <t>بوبكر الحسيني</t>
  </si>
  <si>
    <t>عبد الرزاق الاندلسي</t>
  </si>
  <si>
    <t>احمد بن احمد</t>
  </si>
  <si>
    <t>عبد الرزاق الغربي</t>
  </si>
  <si>
    <t xml:space="preserve">بو عثمان زهيوة </t>
  </si>
  <si>
    <t>الحبيب المرنيصي</t>
  </si>
  <si>
    <t>كمال غرس الله</t>
  </si>
  <si>
    <t xml:space="preserve">محمد بن عبد القادر حمام </t>
  </si>
  <si>
    <t xml:space="preserve">حميدة مرتيل </t>
  </si>
  <si>
    <t>المسعدي اليزيدي</t>
  </si>
  <si>
    <t>كمال المحمدي</t>
  </si>
  <si>
    <t xml:space="preserve">نوفل الشريف </t>
  </si>
  <si>
    <t>نزار الشعلالي</t>
  </si>
  <si>
    <t>عماد الدين الحسيني</t>
  </si>
  <si>
    <t>محمد دبيش</t>
  </si>
  <si>
    <t xml:space="preserve">وناس بن رحومة </t>
  </si>
  <si>
    <t xml:space="preserve">الفيلاني حمام </t>
  </si>
  <si>
    <t xml:space="preserve">لطفي حمام بوريسة </t>
  </si>
  <si>
    <t xml:space="preserve">احمد حمام </t>
  </si>
  <si>
    <t xml:space="preserve">نزار الحجري </t>
  </si>
  <si>
    <t xml:space="preserve">الهادي بلواعر </t>
  </si>
  <si>
    <t>خالد مليك</t>
  </si>
  <si>
    <t>سالم قاسم</t>
  </si>
  <si>
    <t xml:space="preserve">عادل خميسة </t>
  </si>
  <si>
    <t>فخر الدين عياد</t>
  </si>
  <si>
    <t>لطفي اليزيدي</t>
  </si>
  <si>
    <t xml:space="preserve">نوفل حمام </t>
  </si>
  <si>
    <t>معاوية الاندلسي</t>
  </si>
  <si>
    <t xml:space="preserve">رابعة بوجميل </t>
  </si>
  <si>
    <t xml:space="preserve">سامي الدبيبي </t>
  </si>
  <si>
    <t xml:space="preserve">عماد بن عزونة </t>
  </si>
  <si>
    <t xml:space="preserve">الهادي اليزيدي </t>
  </si>
  <si>
    <t xml:space="preserve">عبد الرزاق النوري </t>
  </si>
  <si>
    <t xml:space="preserve">لطفي القارصي </t>
  </si>
  <si>
    <t xml:space="preserve">منية السوسي </t>
  </si>
  <si>
    <t xml:space="preserve">حافظ بن علية </t>
  </si>
  <si>
    <t xml:space="preserve">لطفي المحمدي </t>
  </si>
  <si>
    <t xml:space="preserve">محمد الصغير بن محمد </t>
  </si>
  <si>
    <t>رؤوف مليك</t>
  </si>
  <si>
    <t xml:space="preserve">رحاب شرفان </t>
  </si>
  <si>
    <t xml:space="preserve">عائشة شبلي </t>
  </si>
  <si>
    <t xml:space="preserve">محمد العجيمي </t>
  </si>
  <si>
    <t>احمد ساسي</t>
  </si>
  <si>
    <t>لطفي الشاهد</t>
  </si>
  <si>
    <t xml:space="preserve">نصر الدين النويصر </t>
  </si>
  <si>
    <t>وسام المثلوثي</t>
  </si>
  <si>
    <t xml:space="preserve">سمير النوري </t>
  </si>
  <si>
    <t xml:space="preserve">سليم ساسي  </t>
  </si>
  <si>
    <t xml:space="preserve">محمد علي الفيلاني </t>
  </si>
  <si>
    <t xml:space="preserve">عز الدين قاوة </t>
  </si>
  <si>
    <t xml:space="preserve">نورة المسطور </t>
  </si>
  <si>
    <t xml:space="preserve">الهادي السوسي </t>
  </si>
  <si>
    <t xml:space="preserve">معز السوسي </t>
  </si>
  <si>
    <t>نجم الدين بن احمد</t>
  </si>
  <si>
    <t xml:space="preserve">مكرم القارص </t>
  </si>
  <si>
    <t xml:space="preserve">امير بن الباي </t>
  </si>
  <si>
    <t>قائمة جملية</t>
  </si>
  <si>
    <t>المعلوم على المؤسسات ذات الصبغة الصناعية و العقارية</t>
  </si>
  <si>
    <t>المعلوم على العقارات غير المبنية</t>
  </si>
  <si>
    <t>المعلوم على العقارات المبنية</t>
  </si>
  <si>
    <t>نسبة الاستخلاص</t>
  </si>
  <si>
    <t>الاستخلاصات</t>
  </si>
  <si>
    <t>الإستخلاصات المستوجبة</t>
  </si>
  <si>
    <t>السنوات</t>
  </si>
  <si>
    <t>بيان المعاليم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</si>
  <si>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</si>
  <si>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</si>
  <si>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</si>
  <si>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</si>
  <si>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</si>
  <si>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</si>
  <si>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</si>
  <si>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</si>
  <si>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</si>
  <si>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</si>
  <si>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</si>
  <si>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</si>
  <si>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</si>
  <si>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</si>
  <si>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</si>
  <si>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</si>
  <si>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</si>
  <si>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</si>
  <si>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</si>
  <si>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</si>
  <si>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</si>
  <si>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</si>
  <si>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</si>
  <si>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</si>
  <si>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</si>
  <si>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</si>
  <si>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</si>
  <si>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</si>
  <si>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</si>
  <si>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</si>
  <si>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</si>
  <si>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</si>
  <si>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</si>
  <si>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</si>
  <si>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</si>
  <si>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</si>
  <si>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</si>
  <si>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</si>
  <si>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</si>
  <si>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</si>
  <si>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</si>
  <si>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</si>
  <si>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</si>
  <si>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</si>
  <si>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</si>
  <si>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</si>
  <si>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دراسة مخطط مديري للمرور</t>
  </si>
  <si>
    <t>دراسات أخرى</t>
  </si>
  <si>
    <t>بناءات أدارية اخرى</t>
  </si>
  <si>
    <t>اقتناء سيارة إدارية</t>
  </si>
  <si>
    <t>صيانة شبكة التنوير العمومي</t>
  </si>
  <si>
    <t>انجاز فسحة شاطئية</t>
  </si>
  <si>
    <t>APAL</t>
  </si>
  <si>
    <t>تهذيب أحياء الصقالبة و اللواتية و السلامة</t>
  </si>
  <si>
    <t>مساعدة موظفة</t>
  </si>
  <si>
    <t>دراسة مشروع تهيئة فسحة شاطئية</t>
  </si>
  <si>
    <t>دراسة  و متابعة مشروع تعبيد الطرقات</t>
  </si>
  <si>
    <t>صيانة شبكة التنوير عمومي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</si>
</sst>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8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1" fillId="9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right" vertical="center" wrapText="1" readingOrder="2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horizontal="right" vertical="center" wrapText="1" readingOrder="2"/>
    </xf>
    <xf numFmtId="0" fontId="2" fillId="0" borderId="0" xfId="0" applyFont="1"/>
    <xf numFmtId="0" fontId="0" fillId="0" borderId="1" xfId="0" applyFont="1" applyBorder="1"/>
    <xf numFmtId="167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/>
    <xf numFmtId="14" fontId="0" fillId="0" borderId="1" xfId="0" applyNumberFormat="1" applyFont="1" applyBorder="1"/>
    <xf numFmtId="0" fontId="23" fillId="17" borderId="1" xfId="0" applyFont="1" applyFill="1" applyBorder="1"/>
    <xf numFmtId="0" fontId="23" fillId="13" borderId="1" xfId="0" applyFont="1" applyFill="1" applyBorder="1"/>
    <xf numFmtId="0" fontId="23" fillId="4" borderId="1" xfId="0" applyFont="1" applyFill="1" applyBorder="1"/>
    <xf numFmtId="0" fontId="2" fillId="0" borderId="1" xfId="0" applyFont="1" applyBorder="1"/>
    <xf numFmtId="0" fontId="0" fillId="4" borderId="0" xfId="0" applyFill="1"/>
    <xf numFmtId="0" fontId="23" fillId="0" borderId="2" xfId="0" applyFont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2" fillId="0" borderId="2" xfId="0" applyFont="1" applyBorder="1" applyAlignment="1">
      <alignment horizontal="right" vertical="center" wrapText="1" readingOrder="2"/>
    </xf>
    <xf numFmtId="0" fontId="0" fillId="4" borderId="2" xfId="0" applyFill="1" applyBorder="1"/>
    <xf numFmtId="0" fontId="0" fillId="17" borderId="0" xfId="0" applyFill="1" applyBorder="1"/>
    <xf numFmtId="0" fontId="23" fillId="17" borderId="0" xfId="0" applyFont="1" applyFill="1" applyBorder="1"/>
    <xf numFmtId="0" fontId="2" fillId="9" borderId="2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right" vertical="center" wrapText="1" readingOrder="2"/>
    </xf>
    <xf numFmtId="0" fontId="0" fillId="17" borderId="1" xfId="0" applyFont="1" applyFill="1" applyBorder="1" applyAlignment="1">
      <alignment vertical="center"/>
    </xf>
    <xf numFmtId="0" fontId="24" fillId="17" borderId="1" xfId="0" applyFont="1" applyFill="1" applyBorder="1" applyAlignment="1">
      <alignment vertical="center"/>
    </xf>
    <xf numFmtId="0" fontId="23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right" vertical="center" wrapText="1" readingOrder="2"/>
    </xf>
    <xf numFmtId="0" fontId="23" fillId="4" borderId="1" xfId="0" applyFont="1" applyFill="1" applyBorder="1" applyAlignment="1">
      <alignment vertical="center"/>
    </xf>
    <xf numFmtId="0" fontId="23" fillId="4" borderId="3" xfId="0" applyFont="1" applyFill="1" applyBorder="1" applyAlignment="1">
      <alignment vertical="center"/>
    </xf>
    <xf numFmtId="0" fontId="23" fillId="17" borderId="3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right" vertical="center" wrapText="1" readingOrder="2"/>
    </xf>
    <xf numFmtId="0" fontId="22" fillId="4" borderId="1" xfId="0" applyFont="1" applyFill="1" applyBorder="1" applyAlignment="1">
      <alignment horizontal="right" vertical="center" wrapText="1" readingOrder="2"/>
    </xf>
    <xf numFmtId="0" fontId="0" fillId="0" borderId="1" xfId="0" applyBorder="1" applyAlignment="1">
      <alignment horizontal="right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16" fillId="8" borderId="1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2" fillId="9" borderId="1" xfId="0" applyFont="1" applyFill="1" applyBorder="1" applyAlignment="1">
      <alignment horizontal="center"/>
    </xf>
    <xf numFmtId="168" fontId="0" fillId="0" borderId="0" xfId="0" applyNumberFormat="1"/>
    <xf numFmtId="14" fontId="2" fillId="0" borderId="1" xfId="0" applyNumberFormat="1" applyFont="1" applyBorder="1"/>
    <xf numFmtId="0" fontId="0" fillId="0" borderId="18" xfId="0" applyBorder="1"/>
    <xf numFmtId="0" fontId="2" fillId="21" borderId="3" xfId="0" applyFont="1" applyFill="1" applyBorder="1" applyAlignment="1">
      <alignment horizontal="center" vertical="center"/>
    </xf>
    <xf numFmtId="0" fontId="2" fillId="21" borderId="1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7" fillId="15" borderId="13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</cellXfs>
  <cellStyles count="18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Milliers" xfId="1" builtinId="3"/>
    <cellStyle name="MS_Arabe" xfId="3"/>
    <cellStyle name="Normal" xfId="0" builtinId="0"/>
    <cellStyle name="Pourcentage" xfId="2" builtinId="5"/>
  </cellStyles>
  <dxfs count="6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27" zoomScale="75" zoomScaleNormal="75" zoomScalePageLayoutView="75" workbookViewId="0">
      <selection activeCell="C28" sqref="C2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17" t="s">
        <v>843</v>
      </c>
      <c r="E1" s="117" t="s">
        <v>842</v>
      </c>
      <c r="G1" s="43" t="s">
        <v>31</v>
      </c>
      <c r="H1" s="44"/>
      <c r="I1" s="45"/>
      <c r="J1" s="46" t="b">
        <f>AND(H1=I1)</f>
        <v>1</v>
      </c>
    </row>
    <row r="2" spans="1:14">
      <c r="A2" s="220" t="s">
        <v>60</v>
      </c>
      <c r="B2" s="22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17" t="s">
        <v>578</v>
      </c>
      <c r="B3" s="21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3" t="s">
        <v>124</v>
      </c>
      <c r="B4" s="21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3" t="s">
        <v>125</v>
      </c>
      <c r="B11" s="21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8" t="s">
        <v>62</v>
      </c>
      <c r="B114" s="21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3" t="s">
        <v>195</v>
      </c>
      <c r="B116" s="21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845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850</v>
      </c>
      <c r="C119" s="123"/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845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850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845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850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845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850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845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850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845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850</v>
      </c>
      <c r="C134" s="123"/>
      <c r="D134" s="123">
        <f>C134</f>
        <v>0</v>
      </c>
      <c r="E134" s="123">
        <f>D134</f>
        <v>0</v>
      </c>
    </row>
    <row r="135" spans="1:10">
      <c r="A135" s="213" t="s">
        <v>202</v>
      </c>
      <c r="B135" s="21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5"/>
      <c r="B137" s="124" t="s">
        <v>845</v>
      </c>
      <c r="C137" s="123"/>
      <c r="D137" s="123">
        <f t="shared" ref="D137:E139" si="9">C137</f>
        <v>0</v>
      </c>
      <c r="E137" s="123">
        <f t="shared" si="9"/>
        <v>0</v>
      </c>
    </row>
    <row r="138" spans="1:10" ht="15" customHeight="1" outlineLevel="2">
      <c r="A138" s="125"/>
      <c r="B138" s="124" t="s">
        <v>852</v>
      </c>
      <c r="C138" s="123"/>
      <c r="D138" s="123">
        <f t="shared" si="9"/>
        <v>0</v>
      </c>
      <c r="E138" s="123">
        <f t="shared" si="9"/>
        <v>0</v>
      </c>
    </row>
    <row r="139" spans="1:10" ht="15" customHeight="1" outlineLevel="2">
      <c r="A139" s="125"/>
      <c r="B139" s="124" t="s">
        <v>851</v>
      </c>
      <c r="C139" s="123"/>
      <c r="D139" s="123">
        <f t="shared" si="9"/>
        <v>0</v>
      </c>
      <c r="E139" s="123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845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850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845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845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835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834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10" t="s">
        <v>833</v>
      </c>
      <c r="B197" s="21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848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845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828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845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845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825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811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823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822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821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845</v>
      </c>
      <c r="C230" s="122">
        <v>0</v>
      </c>
      <c r="D230" s="122">
        <f t="shared" ref="D230:E232" si="15">C230</f>
        <v>0</v>
      </c>
      <c r="E230" s="122">
        <f t="shared" si="15"/>
        <v>0</v>
      </c>
    </row>
    <row r="231" spans="1:5" outlineLevel="3">
      <c r="A231" s="84"/>
      <c r="B231" s="83" t="s">
        <v>819</v>
      </c>
      <c r="C231" s="122">
        <v>0</v>
      </c>
      <c r="D231" s="122">
        <f t="shared" si="15"/>
        <v>0</v>
      </c>
      <c r="E231" s="122">
        <f t="shared" si="15"/>
        <v>0</v>
      </c>
    </row>
    <row r="232" spans="1:5" outlineLevel="3">
      <c r="A232" s="84"/>
      <c r="B232" s="83" t="s">
        <v>809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845</v>
      </c>
      <c r="C240" s="122">
        <v>0</v>
      </c>
      <c r="D240" s="122">
        <f t="shared" ref="D240:E242" si="16">C240</f>
        <v>0</v>
      </c>
      <c r="E240" s="122">
        <f t="shared" si="16"/>
        <v>0</v>
      </c>
    </row>
    <row r="241" spans="1:10" outlineLevel="3">
      <c r="A241" s="84"/>
      <c r="B241" s="83" t="s">
        <v>815</v>
      </c>
      <c r="C241" s="122"/>
      <c r="D241" s="122">
        <f t="shared" si="16"/>
        <v>0</v>
      </c>
      <c r="E241" s="122">
        <f t="shared" si="16"/>
        <v>0</v>
      </c>
    </row>
    <row r="242" spans="1:10" outlineLevel="3">
      <c r="A242" s="84"/>
      <c r="B242" s="83" t="s">
        <v>814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811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810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809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808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17" t="s">
        <v>843</v>
      </c>
      <c r="E256" s="117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4" t="s">
        <v>60</v>
      </c>
      <c r="B257" s="20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 t="shared" ref="D299:E301" si="21">C299</f>
        <v>0</v>
      </c>
      <c r="E299" s="30">
        <f t="shared" si="21"/>
        <v>0</v>
      </c>
    </row>
    <row r="300" spans="1:5" outlineLevel="3">
      <c r="A300" s="29"/>
      <c r="B300" s="28" t="s">
        <v>249</v>
      </c>
      <c r="C300" s="30"/>
      <c r="D300" s="30">
        <f t="shared" si="21"/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 t="shared" ref="D336:E338" si="25">C336</f>
        <v>0</v>
      </c>
      <c r="E336" s="5">
        <f t="shared" si="25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26"/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 t="shared" ref="D379:E381" si="34">C379</f>
        <v>0</v>
      </c>
      <c r="E379" s="30">
        <f t="shared" si="34"/>
        <v>0</v>
      </c>
    </row>
    <row r="380" spans="1:5" outlineLevel="3">
      <c r="A380" s="29"/>
      <c r="B380" s="28" t="s">
        <v>113</v>
      </c>
      <c r="C380" s="30"/>
      <c r="D380" s="30">
        <f t="shared" si="34"/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 t="shared" ref="D451:E454" si="45">C451</f>
        <v>0</v>
      </c>
      <c r="E451" s="30">
        <f t="shared" si="45"/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5"/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 t="shared" si="45"/>
        <v>0</v>
      </c>
      <c r="E454" s="5">
        <f t="shared" si="45"/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 t="shared" ref="D456:E458" si="46">C456</f>
        <v>0</v>
      </c>
      <c r="E456" s="30">
        <f t="shared" si="46"/>
        <v>0</v>
      </c>
    </row>
    <row r="457" spans="1:5" ht="15" customHeight="1" outlineLevel="3">
      <c r="A457" s="28"/>
      <c r="B457" s="28" t="s">
        <v>368</v>
      </c>
      <c r="C457" s="30"/>
      <c r="D457" s="30">
        <f t="shared" si="46"/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1">C487</f>
        <v>0</v>
      </c>
      <c r="E487" s="30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1"/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1"/>
        <v>0</v>
      </c>
      <c r="E490" s="5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4">C510</f>
        <v>0</v>
      </c>
      <c r="E510" s="5">
        <f t="shared" si="54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4"/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 t="shared" ref="D596:E598" si="65">C596</f>
        <v>0</v>
      </c>
      <c r="E596" s="5">
        <f t="shared" si="65"/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si="65"/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 t="shared" ref="D680:E682" si="77">C680</f>
        <v>0</v>
      </c>
      <c r="E680" s="5">
        <f t="shared" si="77"/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si="77"/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0" t="s">
        <v>570</v>
      </c>
      <c r="B716" s="20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841</v>
      </c>
      <c r="B718" s="19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83">C719</f>
        <v>0</v>
      </c>
      <c r="E719" s="5">
        <f t="shared" si="83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83"/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838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825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811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823</v>
      </c>
      <c r="C757" s="30"/>
      <c r="D757" s="30">
        <f t="shared" ref="D757:E759" si="88">C757</f>
        <v>0</v>
      </c>
      <c r="E757" s="30">
        <f t="shared" si="88"/>
        <v>0</v>
      </c>
    </row>
    <row r="758" spans="1:5" outlineLevel="3">
      <c r="A758" s="29"/>
      <c r="B758" s="28" t="s">
        <v>822</v>
      </c>
      <c r="C758" s="30"/>
      <c r="D758" s="30">
        <f t="shared" si="88"/>
        <v>0</v>
      </c>
      <c r="E758" s="30">
        <f t="shared" si="88"/>
        <v>0</v>
      </c>
    </row>
    <row r="759" spans="1:5" outlineLevel="3">
      <c r="A759" s="29"/>
      <c r="B759" s="28" t="s">
        <v>821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25" sqref="E25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86" customWidth="1"/>
  </cols>
  <sheetData>
    <row r="1" spans="1:5">
      <c r="A1" s="182" t="s">
        <v>1187</v>
      </c>
      <c r="B1" s="182" t="s">
        <v>1186</v>
      </c>
      <c r="C1" s="182" t="s">
        <v>1185</v>
      </c>
      <c r="D1" s="182" t="s">
        <v>1184</v>
      </c>
      <c r="E1" s="183" t="s">
        <v>1183</v>
      </c>
    </row>
    <row r="2" spans="1:5">
      <c r="A2" s="229" t="s">
        <v>1182</v>
      </c>
      <c r="B2" s="179">
        <v>2011</v>
      </c>
      <c r="C2" s="178">
        <v>308362.39600000001</v>
      </c>
      <c r="D2" s="178">
        <v>101008.114</v>
      </c>
      <c r="E2" s="184">
        <f>D2/C2</f>
        <v>0.32756300803941085</v>
      </c>
    </row>
    <row r="3" spans="1:5">
      <c r="A3" s="230"/>
      <c r="B3" s="179">
        <v>2012</v>
      </c>
      <c r="C3" s="178">
        <v>317451.63299999997</v>
      </c>
      <c r="D3" s="178">
        <v>211831.53</v>
      </c>
      <c r="E3" s="184">
        <f t="shared" ref="E3:E13" si="0">D3/C3</f>
        <v>0.66728757385223469</v>
      </c>
    </row>
    <row r="4" spans="1:5">
      <c r="A4" s="230"/>
      <c r="B4" s="179">
        <v>2013</v>
      </c>
      <c r="C4" s="178">
        <v>332606.81</v>
      </c>
      <c r="D4" s="178">
        <v>182847.33600000001</v>
      </c>
      <c r="E4" s="184">
        <f t="shared" si="0"/>
        <v>0.54974020525917677</v>
      </c>
    </row>
    <row r="5" spans="1:5">
      <c r="A5" s="230"/>
      <c r="B5" s="179">
        <v>2014</v>
      </c>
      <c r="C5" s="178">
        <v>343581.80200000003</v>
      </c>
      <c r="D5" s="178">
        <v>240655.64300000001</v>
      </c>
      <c r="E5" s="184">
        <f t="shared" si="0"/>
        <v>0.70043186687751291</v>
      </c>
    </row>
    <row r="6" spans="1:5">
      <c r="A6" s="230"/>
      <c r="B6" s="179">
        <v>2015</v>
      </c>
      <c r="C6" s="178">
        <v>356323.69199999998</v>
      </c>
      <c r="D6" s="178">
        <v>240805.965</v>
      </c>
      <c r="E6" s="184">
        <f t="shared" si="0"/>
        <v>0.67580677458853899</v>
      </c>
    </row>
    <row r="7" spans="1:5">
      <c r="A7" s="231"/>
      <c r="B7" s="179">
        <v>2016</v>
      </c>
      <c r="C7" s="178">
        <v>374383.60600000003</v>
      </c>
      <c r="D7" s="178">
        <v>60055.449000000001</v>
      </c>
      <c r="E7" s="184">
        <f t="shared" si="0"/>
        <v>0.1604115352209092</v>
      </c>
    </row>
    <row r="8" spans="1:5">
      <c r="A8" s="232" t="s">
        <v>1181</v>
      </c>
      <c r="B8" s="181">
        <v>2011</v>
      </c>
      <c r="C8" s="180">
        <v>199894.65100000001</v>
      </c>
      <c r="D8" s="180">
        <v>58090.870999999999</v>
      </c>
      <c r="E8" s="185">
        <f t="shared" si="0"/>
        <v>0.29060743101124797</v>
      </c>
    </row>
    <row r="9" spans="1:5">
      <c r="A9" s="233"/>
      <c r="B9" s="181">
        <v>2012</v>
      </c>
      <c r="C9" s="180">
        <v>204588.99299999999</v>
      </c>
      <c r="D9" s="180">
        <v>87025.784</v>
      </c>
      <c r="E9" s="185">
        <f t="shared" si="0"/>
        <v>0.42536884670036967</v>
      </c>
    </row>
    <row r="10" spans="1:5">
      <c r="A10" s="233"/>
      <c r="B10" s="181">
        <v>2013</v>
      </c>
      <c r="C10" s="180">
        <v>209776.11</v>
      </c>
      <c r="D10" s="180">
        <v>98497.135999999999</v>
      </c>
      <c r="E10" s="185">
        <f t="shared" si="0"/>
        <v>0.46953457188237502</v>
      </c>
    </row>
    <row r="11" spans="1:5">
      <c r="A11" s="233"/>
      <c r="B11" s="181">
        <v>2014</v>
      </c>
      <c r="C11" s="180">
        <v>216035.261</v>
      </c>
      <c r="D11" s="180">
        <v>143457.14499999999</v>
      </c>
      <c r="E11" s="185">
        <f t="shared" si="0"/>
        <v>0.66404504679446741</v>
      </c>
    </row>
    <row r="12" spans="1:5">
      <c r="A12" s="233"/>
      <c r="B12" s="181">
        <v>2015</v>
      </c>
      <c r="C12" s="180">
        <v>233388.666</v>
      </c>
      <c r="D12" s="180">
        <v>125459.527</v>
      </c>
      <c r="E12" s="185">
        <f t="shared" si="0"/>
        <v>0.53755621106296569</v>
      </c>
    </row>
    <row r="13" spans="1:5">
      <c r="A13" s="234"/>
      <c r="B13" s="181">
        <v>2016</v>
      </c>
      <c r="C13" s="180">
        <v>246482.65100000001</v>
      </c>
      <c r="D13" s="180">
        <v>34852.586000000003</v>
      </c>
      <c r="E13" s="185">
        <f t="shared" si="0"/>
        <v>0.14139975312096104</v>
      </c>
    </row>
    <row r="14" spans="1:5">
      <c r="A14" s="229" t="s">
        <v>123</v>
      </c>
      <c r="B14" s="179">
        <v>2011</v>
      </c>
      <c r="C14" s="178"/>
      <c r="D14" s="178"/>
      <c r="E14" s="184"/>
    </row>
    <row r="15" spans="1:5">
      <c r="A15" s="230"/>
      <c r="B15" s="179">
        <v>2012</v>
      </c>
      <c r="C15" s="178"/>
      <c r="D15" s="178"/>
      <c r="E15" s="184"/>
    </row>
    <row r="16" spans="1:5">
      <c r="A16" s="230"/>
      <c r="B16" s="179">
        <v>2013</v>
      </c>
      <c r="C16" s="178"/>
      <c r="D16" s="178"/>
      <c r="E16" s="184"/>
    </row>
    <row r="17" spans="1:5">
      <c r="A17" s="230"/>
      <c r="B17" s="179">
        <v>2014</v>
      </c>
      <c r="C17" s="178"/>
      <c r="D17" s="178"/>
      <c r="E17" s="184"/>
    </row>
    <row r="18" spans="1:5">
      <c r="A18" s="230"/>
      <c r="B18" s="179">
        <v>2015</v>
      </c>
      <c r="C18" s="178"/>
      <c r="D18" s="178"/>
      <c r="E18" s="184"/>
    </row>
    <row r="19" spans="1:5">
      <c r="A19" s="231"/>
      <c r="B19" s="179">
        <v>2016</v>
      </c>
      <c r="C19" s="178">
        <v>517848.473</v>
      </c>
      <c r="D19" s="178">
        <v>218728.24100000001</v>
      </c>
      <c r="E19" s="184"/>
    </row>
    <row r="20" spans="1:5">
      <c r="A20" s="235" t="s">
        <v>1180</v>
      </c>
      <c r="B20" s="181">
        <v>2011</v>
      </c>
      <c r="C20" s="180"/>
      <c r="D20" s="180"/>
      <c r="E20" s="185"/>
    </row>
    <row r="21" spans="1:5">
      <c r="A21" s="236"/>
      <c r="B21" s="181">
        <v>2012</v>
      </c>
      <c r="C21" s="180"/>
      <c r="D21" s="180"/>
      <c r="E21" s="185"/>
    </row>
    <row r="22" spans="1:5">
      <c r="A22" s="236"/>
      <c r="B22" s="181">
        <v>2013</v>
      </c>
      <c r="C22" s="180"/>
      <c r="D22" s="180"/>
      <c r="E22" s="185"/>
    </row>
    <row r="23" spans="1:5">
      <c r="A23" s="236"/>
      <c r="B23" s="181">
        <v>2014</v>
      </c>
      <c r="C23" s="180"/>
      <c r="D23" s="180"/>
      <c r="E23" s="185"/>
    </row>
    <row r="24" spans="1:5">
      <c r="A24" s="236"/>
      <c r="B24" s="181">
        <v>2015</v>
      </c>
      <c r="C24" s="180"/>
      <c r="D24" s="180"/>
      <c r="E24" s="185"/>
    </row>
    <row r="25" spans="1:5">
      <c r="A25" s="237"/>
      <c r="B25" s="181">
        <v>2016</v>
      </c>
      <c r="C25" s="180">
        <v>246482.65100000001</v>
      </c>
      <c r="D25" s="180">
        <v>129855.681</v>
      </c>
      <c r="E25" s="185"/>
    </row>
    <row r="26" spans="1:5">
      <c r="A26" s="238" t="s">
        <v>1179</v>
      </c>
      <c r="B26" s="179">
        <v>2011</v>
      </c>
      <c r="C26" s="178">
        <f>C20+C14+C8+C2</f>
        <v>508257.04700000002</v>
      </c>
      <c r="D26" s="178">
        <f>D20+D14+D8+D2</f>
        <v>159098.98499999999</v>
      </c>
      <c r="E26" s="184">
        <f>E20+E14+E8+E2</f>
        <v>0.61817043905065883</v>
      </c>
    </row>
    <row r="27" spans="1:5">
      <c r="A27" s="239"/>
      <c r="B27" s="179">
        <v>2012</v>
      </c>
      <c r="C27" s="178">
        <f>C21+C26+C15+C9+C3</f>
        <v>1030297.673</v>
      </c>
      <c r="D27" s="178">
        <f t="shared" ref="D27:E31" si="1">D21+D15+D9+D3</f>
        <v>298857.31400000001</v>
      </c>
      <c r="E27" s="184">
        <f t="shared" si="1"/>
        <v>1.0926564205526044</v>
      </c>
    </row>
    <row r="28" spans="1:5">
      <c r="A28" s="239"/>
      <c r="B28" s="179">
        <v>2013</v>
      </c>
      <c r="C28" s="178">
        <f>C22+C16+C10+C4</f>
        <v>542382.91999999993</v>
      </c>
      <c r="D28" s="178">
        <f t="shared" si="1"/>
        <v>281344.47200000001</v>
      </c>
      <c r="E28" s="184">
        <f t="shared" si="1"/>
        <v>1.0192747771415518</v>
      </c>
    </row>
    <row r="29" spans="1:5">
      <c r="A29" s="239"/>
      <c r="B29" s="179">
        <v>2014</v>
      </c>
      <c r="C29" s="178">
        <f>C23+C17+C11+C5</f>
        <v>559617.06300000008</v>
      </c>
      <c r="D29" s="178">
        <f t="shared" si="1"/>
        <v>384112.788</v>
      </c>
      <c r="E29" s="184">
        <f t="shared" si="1"/>
        <v>1.3644769136719803</v>
      </c>
    </row>
    <row r="30" spans="1:5">
      <c r="A30" s="239"/>
      <c r="B30" s="179">
        <v>2015</v>
      </c>
      <c r="C30" s="178">
        <f>C24+C18+C12+C6</f>
        <v>589712.35800000001</v>
      </c>
      <c r="D30" s="178">
        <f t="shared" si="1"/>
        <v>366265.49199999997</v>
      </c>
      <c r="E30" s="184">
        <f t="shared" si="1"/>
        <v>1.2133629856515047</v>
      </c>
    </row>
    <row r="31" spans="1:5">
      <c r="A31" s="240"/>
      <c r="B31" s="179">
        <v>2016</v>
      </c>
      <c r="C31" s="178">
        <f>C25+C19+C13+C7</f>
        <v>1385197.3810000001</v>
      </c>
      <c r="D31" s="178">
        <f t="shared" si="1"/>
        <v>443491.95700000005</v>
      </c>
      <c r="E31" s="184">
        <f t="shared" si="1"/>
        <v>0.30181128834187021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rightToLeft="1" workbookViewId="0">
      <selection activeCell="A11" sqref="A11"/>
    </sheetView>
  </sheetViews>
  <sheetFormatPr baseColWidth="10" defaultColWidth="9.140625" defaultRowHeight="15"/>
  <cols>
    <col min="1" max="1" width="25.140625" style="111" customWidth="1"/>
    <col min="2" max="2" width="32" style="111" customWidth="1"/>
    <col min="3" max="3" width="39" style="111" customWidth="1"/>
    <col min="4" max="4" width="41.28515625" style="111" customWidth="1"/>
    <col min="5" max="5" width="24.28515625" style="111" customWidth="1"/>
    <col min="6" max="6" width="14.140625" style="111" customWidth="1"/>
    <col min="7" max="7" width="15.140625" style="111" customWidth="1"/>
    <col min="8" max="8" width="15.85546875" style="111" customWidth="1"/>
    <col min="9" max="25" width="9.140625" style="111"/>
  </cols>
  <sheetData>
    <row r="1" spans="1:8" customFormat="1">
      <c r="A1" s="108" t="s">
        <v>778</v>
      </c>
      <c r="B1" s="108" t="s">
        <v>779</v>
      </c>
      <c r="C1" s="108" t="s">
        <v>780</v>
      </c>
      <c r="D1" s="152" t="s">
        <v>781</v>
      </c>
      <c r="E1" s="83"/>
      <c r="F1" s="83"/>
      <c r="G1" s="83"/>
      <c r="H1" s="83"/>
    </row>
    <row r="2" spans="1:8" customFormat="1">
      <c r="A2" s="132" t="s">
        <v>857</v>
      </c>
      <c r="B2" s="133" t="s">
        <v>858</v>
      </c>
      <c r="C2" s="133"/>
      <c r="D2" s="146"/>
      <c r="E2" s="153"/>
      <c r="F2" s="154"/>
      <c r="G2" s="154"/>
      <c r="H2" s="155"/>
    </row>
    <row r="3" spans="1:8" customFormat="1">
      <c r="A3" s="132"/>
      <c r="B3" s="133" t="s">
        <v>859</v>
      </c>
      <c r="C3" s="133"/>
      <c r="D3" s="146"/>
      <c r="E3" s="153"/>
      <c r="F3" s="154"/>
      <c r="G3" s="154"/>
      <c r="H3" s="154"/>
    </row>
    <row r="4" spans="1:8" customFormat="1">
      <c r="A4" s="132"/>
      <c r="B4" s="133" t="s">
        <v>860</v>
      </c>
      <c r="C4" s="133"/>
      <c r="D4" s="146"/>
      <c r="E4" s="153"/>
      <c r="F4" s="154"/>
      <c r="G4" s="154"/>
      <c r="H4" s="154"/>
    </row>
    <row r="5" spans="1:8" customFormat="1">
      <c r="A5" s="134"/>
      <c r="B5" s="135" t="s">
        <v>861</v>
      </c>
      <c r="C5" s="134"/>
      <c r="D5" s="147"/>
      <c r="E5" s="156"/>
      <c r="F5" s="154"/>
      <c r="G5" s="154"/>
      <c r="H5" s="154"/>
    </row>
    <row r="6" spans="1:8" customFormat="1" ht="20.100000000000001" customHeight="1">
      <c r="A6" s="132" t="s">
        <v>862</v>
      </c>
      <c r="B6" s="83" t="s">
        <v>863</v>
      </c>
      <c r="C6" s="133" t="s">
        <v>864</v>
      </c>
      <c r="D6" s="146"/>
      <c r="E6" s="156"/>
      <c r="F6" s="157"/>
      <c r="G6" s="154"/>
      <c r="H6" s="154"/>
    </row>
    <row r="7" spans="1:8" customFormat="1">
      <c r="A7" s="134"/>
      <c r="B7" s="4"/>
      <c r="C7" s="133" t="s">
        <v>865</v>
      </c>
      <c r="D7" s="146"/>
      <c r="E7" s="156"/>
      <c r="F7" s="157"/>
      <c r="G7" s="154"/>
      <c r="H7" s="154"/>
    </row>
    <row r="8" spans="1:8" customFormat="1">
      <c r="A8" s="132"/>
      <c r="B8" s="132"/>
      <c r="C8" s="133" t="s">
        <v>866</v>
      </c>
      <c r="D8" s="146"/>
      <c r="E8" s="153"/>
      <c r="F8" s="157"/>
      <c r="G8" s="154"/>
      <c r="H8" s="154"/>
    </row>
    <row r="9" spans="1:8" customFormat="1">
      <c r="A9" s="132"/>
      <c r="B9" s="132"/>
      <c r="C9" s="134" t="s">
        <v>867</v>
      </c>
      <c r="D9" s="146"/>
      <c r="E9" s="153"/>
      <c r="F9" s="157"/>
      <c r="G9" s="154"/>
      <c r="H9" s="154"/>
    </row>
    <row r="10" spans="1:8" customFormat="1">
      <c r="A10" s="134"/>
      <c r="B10" s="134"/>
      <c r="C10" s="133" t="s">
        <v>868</v>
      </c>
      <c r="D10" s="148" t="s">
        <v>869</v>
      </c>
      <c r="E10" s="156"/>
      <c r="F10" s="154"/>
      <c r="G10" s="154"/>
      <c r="H10" s="154"/>
    </row>
    <row r="11" spans="1:8" customFormat="1">
      <c r="A11" s="134"/>
      <c r="B11" s="132"/>
      <c r="C11" s="133"/>
      <c r="D11" s="147" t="s">
        <v>870</v>
      </c>
      <c r="E11" s="156"/>
      <c r="F11" s="157"/>
      <c r="G11" s="154"/>
      <c r="H11" s="154"/>
    </row>
    <row r="12" spans="1:8" customFormat="1">
      <c r="A12" s="134"/>
      <c r="B12" s="134"/>
      <c r="C12" s="133" t="s">
        <v>871</v>
      </c>
      <c r="D12" s="148" t="s">
        <v>872</v>
      </c>
      <c r="E12" s="156"/>
      <c r="F12" s="154"/>
      <c r="G12" s="154"/>
      <c r="H12" s="154"/>
    </row>
    <row r="13" spans="1:8" customFormat="1">
      <c r="A13" s="134"/>
      <c r="B13" s="132"/>
      <c r="C13" s="133"/>
      <c r="D13" s="148" t="s">
        <v>873</v>
      </c>
      <c r="E13" s="156"/>
      <c r="F13" s="157"/>
      <c r="G13" s="154"/>
      <c r="H13" s="154"/>
    </row>
    <row r="14" spans="1:8" customFormat="1">
      <c r="A14" s="132"/>
      <c r="B14" s="134"/>
      <c r="C14" s="133"/>
      <c r="D14" s="148" t="s">
        <v>874</v>
      </c>
      <c r="E14" s="4"/>
      <c r="F14" s="154"/>
      <c r="G14" s="154"/>
      <c r="H14" s="154"/>
    </row>
    <row r="15" spans="1:8" customFormat="1">
      <c r="A15" s="134"/>
      <c r="B15" s="132" t="s">
        <v>875</v>
      </c>
      <c r="C15" s="133" t="s">
        <v>876</v>
      </c>
      <c r="D15" s="149"/>
      <c r="E15" s="4"/>
      <c r="F15" s="157"/>
      <c r="G15" s="154"/>
      <c r="H15" s="154"/>
    </row>
    <row r="16" spans="1:8" customFormat="1">
      <c r="A16" s="134"/>
      <c r="B16" s="134"/>
      <c r="C16" s="133" t="s">
        <v>877</v>
      </c>
      <c r="D16" s="148" t="s">
        <v>878</v>
      </c>
      <c r="E16" s="4"/>
      <c r="F16" s="154"/>
      <c r="G16" s="154"/>
      <c r="H16" s="154"/>
    </row>
    <row r="17" spans="1:8" customFormat="1">
      <c r="A17" s="132"/>
      <c r="B17" s="133"/>
      <c r="C17" s="133"/>
      <c r="D17" s="148" t="s">
        <v>879</v>
      </c>
      <c r="E17" s="4"/>
      <c r="F17" s="154"/>
      <c r="G17" s="154"/>
      <c r="H17" s="154"/>
    </row>
    <row r="18" spans="1:8" customFormat="1">
      <c r="A18" s="134" t="s">
        <v>880</v>
      </c>
      <c r="B18" s="133" t="s">
        <v>881</v>
      </c>
      <c r="C18" s="133" t="s">
        <v>882</v>
      </c>
      <c r="D18" s="146"/>
      <c r="E18" s="4"/>
      <c r="F18" s="154"/>
      <c r="G18" s="154"/>
      <c r="H18" s="154"/>
    </row>
    <row r="19" spans="1:8" customFormat="1">
      <c r="A19" s="132"/>
      <c r="B19" s="133"/>
      <c r="C19" s="133" t="s">
        <v>883</v>
      </c>
      <c r="D19" s="146"/>
      <c r="E19" s="4"/>
      <c r="F19" s="154"/>
      <c r="G19" s="154"/>
      <c r="H19" s="154"/>
    </row>
    <row r="20" spans="1:8" customFormat="1">
      <c r="A20" s="134"/>
      <c r="B20" s="133"/>
      <c r="C20" s="133" t="s">
        <v>884</v>
      </c>
      <c r="D20" s="147"/>
      <c r="E20" s="158"/>
      <c r="F20" s="154"/>
      <c r="G20" s="154"/>
      <c r="H20" s="154"/>
    </row>
    <row r="21" spans="1:8" customFormat="1">
      <c r="A21" s="134"/>
      <c r="B21" s="133" t="s">
        <v>885</v>
      </c>
      <c r="C21" s="133" t="s">
        <v>886</v>
      </c>
      <c r="D21" s="145"/>
      <c r="E21" s="158"/>
      <c r="F21" s="157"/>
      <c r="G21" s="154"/>
      <c r="H21" s="154"/>
    </row>
    <row r="22" spans="1:8" customFormat="1">
      <c r="A22" s="134"/>
      <c r="B22" s="132"/>
      <c r="C22" s="133" t="s">
        <v>887</v>
      </c>
      <c r="D22" s="4"/>
      <c r="E22" s="159"/>
      <c r="F22" s="157"/>
      <c r="G22" s="154"/>
      <c r="H22" s="154"/>
    </row>
    <row r="23" spans="1:8" customFormat="1">
      <c r="A23" s="132"/>
      <c r="B23" s="132"/>
      <c r="C23" s="141" t="s">
        <v>888</v>
      </c>
      <c r="D23" s="158"/>
      <c r="E23" s="34"/>
      <c r="F23" s="157"/>
      <c r="G23" s="154"/>
      <c r="H23" s="154"/>
    </row>
    <row r="24" spans="1:8" customFormat="1">
      <c r="A24" s="132"/>
      <c r="B24" s="132"/>
      <c r="C24" s="134"/>
      <c r="D24" s="158"/>
      <c r="E24" s="34"/>
      <c r="F24" s="157"/>
      <c r="G24" s="154"/>
      <c r="H24" s="154"/>
    </row>
    <row r="25" spans="1:8" customFormat="1">
      <c r="A25" s="134"/>
      <c r="B25" s="145"/>
      <c r="C25" s="133"/>
      <c r="D25" s="158"/>
      <c r="E25" s="160"/>
      <c r="F25" s="154"/>
      <c r="G25" s="154"/>
      <c r="H25" s="154"/>
    </row>
    <row r="26" spans="1:8">
      <c r="A26" s="134"/>
      <c r="B26" s="162"/>
      <c r="C26" s="145"/>
      <c r="D26" s="158"/>
      <c r="E26" s="160"/>
      <c r="F26" s="157"/>
      <c r="G26" s="154"/>
      <c r="H26" s="154"/>
    </row>
    <row r="27" spans="1:8">
      <c r="A27" s="134"/>
      <c r="B27" s="158"/>
      <c r="C27" s="158"/>
      <c r="D27" s="4"/>
      <c r="E27" s="160"/>
      <c r="F27" s="154"/>
      <c r="G27" s="154"/>
      <c r="H27" s="154"/>
    </row>
    <row r="28" spans="1:8">
      <c r="A28" s="134"/>
      <c r="B28" s="162"/>
      <c r="C28" s="158"/>
      <c r="D28" s="4"/>
      <c r="E28" s="160"/>
      <c r="F28" s="157"/>
      <c r="G28" s="154"/>
      <c r="H28" s="154"/>
    </row>
    <row r="29" spans="1:8">
      <c r="A29" s="132"/>
      <c r="B29" s="158"/>
      <c r="C29" s="158"/>
      <c r="D29" s="4"/>
      <c r="E29" s="161"/>
      <c r="F29" s="154"/>
      <c r="G29" s="154"/>
      <c r="H29" s="154"/>
    </row>
    <row r="30" spans="1:8">
      <c r="A30" s="134"/>
      <c r="B30" s="162"/>
      <c r="C30" s="145"/>
      <c r="D30" s="158"/>
      <c r="E30" s="160"/>
      <c r="F30" s="157"/>
      <c r="G30" s="154"/>
      <c r="H30" s="154"/>
    </row>
    <row r="31" spans="1:8">
      <c r="A31" s="134"/>
      <c r="B31" s="158"/>
      <c r="C31" s="158"/>
      <c r="D31" s="4"/>
      <c r="E31" s="160"/>
      <c r="F31" s="154"/>
      <c r="G31" s="154"/>
      <c r="H31" s="154"/>
    </row>
    <row r="32" spans="1:8">
      <c r="A32" s="134"/>
      <c r="B32" s="158"/>
      <c r="C32" s="158"/>
      <c r="D32" s="4"/>
      <c r="E32" s="160"/>
      <c r="F32" s="154"/>
      <c r="G32" s="154"/>
      <c r="H32" s="154"/>
    </row>
    <row r="33" spans="1:8">
      <c r="A33" s="142"/>
      <c r="B33" s="143"/>
      <c r="C33" s="143"/>
      <c r="D33" s="4"/>
      <c r="E33" s="151"/>
      <c r="F33" s="150"/>
      <c r="G33" s="150"/>
      <c r="H33" s="150"/>
    </row>
  </sheetData>
  <protectedRanges>
    <protectedRange password="CC3D" sqref="B2:B5 F2:H32 D2:E9 E10:E13 E25:E32 D16:D21 C21:C22 E20:E22 D10:D14 A2:A32 B26:B32 C31:C32 D23:D26 B8:B24 C27:C29 C2:C20 C24:C25 D30" name="Range1"/>
  </protectedRanges>
  <conditionalFormatting sqref="A32:C32 E32:H32 B2:B5 D16:D20 D23:D26 D30 C27:C29 C31 F2:H31 E2:E13 D2:D14 B8:B24 E20:E22 E25:E31 A2:A31 B26:B31 C2:C22 C24:C25">
    <cfRule type="cellIs" dxfId="62" priority="19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1"/>
  </cols>
  <sheetData/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5" zoomScaleNormal="115" zoomScalePageLayoutView="70" workbookViewId="0">
      <selection activeCell="C6" sqref="C6"/>
    </sheetView>
  </sheetViews>
  <sheetFormatPr baseColWidth="10" defaultColWidth="9.140625" defaultRowHeight="15"/>
  <cols>
    <col min="1" max="1" width="24.85546875" style="92" customWidth="1"/>
    <col min="2" max="2" width="15" style="92" customWidth="1"/>
    <col min="3" max="3" width="15" style="172" customWidth="1"/>
    <col min="4" max="4" width="15" style="92" customWidth="1"/>
    <col min="5" max="5" width="21.7109375" style="92" customWidth="1"/>
    <col min="6" max="6" width="23.42578125" style="89" bestFit="1" customWidth="1"/>
    <col min="7" max="7" width="18.42578125" style="89" customWidth="1"/>
    <col min="8" max="8" width="17.85546875" style="89" customWidth="1"/>
    <col min="9" max="9" width="15" style="92" customWidth="1"/>
    <col min="10" max="43" width="9.140625" style="107"/>
    <col min="44" max="16384" width="9.140625" style="89"/>
  </cols>
  <sheetData>
    <row r="1" spans="1:9" s="107" customFormat="1" ht="26.25" customHeight="1">
      <c r="A1" s="241" t="s">
        <v>68</v>
      </c>
      <c r="B1" s="241" t="s">
        <v>783</v>
      </c>
      <c r="C1" s="241" t="s">
        <v>784</v>
      </c>
      <c r="D1" s="242" t="s">
        <v>782</v>
      </c>
      <c r="E1" s="241" t="s">
        <v>739</v>
      </c>
      <c r="F1" s="241"/>
      <c r="G1" s="241"/>
      <c r="H1" s="241"/>
      <c r="I1" s="241" t="s">
        <v>789</v>
      </c>
    </row>
    <row r="2" spans="1:9" s="107" customFormat="1" ht="23.25" customHeight="1">
      <c r="A2" s="241"/>
      <c r="B2" s="241"/>
      <c r="C2" s="241"/>
      <c r="D2" s="243"/>
      <c r="E2" s="108" t="s">
        <v>778</v>
      </c>
      <c r="F2" s="108" t="s">
        <v>779</v>
      </c>
      <c r="G2" s="108" t="s">
        <v>780</v>
      </c>
      <c r="H2" s="108" t="s">
        <v>781</v>
      </c>
      <c r="I2" s="241"/>
    </row>
    <row r="3" spans="1:9" s="107" customFormat="1">
      <c r="A3" s="163" t="s">
        <v>1031</v>
      </c>
      <c r="B3" s="94" t="s">
        <v>1059</v>
      </c>
      <c r="C3" s="164" t="s">
        <v>1073</v>
      </c>
      <c r="D3" s="95"/>
      <c r="E3" s="96"/>
      <c r="F3" s="90"/>
      <c r="G3" s="90"/>
      <c r="H3" s="90"/>
      <c r="I3" s="95"/>
    </row>
    <row r="4" spans="1:9" s="107" customFormat="1">
      <c r="A4" s="97" t="s">
        <v>1032</v>
      </c>
      <c r="B4" s="97" t="s">
        <v>1060</v>
      </c>
      <c r="C4" s="165" t="s">
        <v>1073</v>
      </c>
      <c r="D4" s="97"/>
      <c r="E4" s="96"/>
      <c r="F4" s="90"/>
      <c r="G4" s="90"/>
      <c r="H4" s="90"/>
      <c r="I4" s="97"/>
    </row>
    <row r="5" spans="1:9" s="107" customFormat="1">
      <c r="A5" s="97" t="s">
        <v>1033</v>
      </c>
      <c r="B5" s="97" t="s">
        <v>1061</v>
      </c>
      <c r="C5" s="165" t="s">
        <v>1073</v>
      </c>
      <c r="D5" s="97"/>
      <c r="E5" s="96"/>
      <c r="F5" s="90"/>
      <c r="G5" s="90"/>
      <c r="H5" s="90"/>
      <c r="I5" s="97"/>
    </row>
    <row r="6" spans="1:9" s="107" customFormat="1" ht="30">
      <c r="A6" s="98" t="s">
        <v>1034</v>
      </c>
      <c r="B6" s="98" t="s">
        <v>1062</v>
      </c>
      <c r="C6" s="165" t="s">
        <v>1073</v>
      </c>
      <c r="D6" s="98"/>
      <c r="E6" s="99"/>
      <c r="F6" s="90"/>
      <c r="G6" s="99"/>
      <c r="H6" s="99"/>
      <c r="I6" s="98"/>
    </row>
    <row r="7" spans="1:9" s="107" customFormat="1">
      <c r="A7" s="98" t="s">
        <v>1035</v>
      </c>
      <c r="B7" s="98" t="s">
        <v>1063</v>
      </c>
      <c r="C7" s="166" t="s">
        <v>1073</v>
      </c>
      <c r="D7" s="98"/>
      <c r="E7" s="99"/>
      <c r="F7" s="100"/>
      <c r="G7" s="90"/>
      <c r="H7" s="90"/>
      <c r="I7" s="98"/>
    </row>
    <row r="8" spans="1:9" s="107" customFormat="1">
      <c r="A8" s="97" t="s">
        <v>1036</v>
      </c>
      <c r="B8" s="97" t="s">
        <v>1064</v>
      </c>
      <c r="C8" s="165" t="s">
        <v>1074</v>
      </c>
      <c r="D8" s="97"/>
      <c r="E8" s="99"/>
      <c r="F8" s="96"/>
      <c r="G8" s="90"/>
      <c r="H8" s="90"/>
      <c r="I8" s="97"/>
    </row>
    <row r="9" spans="1:9" s="107" customFormat="1">
      <c r="A9" s="97" t="s">
        <v>1037</v>
      </c>
      <c r="B9" s="97" t="s">
        <v>1064</v>
      </c>
      <c r="C9" s="165" t="s">
        <v>1074</v>
      </c>
      <c r="D9" s="97"/>
      <c r="E9" s="96"/>
      <c r="F9" s="96"/>
      <c r="G9" s="90"/>
      <c r="H9" s="90"/>
      <c r="I9" s="97"/>
    </row>
    <row r="10" spans="1:9" s="107" customFormat="1">
      <c r="A10" s="97" t="s">
        <v>1038</v>
      </c>
      <c r="B10" s="97" t="s">
        <v>1064</v>
      </c>
      <c r="C10" s="165" t="s">
        <v>1074</v>
      </c>
      <c r="D10" s="97"/>
      <c r="E10" s="96"/>
      <c r="F10" s="96"/>
      <c r="G10" s="99"/>
      <c r="H10" s="90"/>
      <c r="I10" s="97"/>
    </row>
    <row r="11" spans="1:9" s="107" customFormat="1">
      <c r="A11" s="97" t="s">
        <v>1039</v>
      </c>
      <c r="B11" s="97" t="s">
        <v>1064</v>
      </c>
      <c r="C11" s="165" t="s">
        <v>1074</v>
      </c>
      <c r="D11" s="97"/>
      <c r="E11" s="99"/>
      <c r="F11" s="99"/>
      <c r="G11" s="90"/>
      <c r="H11" s="90"/>
      <c r="I11" s="97"/>
    </row>
    <row r="12" spans="1:9" s="107" customFormat="1">
      <c r="A12" s="97" t="s">
        <v>1040</v>
      </c>
      <c r="B12" s="97" t="s">
        <v>1064</v>
      </c>
      <c r="C12" s="165" t="s">
        <v>1074</v>
      </c>
      <c r="D12" s="97"/>
      <c r="E12" s="99"/>
      <c r="F12" s="96"/>
      <c r="G12" s="90"/>
      <c r="H12" s="90"/>
      <c r="I12" s="97"/>
    </row>
    <row r="13" spans="1:9" s="107" customFormat="1">
      <c r="A13" s="97" t="s">
        <v>1041</v>
      </c>
      <c r="B13" s="97" t="s">
        <v>1064</v>
      </c>
      <c r="C13" s="165" t="s">
        <v>1074</v>
      </c>
      <c r="D13" s="97"/>
      <c r="E13" s="99"/>
      <c r="F13" s="99"/>
      <c r="G13" s="90"/>
      <c r="H13" s="90"/>
      <c r="I13" s="97"/>
    </row>
    <row r="14" spans="1:9" s="107" customFormat="1">
      <c r="A14" s="97" t="s">
        <v>1042</v>
      </c>
      <c r="B14" s="97" t="s">
        <v>1065</v>
      </c>
      <c r="C14" s="165" t="s">
        <v>1074</v>
      </c>
      <c r="D14" s="97"/>
      <c r="E14" s="99"/>
      <c r="F14" s="96"/>
      <c r="G14" s="90"/>
      <c r="H14" s="90"/>
      <c r="I14" s="97"/>
    </row>
    <row r="15" spans="1:9" s="107" customFormat="1">
      <c r="A15" s="97" t="s">
        <v>1043</v>
      </c>
      <c r="B15" s="97" t="s">
        <v>1065</v>
      </c>
      <c r="C15" s="165" t="s">
        <v>1074</v>
      </c>
      <c r="D15" s="97"/>
      <c r="E15" s="96"/>
      <c r="F15" s="99"/>
      <c r="G15" s="90"/>
      <c r="H15" s="90"/>
      <c r="I15" s="97"/>
    </row>
    <row r="16" spans="1:9" s="107" customFormat="1">
      <c r="A16" s="97" t="s">
        <v>1044</v>
      </c>
      <c r="B16" s="97" t="s">
        <v>1066</v>
      </c>
      <c r="C16" s="165" t="s">
        <v>1075</v>
      </c>
      <c r="D16" s="97"/>
      <c r="E16" s="99"/>
      <c r="F16" s="96"/>
      <c r="G16" s="90"/>
      <c r="H16" s="90"/>
      <c r="I16" s="97"/>
    </row>
    <row r="17" spans="1:9" s="107" customFormat="1">
      <c r="A17" s="97" t="s">
        <v>1045</v>
      </c>
      <c r="B17" s="97" t="s">
        <v>1067</v>
      </c>
      <c r="C17" s="165" t="s">
        <v>1075</v>
      </c>
      <c r="D17" s="97"/>
      <c r="E17" s="99"/>
      <c r="F17" s="99"/>
      <c r="G17" s="90"/>
      <c r="H17" s="90"/>
      <c r="I17" s="97"/>
    </row>
    <row r="18" spans="1:9" s="107" customFormat="1">
      <c r="A18" s="97" t="s">
        <v>1046</v>
      </c>
      <c r="B18" s="97" t="s">
        <v>1067</v>
      </c>
      <c r="C18" s="165" t="s">
        <v>1075</v>
      </c>
      <c r="D18" s="97"/>
      <c r="E18" s="99"/>
      <c r="F18" s="99"/>
      <c r="G18" s="90"/>
      <c r="H18" s="90"/>
      <c r="I18" s="97"/>
    </row>
    <row r="19" spans="1:9" s="107" customFormat="1">
      <c r="A19" s="97" t="s">
        <v>1047</v>
      </c>
      <c r="B19" s="97" t="s">
        <v>1067</v>
      </c>
      <c r="C19" s="165" t="s">
        <v>1075</v>
      </c>
      <c r="D19" s="97"/>
      <c r="E19" s="99"/>
      <c r="F19" s="99"/>
      <c r="G19" s="90"/>
      <c r="H19" s="90"/>
      <c r="I19" s="97"/>
    </row>
    <row r="20" spans="1:9" s="107" customFormat="1">
      <c r="A20" s="97" t="s">
        <v>1048</v>
      </c>
      <c r="B20" s="97" t="s">
        <v>1067</v>
      </c>
      <c r="C20" s="165" t="s">
        <v>1075</v>
      </c>
      <c r="D20" s="97"/>
      <c r="E20" s="99"/>
      <c r="F20" s="99"/>
      <c r="G20" s="90"/>
      <c r="H20" s="90"/>
      <c r="I20" s="97"/>
    </row>
    <row r="21" spans="1:9" s="107" customFormat="1" ht="30">
      <c r="A21" s="97" t="s">
        <v>1049</v>
      </c>
      <c r="B21" s="97" t="s">
        <v>1068</v>
      </c>
      <c r="C21" s="165" t="s">
        <v>1075</v>
      </c>
      <c r="D21" s="97"/>
      <c r="E21" s="99"/>
      <c r="F21" s="99"/>
      <c r="G21" s="90"/>
      <c r="H21" s="90"/>
      <c r="I21" s="97"/>
    </row>
    <row r="22" spans="1:9" s="107" customFormat="1" ht="30">
      <c r="A22" s="97" t="s">
        <v>1050</v>
      </c>
      <c r="B22" s="97" t="s">
        <v>1068</v>
      </c>
      <c r="C22" s="165" t="s">
        <v>1075</v>
      </c>
      <c r="D22" s="97"/>
      <c r="E22" s="99"/>
      <c r="F22" s="99"/>
      <c r="G22" s="90"/>
      <c r="H22" s="90"/>
      <c r="I22" s="97"/>
    </row>
    <row r="23" spans="1:9" s="107" customFormat="1">
      <c r="A23" s="97" t="s">
        <v>1051</v>
      </c>
      <c r="B23" s="97" t="s">
        <v>1069</v>
      </c>
      <c r="C23" s="165" t="s">
        <v>1075</v>
      </c>
      <c r="D23" s="97"/>
      <c r="E23" s="99"/>
      <c r="F23" s="99"/>
      <c r="G23" s="90"/>
      <c r="H23" s="90"/>
      <c r="I23" s="97"/>
    </row>
    <row r="24" spans="1:9" s="107" customFormat="1">
      <c r="A24" s="97" t="s">
        <v>1052</v>
      </c>
      <c r="B24" s="97" t="s">
        <v>1070</v>
      </c>
      <c r="C24" s="165" t="s">
        <v>1076</v>
      </c>
      <c r="D24" s="97"/>
      <c r="E24" s="96"/>
      <c r="F24" s="90"/>
      <c r="G24" s="90"/>
      <c r="H24" s="90"/>
      <c r="I24" s="97"/>
    </row>
    <row r="25" spans="1:9" s="107" customFormat="1">
      <c r="A25" s="97" t="s">
        <v>1053</v>
      </c>
      <c r="B25" s="97" t="s">
        <v>1071</v>
      </c>
      <c r="C25" s="165" t="s">
        <v>1077</v>
      </c>
      <c r="D25" s="97"/>
      <c r="E25" s="96"/>
      <c r="F25" s="90"/>
      <c r="G25" s="90"/>
      <c r="H25" s="90"/>
      <c r="I25" s="97"/>
    </row>
    <row r="26" spans="1:9" s="107" customFormat="1">
      <c r="A26" s="97" t="s">
        <v>1054</v>
      </c>
      <c r="B26" s="97" t="s">
        <v>1071</v>
      </c>
      <c r="C26" s="165" t="s">
        <v>1077</v>
      </c>
      <c r="D26" s="97"/>
      <c r="E26" s="96"/>
      <c r="F26" s="90"/>
      <c r="G26" s="90"/>
      <c r="H26" s="90"/>
      <c r="I26" s="97"/>
    </row>
    <row r="27" spans="1:9" s="107" customFormat="1">
      <c r="A27" s="101" t="s">
        <v>1055</v>
      </c>
      <c r="B27" s="97" t="s">
        <v>1071</v>
      </c>
      <c r="C27" s="167" t="s">
        <v>1077</v>
      </c>
      <c r="D27" s="101"/>
      <c r="E27" s="96"/>
      <c r="F27" s="90"/>
      <c r="G27" s="90"/>
      <c r="H27" s="90"/>
      <c r="I27" s="101"/>
    </row>
    <row r="28" spans="1:9" s="107" customFormat="1">
      <c r="A28" s="93" t="s">
        <v>1056</v>
      </c>
      <c r="B28" s="94" t="s">
        <v>1072</v>
      </c>
      <c r="C28" s="164" t="s">
        <v>1078</v>
      </c>
      <c r="D28" s="94"/>
      <c r="E28" s="99"/>
      <c r="F28" s="90"/>
      <c r="G28" s="90"/>
      <c r="H28" s="90"/>
      <c r="I28" s="94"/>
    </row>
    <row r="29" spans="1:9" s="107" customFormat="1">
      <c r="A29" s="93" t="s">
        <v>1057</v>
      </c>
      <c r="B29" s="94" t="s">
        <v>1072</v>
      </c>
      <c r="C29" s="164" t="s">
        <v>1078</v>
      </c>
      <c r="D29" s="94"/>
      <c r="E29" s="96"/>
      <c r="F29" s="90"/>
      <c r="G29" s="90"/>
      <c r="H29" s="90"/>
      <c r="I29" s="94"/>
    </row>
    <row r="30" spans="1:9" s="107" customFormat="1">
      <c r="A30" s="93" t="s">
        <v>1058</v>
      </c>
      <c r="B30" s="94" t="s">
        <v>1072</v>
      </c>
      <c r="C30" s="164" t="s">
        <v>1078</v>
      </c>
      <c r="D30" s="94"/>
      <c r="E30" s="99"/>
      <c r="F30" s="90"/>
      <c r="G30" s="90"/>
      <c r="H30" s="90"/>
      <c r="I30" s="94"/>
    </row>
    <row r="31" spans="1:9" s="107" customFormat="1">
      <c r="A31" s="93"/>
      <c r="B31" s="94"/>
      <c r="C31" s="164"/>
      <c r="D31" s="94"/>
      <c r="E31" s="96"/>
      <c r="F31" s="90"/>
      <c r="G31" s="90"/>
      <c r="H31" s="90"/>
      <c r="I31" s="94"/>
    </row>
    <row r="32" spans="1:9" s="107" customFormat="1">
      <c r="A32" s="93"/>
      <c r="B32" s="94"/>
      <c r="C32" s="164"/>
      <c r="D32" s="94"/>
      <c r="E32" s="99"/>
      <c r="F32" s="90"/>
      <c r="G32" s="90"/>
      <c r="H32" s="90"/>
      <c r="I32" s="94"/>
    </row>
    <row r="33" spans="1:9" s="107" customFormat="1">
      <c r="A33" s="93"/>
      <c r="B33" s="94"/>
      <c r="C33" s="164"/>
      <c r="D33" s="94"/>
      <c r="E33" s="99"/>
      <c r="F33" s="90"/>
      <c r="G33" s="90"/>
      <c r="H33" s="90"/>
      <c r="I33" s="94"/>
    </row>
    <row r="34" spans="1:9" s="107" customFormat="1">
      <c r="A34" s="93"/>
      <c r="B34" s="94"/>
      <c r="C34" s="164"/>
      <c r="D34" s="94"/>
      <c r="E34" s="96"/>
      <c r="F34" s="90"/>
      <c r="G34" s="90"/>
      <c r="H34" s="90"/>
      <c r="I34" s="94"/>
    </row>
    <row r="35" spans="1:9" s="107" customFormat="1">
      <c r="A35" s="93"/>
      <c r="B35" s="94"/>
      <c r="C35" s="164"/>
      <c r="D35" s="94"/>
      <c r="E35" s="99"/>
      <c r="F35" s="90"/>
      <c r="G35" s="90"/>
      <c r="H35" s="90"/>
      <c r="I35" s="94"/>
    </row>
    <row r="36" spans="1:9" s="107" customFormat="1">
      <c r="A36" s="93"/>
      <c r="B36" s="94"/>
      <c r="C36" s="164"/>
      <c r="D36" s="94"/>
      <c r="E36" s="99"/>
      <c r="F36" s="90"/>
      <c r="G36" s="90"/>
      <c r="H36" s="90"/>
      <c r="I36" s="94"/>
    </row>
    <row r="37" spans="1:9" s="107" customFormat="1">
      <c r="A37" s="93"/>
      <c r="B37" s="94"/>
      <c r="C37" s="164"/>
      <c r="D37" s="94"/>
      <c r="E37" s="90"/>
      <c r="F37" s="90"/>
      <c r="G37" s="90"/>
      <c r="H37" s="90"/>
      <c r="I37" s="94"/>
    </row>
    <row r="38" spans="1:9" s="107" customFormat="1">
      <c r="A38" s="93"/>
      <c r="B38" s="94"/>
      <c r="C38" s="164"/>
      <c r="D38" s="94"/>
      <c r="E38" s="96"/>
      <c r="F38" s="90"/>
      <c r="G38" s="90"/>
      <c r="H38" s="90"/>
      <c r="I38" s="94"/>
    </row>
    <row r="39" spans="1:9" s="107" customFormat="1">
      <c r="A39" s="93"/>
      <c r="B39" s="94"/>
      <c r="C39" s="164"/>
      <c r="D39" s="94"/>
      <c r="E39" s="96"/>
      <c r="F39" s="90"/>
      <c r="G39" s="90"/>
      <c r="H39" s="90"/>
      <c r="I39" s="94"/>
    </row>
    <row r="40" spans="1:9" s="107" customFormat="1">
      <c r="A40" s="102"/>
      <c r="B40" s="102"/>
      <c r="C40" s="168"/>
      <c r="D40" s="102"/>
      <c r="E40" s="99"/>
      <c r="F40" s="90"/>
      <c r="G40" s="90"/>
      <c r="H40" s="90"/>
      <c r="I40" s="102"/>
    </row>
    <row r="41" spans="1:9" s="107" customFormat="1">
      <c r="A41" s="102"/>
      <c r="B41" s="102"/>
      <c r="C41" s="168"/>
      <c r="D41" s="102"/>
      <c r="E41" s="96"/>
      <c r="F41" s="90"/>
      <c r="G41" s="90"/>
      <c r="H41" s="90"/>
      <c r="I41" s="102"/>
    </row>
    <row r="42" spans="1:9" s="107" customFormat="1">
      <c r="A42" s="102"/>
      <c r="B42" s="102"/>
      <c r="C42" s="168"/>
      <c r="D42" s="102"/>
      <c r="E42" s="96"/>
      <c r="F42" s="90"/>
      <c r="G42" s="90"/>
      <c r="H42" s="90"/>
      <c r="I42" s="102"/>
    </row>
    <row r="43" spans="1:9" s="107" customFormat="1">
      <c r="A43" s="102"/>
      <c r="B43" s="102"/>
      <c r="C43" s="168"/>
      <c r="D43" s="102"/>
      <c r="E43" s="96"/>
      <c r="F43" s="90"/>
      <c r="G43" s="90"/>
      <c r="H43" s="90"/>
      <c r="I43" s="102"/>
    </row>
    <row r="44" spans="1:9" s="107" customFormat="1">
      <c r="A44" s="102"/>
      <c r="B44" s="102"/>
      <c r="C44" s="168"/>
      <c r="D44" s="102"/>
      <c r="E44" s="96"/>
      <c r="F44" s="90"/>
      <c r="G44" s="90"/>
      <c r="H44" s="90"/>
      <c r="I44" s="102"/>
    </row>
    <row r="45" spans="1:9" s="107" customFormat="1">
      <c r="A45" s="102"/>
      <c r="B45" s="102"/>
      <c r="C45" s="168"/>
      <c r="D45" s="102"/>
      <c r="E45" s="96"/>
      <c r="F45" s="90"/>
      <c r="G45" s="90"/>
      <c r="H45" s="90"/>
      <c r="I45" s="102"/>
    </row>
    <row r="46" spans="1:9" s="107" customFormat="1">
      <c r="A46" s="102"/>
      <c r="B46" s="102"/>
      <c r="C46" s="168"/>
      <c r="D46" s="102"/>
      <c r="E46" s="96"/>
      <c r="F46" s="90"/>
      <c r="G46" s="90"/>
      <c r="H46" s="90"/>
      <c r="I46" s="102"/>
    </row>
    <row r="47" spans="1:9" s="107" customFormat="1">
      <c r="A47" s="102"/>
      <c r="B47" s="102"/>
      <c r="C47" s="168"/>
      <c r="D47" s="102"/>
      <c r="E47" s="96"/>
      <c r="F47" s="90"/>
      <c r="G47" s="90"/>
      <c r="H47" s="90"/>
      <c r="I47" s="102"/>
    </row>
    <row r="48" spans="1:9" s="107" customFormat="1">
      <c r="A48" s="91"/>
      <c r="B48" s="91"/>
      <c r="C48" s="169"/>
      <c r="D48" s="91"/>
      <c r="E48" s="99"/>
      <c r="F48" s="99"/>
      <c r="G48" s="90"/>
      <c r="H48" s="90"/>
      <c r="I48" s="91"/>
    </row>
    <row r="49" spans="1:9" s="107" customFormat="1">
      <c r="A49" s="91"/>
      <c r="B49" s="91"/>
      <c r="C49" s="169"/>
      <c r="D49" s="91"/>
      <c r="E49" s="99"/>
      <c r="F49" s="90"/>
      <c r="G49" s="90"/>
      <c r="H49" s="90"/>
      <c r="I49" s="91"/>
    </row>
    <row r="50" spans="1:9" s="107" customFormat="1">
      <c r="A50" s="85"/>
      <c r="B50" s="90"/>
      <c r="C50" s="170"/>
      <c r="D50" s="90"/>
      <c r="E50" s="99"/>
      <c r="F50" s="90"/>
      <c r="G50" s="90"/>
      <c r="H50" s="90"/>
      <c r="I50" s="90"/>
    </row>
    <row r="51" spans="1:9" s="107" customFormat="1">
      <c r="A51" s="85"/>
      <c r="B51" s="90"/>
      <c r="C51" s="170"/>
      <c r="D51" s="90"/>
      <c r="E51" s="99"/>
      <c r="F51" s="90"/>
      <c r="G51" s="90"/>
      <c r="H51" s="90"/>
      <c r="I51" s="90"/>
    </row>
    <row r="52" spans="1:9" s="107" customFormat="1">
      <c r="A52" s="85"/>
      <c r="B52" s="90"/>
      <c r="C52" s="170"/>
      <c r="D52" s="90"/>
      <c r="E52" s="96"/>
      <c r="F52" s="90"/>
      <c r="G52" s="90"/>
      <c r="H52" s="90"/>
      <c r="I52" s="90"/>
    </row>
    <row r="53" spans="1:9" s="107" customFormat="1">
      <c r="A53" s="85"/>
      <c r="B53" s="90"/>
      <c r="C53" s="170"/>
      <c r="D53" s="90"/>
      <c r="E53" s="96"/>
      <c r="F53" s="90"/>
      <c r="G53" s="90"/>
      <c r="H53" s="90"/>
      <c r="I53" s="90"/>
    </row>
    <row r="54" spans="1:9" s="107" customFormat="1">
      <c r="A54" s="85"/>
      <c r="B54" s="90"/>
      <c r="C54" s="170"/>
      <c r="D54" s="90"/>
      <c r="E54" s="96"/>
      <c r="F54" s="90"/>
      <c r="G54" s="90"/>
      <c r="H54" s="90"/>
      <c r="I54" s="90"/>
    </row>
    <row r="55" spans="1:9" s="107" customFormat="1">
      <c r="A55" s="85"/>
      <c r="B55" s="90"/>
      <c r="C55" s="170"/>
      <c r="D55" s="90"/>
      <c r="E55" s="96"/>
      <c r="F55" s="90"/>
      <c r="G55" s="90"/>
      <c r="H55" s="90"/>
      <c r="I55" s="90"/>
    </row>
    <row r="56" spans="1:9" s="107" customFormat="1">
      <c r="A56" s="85"/>
      <c r="B56" s="90"/>
      <c r="C56" s="170"/>
      <c r="D56" s="90"/>
      <c r="E56" s="96"/>
      <c r="F56" s="90"/>
      <c r="G56" s="90"/>
      <c r="H56" s="90"/>
      <c r="I56" s="90"/>
    </row>
    <row r="57" spans="1:9" s="107" customFormat="1">
      <c r="A57" s="85"/>
      <c r="B57" s="90"/>
      <c r="C57" s="170"/>
      <c r="D57" s="90"/>
      <c r="E57" s="99"/>
      <c r="F57" s="90"/>
      <c r="G57" s="90"/>
      <c r="H57" s="90"/>
      <c r="I57" s="90"/>
    </row>
    <row r="58" spans="1:9" s="107" customFormat="1">
      <c r="A58" s="98"/>
      <c r="B58" s="98"/>
      <c r="C58" s="166"/>
      <c r="D58" s="98"/>
      <c r="E58" s="99"/>
      <c r="F58" s="100"/>
      <c r="G58" s="90"/>
      <c r="H58" s="90"/>
      <c r="I58" s="98"/>
    </row>
    <row r="59" spans="1:9" s="107" customFormat="1">
      <c r="A59" s="97"/>
      <c r="B59" s="97"/>
      <c r="C59" s="165"/>
      <c r="D59" s="97"/>
      <c r="E59" s="99"/>
      <c r="F59" s="96"/>
      <c r="G59" s="90"/>
      <c r="H59" s="90"/>
      <c r="I59" s="97"/>
    </row>
    <row r="60" spans="1:9" s="107" customFormat="1">
      <c r="A60" s="97"/>
      <c r="B60" s="97"/>
      <c r="C60" s="165"/>
      <c r="D60" s="97"/>
      <c r="E60" s="96"/>
      <c r="F60" s="96"/>
      <c r="G60" s="90"/>
      <c r="H60" s="90"/>
      <c r="I60" s="97"/>
    </row>
    <row r="61" spans="1:9" s="107" customFormat="1">
      <c r="A61" s="97"/>
      <c r="B61" s="97"/>
      <c r="C61" s="165"/>
      <c r="D61" s="97"/>
      <c r="E61" s="96"/>
      <c r="F61" s="96"/>
      <c r="G61" s="99"/>
      <c r="H61" s="90"/>
      <c r="I61" s="97"/>
    </row>
    <row r="62" spans="1:9" s="107" customFormat="1">
      <c r="A62" s="97"/>
      <c r="B62" s="97"/>
      <c r="C62" s="165"/>
      <c r="D62" s="97"/>
      <c r="E62" s="99"/>
      <c r="F62" s="99"/>
      <c r="G62" s="90"/>
      <c r="H62" s="90"/>
      <c r="I62" s="97"/>
    </row>
    <row r="63" spans="1:9" s="107" customFormat="1">
      <c r="A63" s="97"/>
      <c r="B63" s="97"/>
      <c r="C63" s="165"/>
      <c r="D63" s="97"/>
      <c r="E63" s="99"/>
      <c r="F63" s="96"/>
      <c r="G63" s="90"/>
      <c r="H63" s="90"/>
      <c r="I63" s="97"/>
    </row>
    <row r="64" spans="1:9" s="107" customFormat="1">
      <c r="A64" s="97"/>
      <c r="B64" s="97"/>
      <c r="C64" s="165"/>
      <c r="D64" s="97"/>
      <c r="E64" s="99"/>
      <c r="F64" s="99"/>
      <c r="G64" s="90"/>
      <c r="H64" s="90"/>
      <c r="I64" s="97"/>
    </row>
    <row r="65" spans="1:9" s="107" customFormat="1">
      <c r="A65" s="97"/>
      <c r="B65" s="97"/>
      <c r="C65" s="165"/>
      <c r="D65" s="97"/>
      <c r="E65" s="99"/>
      <c r="F65" s="96"/>
      <c r="G65" s="90"/>
      <c r="H65" s="90"/>
      <c r="I65" s="97"/>
    </row>
    <row r="66" spans="1:9" s="107" customFormat="1">
      <c r="A66" s="97"/>
      <c r="B66" s="97"/>
      <c r="C66" s="165"/>
      <c r="D66" s="97"/>
      <c r="E66" s="96"/>
      <c r="F66" s="99"/>
      <c r="G66" s="90"/>
      <c r="H66" s="90"/>
      <c r="I66" s="97"/>
    </row>
    <row r="67" spans="1:9" s="107" customFormat="1">
      <c r="A67" s="97"/>
      <c r="B67" s="97"/>
      <c r="C67" s="165"/>
      <c r="D67" s="97"/>
      <c r="E67" s="99"/>
      <c r="F67" s="96"/>
      <c r="G67" s="90"/>
      <c r="H67" s="90"/>
      <c r="I67" s="97"/>
    </row>
    <row r="68" spans="1:9" s="107" customFormat="1">
      <c r="A68" s="97"/>
      <c r="B68" s="97"/>
      <c r="C68" s="165"/>
      <c r="D68" s="97"/>
      <c r="E68" s="99"/>
      <c r="F68" s="99"/>
      <c r="G68" s="90"/>
      <c r="H68" s="90"/>
      <c r="I68" s="97"/>
    </row>
    <row r="69" spans="1:9" s="107" customFormat="1">
      <c r="A69" s="97"/>
      <c r="B69" s="97"/>
      <c r="C69" s="165"/>
      <c r="D69" s="97"/>
      <c r="E69" s="99"/>
      <c r="F69" s="99"/>
      <c r="G69" s="90"/>
      <c r="H69" s="90"/>
      <c r="I69" s="97"/>
    </row>
    <row r="70" spans="1:9" s="107" customFormat="1">
      <c r="A70" s="97"/>
      <c r="B70" s="97"/>
      <c r="C70" s="165"/>
      <c r="D70" s="97"/>
      <c r="E70" s="99"/>
      <c r="F70" s="99"/>
      <c r="G70" s="90"/>
      <c r="H70" s="90"/>
      <c r="I70" s="97"/>
    </row>
    <row r="71" spans="1:9" s="107" customFormat="1">
      <c r="A71" s="97"/>
      <c r="B71" s="97"/>
      <c r="C71" s="165"/>
      <c r="D71" s="97"/>
      <c r="E71" s="99"/>
      <c r="F71" s="99"/>
      <c r="G71" s="90"/>
      <c r="H71" s="90"/>
      <c r="I71" s="97"/>
    </row>
    <row r="72" spans="1:9" s="107" customFormat="1">
      <c r="A72" s="97"/>
      <c r="B72" s="97"/>
      <c r="C72" s="165"/>
      <c r="D72" s="97"/>
      <c r="E72" s="99"/>
      <c r="F72" s="99"/>
      <c r="G72" s="90"/>
      <c r="H72" s="90"/>
      <c r="I72" s="97"/>
    </row>
    <row r="73" spans="1:9" s="107" customFormat="1">
      <c r="A73" s="97"/>
      <c r="B73" s="97"/>
      <c r="C73" s="165"/>
      <c r="D73" s="97"/>
      <c r="E73" s="99"/>
      <c r="F73" s="99"/>
      <c r="G73" s="90"/>
      <c r="H73" s="90"/>
      <c r="I73" s="97"/>
    </row>
    <row r="74" spans="1:9" s="107" customFormat="1">
      <c r="A74" s="97"/>
      <c r="B74" s="97"/>
      <c r="C74" s="165"/>
      <c r="D74" s="97"/>
      <c r="E74" s="99"/>
      <c r="F74" s="99"/>
      <c r="G74" s="90"/>
      <c r="H74" s="90"/>
      <c r="I74" s="97"/>
    </row>
    <row r="75" spans="1:9" s="107" customFormat="1">
      <c r="A75" s="97"/>
      <c r="B75" s="97"/>
      <c r="C75" s="165"/>
      <c r="D75" s="97"/>
      <c r="E75" s="96"/>
      <c r="F75" s="90"/>
      <c r="G75" s="90"/>
      <c r="H75" s="90"/>
      <c r="I75" s="97"/>
    </row>
    <row r="76" spans="1:9" s="107" customFormat="1">
      <c r="A76" s="97"/>
      <c r="B76" s="97"/>
      <c r="C76" s="165"/>
      <c r="D76" s="97"/>
      <c r="E76" s="96"/>
      <c r="F76" s="90"/>
      <c r="G76" s="90"/>
      <c r="H76" s="90"/>
      <c r="I76" s="97"/>
    </row>
    <row r="77" spans="1:9" s="107" customFormat="1">
      <c r="A77" s="97"/>
      <c r="B77" s="97"/>
      <c r="C77" s="165"/>
      <c r="D77" s="97"/>
      <c r="E77" s="96"/>
      <c r="F77" s="90"/>
      <c r="G77" s="90"/>
      <c r="H77" s="90"/>
      <c r="I77" s="97"/>
    </row>
    <row r="78" spans="1:9" s="107" customFormat="1">
      <c r="A78" s="98"/>
      <c r="B78" s="98"/>
      <c r="C78" s="166"/>
      <c r="D78" s="98"/>
      <c r="E78" s="99"/>
      <c r="F78" s="100"/>
      <c r="G78" s="90"/>
      <c r="H78" s="90"/>
      <c r="I78" s="98"/>
    </row>
    <row r="79" spans="1:9" s="107" customFormat="1">
      <c r="A79" s="97"/>
      <c r="B79" s="97"/>
      <c r="C79" s="165"/>
      <c r="D79" s="97"/>
      <c r="E79" s="99"/>
      <c r="F79" s="96"/>
      <c r="G79" s="90"/>
      <c r="H79" s="90"/>
      <c r="I79" s="97"/>
    </row>
    <row r="80" spans="1:9" s="107" customFormat="1">
      <c r="A80" s="97"/>
      <c r="B80" s="97"/>
      <c r="C80" s="165"/>
      <c r="D80" s="97"/>
      <c r="E80" s="96"/>
      <c r="F80" s="96"/>
      <c r="G80" s="90"/>
      <c r="H80" s="90"/>
      <c r="I80" s="97"/>
    </row>
    <row r="81" spans="1:9" s="107" customFormat="1">
      <c r="A81" s="97"/>
      <c r="B81" s="97"/>
      <c r="C81" s="165"/>
      <c r="D81" s="97"/>
      <c r="E81" s="96"/>
      <c r="F81" s="96"/>
      <c r="G81" s="99"/>
      <c r="H81" s="90"/>
      <c r="I81" s="97"/>
    </row>
    <row r="82" spans="1:9" s="107" customFormat="1">
      <c r="A82" s="97"/>
      <c r="B82" s="97"/>
      <c r="C82" s="165"/>
      <c r="D82" s="97"/>
      <c r="E82" s="99"/>
      <c r="F82" s="99"/>
      <c r="G82" s="90"/>
      <c r="H82" s="90"/>
      <c r="I82" s="97"/>
    </row>
    <row r="83" spans="1:9" s="107" customFormat="1">
      <c r="A83" s="97"/>
      <c r="B83" s="97"/>
      <c r="C83" s="165"/>
      <c r="D83" s="97"/>
      <c r="E83" s="99"/>
      <c r="F83" s="96"/>
      <c r="G83" s="90"/>
      <c r="H83" s="90"/>
      <c r="I83" s="97"/>
    </row>
    <row r="84" spans="1:9" s="107" customFormat="1">
      <c r="A84" s="97"/>
      <c r="B84" s="97"/>
      <c r="C84" s="165"/>
      <c r="D84" s="97"/>
      <c r="E84" s="99"/>
      <c r="F84" s="99"/>
      <c r="G84" s="90"/>
      <c r="H84" s="90"/>
      <c r="I84" s="97"/>
    </row>
    <row r="85" spans="1:9" s="107" customFormat="1">
      <c r="A85" s="97"/>
      <c r="B85" s="97"/>
      <c r="C85" s="165"/>
      <c r="D85" s="97"/>
      <c r="E85" s="99"/>
      <c r="F85" s="96"/>
      <c r="G85" s="90"/>
      <c r="H85" s="90"/>
      <c r="I85" s="97"/>
    </row>
    <row r="86" spans="1:9" s="107" customFormat="1">
      <c r="A86" s="97"/>
      <c r="B86" s="97"/>
      <c r="C86" s="165"/>
      <c r="D86" s="97"/>
      <c r="E86" s="96"/>
      <c r="F86" s="99"/>
      <c r="G86" s="90"/>
      <c r="H86" s="90"/>
      <c r="I86" s="97"/>
    </row>
    <row r="87" spans="1:9" s="107" customFormat="1">
      <c r="A87" s="97"/>
      <c r="B87" s="97"/>
      <c r="C87" s="165"/>
      <c r="D87" s="97"/>
      <c r="E87" s="99"/>
      <c r="F87" s="96"/>
      <c r="G87" s="90"/>
      <c r="H87" s="90"/>
      <c r="I87" s="97"/>
    </row>
    <row r="88" spans="1:9" s="107" customFormat="1">
      <c r="A88" s="97"/>
      <c r="B88" s="97"/>
      <c r="C88" s="165"/>
      <c r="D88" s="97"/>
      <c r="E88" s="99"/>
      <c r="F88" s="99"/>
      <c r="G88" s="90"/>
      <c r="H88" s="90"/>
      <c r="I88" s="97"/>
    </row>
    <row r="89" spans="1:9" s="107" customFormat="1">
      <c r="A89" s="97"/>
      <c r="B89" s="97"/>
      <c r="C89" s="165"/>
      <c r="D89" s="97"/>
      <c r="E89" s="99"/>
      <c r="F89" s="99"/>
      <c r="G89" s="90"/>
      <c r="H89" s="90"/>
      <c r="I89" s="97"/>
    </row>
    <row r="90" spans="1:9" s="107" customFormat="1">
      <c r="A90" s="97"/>
      <c r="B90" s="97"/>
      <c r="C90" s="165"/>
      <c r="D90" s="97"/>
      <c r="E90" s="99"/>
      <c r="F90" s="99"/>
      <c r="G90" s="90"/>
      <c r="H90" s="90"/>
      <c r="I90" s="97"/>
    </row>
    <row r="91" spans="1:9" s="107" customFormat="1">
      <c r="A91" s="97"/>
      <c r="B91" s="97"/>
      <c r="C91" s="165"/>
      <c r="D91" s="97"/>
      <c r="E91" s="99"/>
      <c r="F91" s="99"/>
      <c r="G91" s="90"/>
      <c r="H91" s="90"/>
      <c r="I91" s="97"/>
    </row>
    <row r="92" spans="1:9" s="107" customFormat="1">
      <c r="A92" s="97"/>
      <c r="B92" s="97"/>
      <c r="C92" s="165"/>
      <c r="D92" s="97"/>
      <c r="E92" s="99"/>
      <c r="F92" s="99"/>
      <c r="G92" s="90"/>
      <c r="H92" s="90"/>
      <c r="I92" s="97"/>
    </row>
    <row r="93" spans="1:9" s="107" customFormat="1">
      <c r="A93" s="97"/>
      <c r="B93" s="97"/>
      <c r="C93" s="165"/>
      <c r="D93" s="97"/>
      <c r="E93" s="99"/>
      <c r="F93" s="99"/>
      <c r="G93" s="90"/>
      <c r="H93" s="90"/>
      <c r="I93" s="97"/>
    </row>
    <row r="94" spans="1:9" s="107" customFormat="1">
      <c r="A94" s="97"/>
      <c r="B94" s="97"/>
      <c r="C94" s="165"/>
      <c r="D94" s="97"/>
      <c r="E94" s="99"/>
      <c r="F94" s="99"/>
      <c r="G94" s="90"/>
      <c r="H94" s="90"/>
      <c r="I94" s="97"/>
    </row>
    <row r="95" spans="1:9" s="107" customFormat="1">
      <c r="A95" s="97"/>
      <c r="B95" s="97"/>
      <c r="C95" s="165"/>
      <c r="D95" s="97"/>
      <c r="E95" s="96"/>
      <c r="F95" s="90"/>
      <c r="G95" s="90"/>
      <c r="H95" s="90"/>
      <c r="I95" s="97"/>
    </row>
    <row r="96" spans="1:9" s="107" customFormat="1">
      <c r="A96" s="97"/>
      <c r="B96" s="97"/>
      <c r="C96" s="165"/>
      <c r="D96" s="97"/>
      <c r="E96" s="96"/>
      <c r="F96" s="90"/>
      <c r="G96" s="90"/>
      <c r="H96" s="90"/>
      <c r="I96" s="97"/>
    </row>
    <row r="97" spans="1:9" s="107" customFormat="1">
      <c r="A97" s="97"/>
      <c r="B97" s="97"/>
      <c r="C97" s="165"/>
      <c r="D97" s="97"/>
      <c r="E97" s="96"/>
      <c r="F97" s="90"/>
      <c r="G97" s="90"/>
      <c r="H97" s="90"/>
      <c r="I97" s="97"/>
    </row>
    <row r="98" spans="1:9" s="107" customFormat="1">
      <c r="A98" s="98"/>
      <c r="B98" s="98"/>
      <c r="C98" s="166"/>
      <c r="D98" s="98"/>
      <c r="E98" s="99"/>
      <c r="F98" s="100"/>
      <c r="G98" s="90"/>
      <c r="H98" s="90"/>
      <c r="I98" s="98"/>
    </row>
    <row r="99" spans="1:9" s="107" customFormat="1">
      <c r="A99" s="97"/>
      <c r="B99" s="97"/>
      <c r="C99" s="165"/>
      <c r="D99" s="97"/>
      <c r="E99" s="99"/>
      <c r="F99" s="96"/>
      <c r="G99" s="90"/>
      <c r="H99" s="90"/>
      <c r="I99" s="97"/>
    </row>
    <row r="100" spans="1:9" s="107" customFormat="1">
      <c r="A100" s="97"/>
      <c r="B100" s="97"/>
      <c r="C100" s="165"/>
      <c r="D100" s="97"/>
      <c r="E100" s="96"/>
      <c r="F100" s="96"/>
      <c r="G100" s="90"/>
      <c r="H100" s="90"/>
      <c r="I100" s="97"/>
    </row>
    <row r="101" spans="1:9" s="107" customFormat="1">
      <c r="A101" s="97"/>
      <c r="B101" s="97"/>
      <c r="C101" s="165"/>
      <c r="D101" s="97"/>
      <c r="E101" s="96"/>
      <c r="F101" s="96"/>
      <c r="G101" s="99"/>
      <c r="H101" s="90"/>
      <c r="I101" s="97"/>
    </row>
    <row r="102" spans="1:9" s="107" customFormat="1">
      <c r="A102" s="97"/>
      <c r="B102" s="97"/>
      <c r="C102" s="165"/>
      <c r="D102" s="97"/>
      <c r="E102" s="99"/>
      <c r="F102" s="99"/>
      <c r="G102" s="90"/>
      <c r="H102" s="90"/>
      <c r="I102" s="97"/>
    </row>
    <row r="103" spans="1:9" s="107" customFormat="1">
      <c r="A103" s="97"/>
      <c r="B103" s="97"/>
      <c r="C103" s="165"/>
      <c r="D103" s="97"/>
      <c r="E103" s="99"/>
      <c r="F103" s="96"/>
      <c r="G103" s="90"/>
      <c r="H103" s="90"/>
      <c r="I103" s="97"/>
    </row>
    <row r="104" spans="1:9" s="107" customFormat="1">
      <c r="A104" s="97"/>
      <c r="B104" s="97"/>
      <c r="C104" s="165"/>
      <c r="D104" s="97"/>
      <c r="E104" s="99"/>
      <c r="F104" s="99"/>
      <c r="G104" s="90"/>
      <c r="H104" s="90"/>
      <c r="I104" s="97"/>
    </row>
    <row r="105" spans="1:9" s="107" customFormat="1">
      <c r="A105" s="97"/>
      <c r="B105" s="97"/>
      <c r="C105" s="165"/>
      <c r="D105" s="97"/>
      <c r="E105" s="99"/>
      <c r="F105" s="96"/>
      <c r="G105" s="90"/>
      <c r="H105" s="90"/>
      <c r="I105" s="97"/>
    </row>
    <row r="106" spans="1:9" s="107" customFormat="1">
      <c r="A106" s="97"/>
      <c r="B106" s="97"/>
      <c r="C106" s="165"/>
      <c r="D106" s="97"/>
      <c r="E106" s="96"/>
      <c r="F106" s="99"/>
      <c r="G106" s="90"/>
      <c r="H106" s="90"/>
      <c r="I106" s="97"/>
    </row>
    <row r="107" spans="1:9" s="107" customFormat="1">
      <c r="A107" s="97"/>
      <c r="B107" s="97"/>
      <c r="C107" s="165"/>
      <c r="D107" s="97"/>
      <c r="E107" s="99"/>
      <c r="F107" s="96"/>
      <c r="G107" s="90"/>
      <c r="H107" s="90"/>
      <c r="I107" s="97"/>
    </row>
    <row r="108" spans="1:9" s="107" customFormat="1">
      <c r="A108" s="97"/>
      <c r="B108" s="97"/>
      <c r="C108" s="165"/>
      <c r="D108" s="97"/>
      <c r="E108" s="99"/>
      <c r="F108" s="99"/>
      <c r="G108" s="90"/>
      <c r="H108" s="90"/>
      <c r="I108" s="97"/>
    </row>
    <row r="109" spans="1:9" s="107" customFormat="1">
      <c r="A109" s="97"/>
      <c r="B109" s="97"/>
      <c r="C109" s="165"/>
      <c r="D109" s="97"/>
      <c r="E109" s="99"/>
      <c r="F109" s="99"/>
      <c r="G109" s="90"/>
      <c r="H109" s="90"/>
      <c r="I109" s="97"/>
    </row>
    <row r="110" spans="1:9" s="107" customFormat="1">
      <c r="A110" s="97"/>
      <c r="B110" s="97"/>
      <c r="C110" s="165"/>
      <c r="D110" s="97"/>
      <c r="E110" s="99"/>
      <c r="F110" s="99"/>
      <c r="G110" s="90"/>
      <c r="H110" s="90"/>
      <c r="I110" s="97"/>
    </row>
    <row r="111" spans="1:9" s="107" customFormat="1">
      <c r="A111" s="97"/>
      <c r="B111" s="97"/>
      <c r="C111" s="165"/>
      <c r="D111" s="97"/>
      <c r="E111" s="99"/>
      <c r="F111" s="99"/>
      <c r="G111" s="90"/>
      <c r="H111" s="90"/>
      <c r="I111" s="97"/>
    </row>
    <row r="112" spans="1:9" s="107" customFormat="1">
      <c r="A112" s="97"/>
      <c r="B112" s="97"/>
      <c r="C112" s="165"/>
      <c r="D112" s="97"/>
      <c r="E112" s="99"/>
      <c r="F112" s="99"/>
      <c r="G112" s="90"/>
      <c r="H112" s="90"/>
      <c r="I112" s="97"/>
    </row>
    <row r="113" spans="1:9" s="107" customFormat="1">
      <c r="A113" s="97"/>
      <c r="B113" s="97"/>
      <c r="C113" s="165"/>
      <c r="D113" s="97"/>
      <c r="E113" s="99"/>
      <c r="F113" s="99"/>
      <c r="G113" s="90"/>
      <c r="H113" s="90"/>
      <c r="I113" s="97"/>
    </row>
    <row r="114" spans="1:9" s="107" customFormat="1">
      <c r="A114" s="97"/>
      <c r="B114" s="97"/>
      <c r="C114" s="165"/>
      <c r="D114" s="97"/>
      <c r="E114" s="99"/>
      <c r="F114" s="99"/>
      <c r="G114" s="90"/>
      <c r="H114" s="90"/>
      <c r="I114" s="97"/>
    </row>
    <row r="115" spans="1:9" s="107" customFormat="1">
      <c r="A115" s="97"/>
      <c r="B115" s="97"/>
      <c r="C115" s="165"/>
      <c r="D115" s="97"/>
      <c r="E115" s="96"/>
      <c r="F115" s="90"/>
      <c r="G115" s="90"/>
      <c r="H115" s="90"/>
      <c r="I115" s="97"/>
    </row>
    <row r="116" spans="1:9" s="107" customFormat="1">
      <c r="A116" s="97"/>
      <c r="B116" s="97"/>
      <c r="C116" s="165"/>
      <c r="D116" s="97"/>
      <c r="E116" s="96"/>
      <c r="F116" s="90"/>
      <c r="G116" s="90"/>
      <c r="H116" s="90"/>
      <c r="I116" s="97"/>
    </row>
    <row r="117" spans="1:9" s="107" customFormat="1">
      <c r="A117" s="97"/>
      <c r="B117" s="97"/>
      <c r="C117" s="165"/>
      <c r="D117" s="97"/>
      <c r="E117" s="96"/>
      <c r="F117" s="90"/>
      <c r="G117" s="90"/>
      <c r="H117" s="90"/>
      <c r="I117" s="97"/>
    </row>
    <row r="118" spans="1:9" s="107" customFormat="1">
      <c r="A118" s="98"/>
      <c r="B118" s="98"/>
      <c r="C118" s="166"/>
      <c r="D118" s="98"/>
      <c r="E118" s="99"/>
      <c r="F118" s="100"/>
      <c r="G118" s="90"/>
      <c r="H118" s="90"/>
      <c r="I118" s="98"/>
    </row>
    <row r="119" spans="1:9" s="107" customFormat="1">
      <c r="A119" s="97"/>
      <c r="B119" s="97"/>
      <c r="C119" s="165"/>
      <c r="D119" s="97"/>
      <c r="E119" s="99"/>
      <c r="F119" s="96"/>
      <c r="G119" s="90"/>
      <c r="H119" s="90"/>
      <c r="I119" s="97"/>
    </row>
    <row r="120" spans="1:9" s="107" customFormat="1">
      <c r="A120" s="97"/>
      <c r="B120" s="97"/>
      <c r="C120" s="165"/>
      <c r="D120" s="97"/>
      <c r="E120" s="96"/>
      <c r="F120" s="96"/>
      <c r="G120" s="90"/>
      <c r="H120" s="90"/>
      <c r="I120" s="97"/>
    </row>
    <row r="121" spans="1:9" s="107" customFormat="1">
      <c r="A121" s="97"/>
      <c r="B121" s="97"/>
      <c r="C121" s="165"/>
      <c r="D121" s="97"/>
      <c r="E121" s="96"/>
      <c r="F121" s="96"/>
      <c r="G121" s="99"/>
      <c r="H121" s="90"/>
      <c r="I121" s="97"/>
    </row>
    <row r="122" spans="1:9" s="107" customFormat="1">
      <c r="A122" s="97"/>
      <c r="B122" s="97"/>
      <c r="C122" s="165"/>
      <c r="D122" s="97"/>
      <c r="E122" s="99"/>
      <c r="F122" s="99"/>
      <c r="G122" s="90"/>
      <c r="H122" s="90"/>
      <c r="I122" s="97"/>
    </row>
    <row r="123" spans="1:9" s="107" customFormat="1">
      <c r="A123" s="97"/>
      <c r="B123" s="97"/>
      <c r="C123" s="165"/>
      <c r="D123" s="97"/>
      <c r="E123" s="99"/>
      <c r="F123" s="96"/>
      <c r="G123" s="90"/>
      <c r="H123" s="90"/>
      <c r="I123" s="97"/>
    </row>
    <row r="124" spans="1:9" s="107" customFormat="1">
      <c r="A124" s="97"/>
      <c r="B124" s="97"/>
      <c r="C124" s="165"/>
      <c r="D124" s="97"/>
      <c r="E124" s="99"/>
      <c r="F124" s="99"/>
      <c r="G124" s="90"/>
      <c r="H124" s="90"/>
      <c r="I124" s="97"/>
    </row>
    <row r="125" spans="1:9" s="107" customFormat="1">
      <c r="A125" s="97"/>
      <c r="B125" s="97"/>
      <c r="C125" s="165"/>
      <c r="D125" s="97"/>
      <c r="E125" s="99"/>
      <c r="F125" s="96"/>
      <c r="G125" s="90"/>
      <c r="H125" s="90"/>
      <c r="I125" s="97"/>
    </row>
    <row r="126" spans="1:9" s="107" customFormat="1">
      <c r="A126" s="97"/>
      <c r="B126" s="97"/>
      <c r="C126" s="165"/>
      <c r="D126" s="97"/>
      <c r="E126" s="96"/>
      <c r="F126" s="99"/>
      <c r="G126" s="90"/>
      <c r="H126" s="90"/>
      <c r="I126" s="97"/>
    </row>
    <row r="127" spans="1:9" s="107" customFormat="1">
      <c r="A127" s="97"/>
      <c r="B127" s="97"/>
      <c r="C127" s="165"/>
      <c r="D127" s="97"/>
      <c r="E127" s="99"/>
      <c r="F127" s="96"/>
      <c r="G127" s="90"/>
      <c r="H127" s="90"/>
      <c r="I127" s="97"/>
    </row>
    <row r="128" spans="1:9" s="107" customFormat="1">
      <c r="A128" s="97"/>
      <c r="B128" s="97"/>
      <c r="C128" s="165"/>
      <c r="D128" s="97"/>
      <c r="E128" s="99"/>
      <c r="F128" s="99"/>
      <c r="G128" s="90"/>
      <c r="H128" s="90"/>
      <c r="I128" s="97"/>
    </row>
    <row r="129" spans="1:9" s="107" customFormat="1">
      <c r="A129" s="97"/>
      <c r="B129" s="97"/>
      <c r="C129" s="165"/>
      <c r="D129" s="97"/>
      <c r="E129" s="99"/>
      <c r="F129" s="99"/>
      <c r="G129" s="90"/>
      <c r="H129" s="90"/>
      <c r="I129" s="97"/>
    </row>
    <row r="130" spans="1:9" s="107" customFormat="1">
      <c r="A130" s="97"/>
      <c r="B130" s="97"/>
      <c r="C130" s="165"/>
      <c r="D130" s="97"/>
      <c r="E130" s="99"/>
      <c r="F130" s="99"/>
      <c r="G130" s="90"/>
      <c r="H130" s="90"/>
      <c r="I130" s="97"/>
    </row>
    <row r="131" spans="1:9" s="107" customFormat="1">
      <c r="A131" s="97"/>
      <c r="B131" s="97"/>
      <c r="C131" s="165"/>
      <c r="D131" s="97"/>
      <c r="E131" s="99"/>
      <c r="F131" s="99"/>
      <c r="G131" s="90"/>
      <c r="H131" s="90"/>
      <c r="I131" s="97"/>
    </row>
    <row r="132" spans="1:9" s="107" customFormat="1">
      <c r="A132" s="97"/>
      <c r="B132" s="97"/>
      <c r="C132" s="165"/>
      <c r="D132" s="97"/>
      <c r="E132" s="99"/>
      <c r="F132" s="99"/>
      <c r="G132" s="90"/>
      <c r="H132" s="90"/>
      <c r="I132" s="97"/>
    </row>
    <row r="133" spans="1:9" s="107" customFormat="1">
      <c r="A133" s="97"/>
      <c r="B133" s="97"/>
      <c r="C133" s="165"/>
      <c r="D133" s="97"/>
      <c r="E133" s="99"/>
      <c r="F133" s="99"/>
      <c r="G133" s="90"/>
      <c r="H133" s="90"/>
      <c r="I133" s="97"/>
    </row>
    <row r="134" spans="1:9" s="107" customFormat="1">
      <c r="A134" s="97"/>
      <c r="B134" s="97"/>
      <c r="C134" s="165"/>
      <c r="D134" s="97"/>
      <c r="E134" s="99"/>
      <c r="F134" s="99"/>
      <c r="G134" s="90"/>
      <c r="H134" s="90"/>
      <c r="I134" s="97"/>
    </row>
    <row r="135" spans="1:9" s="107" customFormat="1">
      <c r="A135" s="97"/>
      <c r="B135" s="97"/>
      <c r="C135" s="165"/>
      <c r="D135" s="97"/>
      <c r="E135" s="96"/>
      <c r="F135" s="90"/>
      <c r="G135" s="90"/>
      <c r="H135" s="90"/>
      <c r="I135" s="97"/>
    </row>
    <row r="136" spans="1:9" s="107" customFormat="1">
      <c r="A136" s="97"/>
      <c r="B136" s="97"/>
      <c r="C136" s="165"/>
      <c r="D136" s="97"/>
      <c r="E136" s="96"/>
      <c r="F136" s="90"/>
      <c r="G136" s="90"/>
      <c r="H136" s="90"/>
      <c r="I136" s="97"/>
    </row>
    <row r="137" spans="1:9" s="107" customFormat="1">
      <c r="A137" s="97"/>
      <c r="B137" s="97"/>
      <c r="C137" s="165"/>
      <c r="D137" s="97"/>
      <c r="E137" s="96"/>
      <c r="F137" s="90"/>
      <c r="G137" s="90"/>
      <c r="H137" s="90"/>
      <c r="I137" s="97"/>
    </row>
    <row r="138" spans="1:9" s="107" customFormat="1">
      <c r="A138" s="98"/>
      <c r="B138" s="98"/>
      <c r="C138" s="166"/>
      <c r="D138" s="98"/>
      <c r="E138" s="99"/>
      <c r="F138" s="100"/>
      <c r="G138" s="90"/>
      <c r="H138" s="90"/>
      <c r="I138" s="98"/>
    </row>
    <row r="139" spans="1:9" s="107" customFormat="1">
      <c r="A139" s="97"/>
      <c r="B139" s="97"/>
      <c r="C139" s="165"/>
      <c r="D139" s="97"/>
      <c r="E139" s="99"/>
      <c r="F139" s="96"/>
      <c r="G139" s="90"/>
      <c r="H139" s="90"/>
      <c r="I139" s="97"/>
    </row>
    <row r="140" spans="1:9" s="107" customFormat="1">
      <c r="A140" s="97"/>
      <c r="B140" s="97"/>
      <c r="C140" s="165"/>
      <c r="D140" s="97"/>
      <c r="E140" s="96"/>
      <c r="F140" s="96"/>
      <c r="G140" s="90"/>
      <c r="H140" s="90"/>
      <c r="I140" s="97"/>
    </row>
    <row r="141" spans="1:9" s="107" customFormat="1">
      <c r="A141" s="97"/>
      <c r="B141" s="97"/>
      <c r="C141" s="165"/>
      <c r="D141" s="97"/>
      <c r="E141" s="96"/>
      <c r="F141" s="96"/>
      <c r="G141" s="99"/>
      <c r="H141" s="90"/>
      <c r="I141" s="97"/>
    </row>
    <row r="142" spans="1:9" s="107" customFormat="1">
      <c r="A142" s="97"/>
      <c r="B142" s="97"/>
      <c r="C142" s="165"/>
      <c r="D142" s="97"/>
      <c r="E142" s="99"/>
      <c r="F142" s="99"/>
      <c r="G142" s="90"/>
      <c r="H142" s="90"/>
      <c r="I142" s="97"/>
    </row>
    <row r="143" spans="1:9" s="107" customFormat="1">
      <c r="A143" s="97"/>
      <c r="B143" s="97"/>
      <c r="C143" s="165"/>
      <c r="D143" s="97"/>
      <c r="E143" s="99"/>
      <c r="F143" s="96"/>
      <c r="G143" s="90"/>
      <c r="H143" s="90"/>
      <c r="I143" s="97"/>
    </row>
    <row r="144" spans="1:9" s="107" customFormat="1">
      <c r="A144" s="97"/>
      <c r="B144" s="97"/>
      <c r="C144" s="165"/>
      <c r="D144" s="97"/>
      <c r="E144" s="99"/>
      <c r="F144" s="99"/>
      <c r="G144" s="90"/>
      <c r="H144" s="90"/>
      <c r="I144" s="97"/>
    </row>
    <row r="145" spans="1:9" s="107" customFormat="1">
      <c r="A145" s="97"/>
      <c r="B145" s="97"/>
      <c r="C145" s="165"/>
      <c r="D145" s="97"/>
      <c r="E145" s="99"/>
      <c r="F145" s="96"/>
      <c r="G145" s="90"/>
      <c r="H145" s="90"/>
      <c r="I145" s="97"/>
    </row>
    <row r="146" spans="1:9" s="107" customFormat="1">
      <c r="A146" s="97"/>
      <c r="B146" s="97"/>
      <c r="C146" s="165"/>
      <c r="D146" s="97"/>
      <c r="E146" s="96"/>
      <c r="F146" s="99"/>
      <c r="G146" s="90"/>
      <c r="H146" s="90"/>
      <c r="I146" s="97"/>
    </row>
    <row r="147" spans="1:9" s="107" customFormat="1">
      <c r="A147" s="97"/>
      <c r="B147" s="97"/>
      <c r="C147" s="165"/>
      <c r="D147" s="97"/>
      <c r="E147" s="99"/>
      <c r="F147" s="96"/>
      <c r="G147" s="90"/>
      <c r="H147" s="90"/>
      <c r="I147" s="97"/>
    </row>
    <row r="148" spans="1:9" s="107" customFormat="1">
      <c r="A148" s="97"/>
      <c r="B148" s="97"/>
      <c r="C148" s="165"/>
      <c r="D148" s="97"/>
      <c r="E148" s="99"/>
      <c r="F148" s="99"/>
      <c r="G148" s="90"/>
      <c r="H148" s="90"/>
      <c r="I148" s="97"/>
    </row>
    <row r="149" spans="1:9" s="107" customFormat="1">
      <c r="A149" s="97"/>
      <c r="B149" s="97"/>
      <c r="C149" s="165"/>
      <c r="D149" s="97"/>
      <c r="E149" s="99"/>
      <c r="F149" s="99"/>
      <c r="G149" s="90"/>
      <c r="H149" s="90"/>
      <c r="I149" s="97"/>
    </row>
    <row r="150" spans="1:9" s="107" customFormat="1">
      <c r="A150" s="97"/>
      <c r="B150" s="97"/>
      <c r="C150" s="165"/>
      <c r="D150" s="97"/>
      <c r="E150" s="99"/>
      <c r="F150" s="99"/>
      <c r="G150" s="90"/>
      <c r="H150" s="90"/>
      <c r="I150" s="97"/>
    </row>
    <row r="151" spans="1:9" s="107" customFormat="1">
      <c r="A151" s="97"/>
      <c r="B151" s="97"/>
      <c r="C151" s="165"/>
      <c r="D151" s="97"/>
      <c r="E151" s="99"/>
      <c r="F151" s="99"/>
      <c r="G151" s="90"/>
      <c r="H151" s="90"/>
      <c r="I151" s="97"/>
    </row>
    <row r="152" spans="1:9" s="107" customFormat="1">
      <c r="A152" s="97"/>
      <c r="B152" s="97"/>
      <c r="C152" s="165"/>
      <c r="D152" s="97"/>
      <c r="E152" s="99"/>
      <c r="F152" s="99"/>
      <c r="G152" s="90"/>
      <c r="H152" s="90"/>
      <c r="I152" s="97"/>
    </row>
    <row r="153" spans="1:9" s="107" customFormat="1">
      <c r="A153" s="97"/>
      <c r="B153" s="97"/>
      <c r="C153" s="165"/>
      <c r="D153" s="97"/>
      <c r="E153" s="99"/>
      <c r="F153" s="99"/>
      <c r="G153" s="90"/>
      <c r="H153" s="90"/>
      <c r="I153" s="97"/>
    </row>
    <row r="154" spans="1:9" s="107" customFormat="1">
      <c r="A154" s="97"/>
      <c r="B154" s="97"/>
      <c r="C154" s="165"/>
      <c r="D154" s="97"/>
      <c r="E154" s="99"/>
      <c r="F154" s="99"/>
      <c r="G154" s="90"/>
      <c r="H154" s="90"/>
      <c r="I154" s="97"/>
    </row>
    <row r="155" spans="1:9" s="107" customFormat="1">
      <c r="A155" s="97"/>
      <c r="B155" s="97"/>
      <c r="C155" s="165"/>
      <c r="D155" s="97"/>
      <c r="E155" s="96"/>
      <c r="F155" s="90"/>
      <c r="G155" s="90"/>
      <c r="H155" s="90"/>
      <c r="I155" s="97"/>
    </row>
    <row r="156" spans="1:9" s="107" customFormat="1">
      <c r="A156" s="97"/>
      <c r="B156" s="97"/>
      <c r="C156" s="165"/>
      <c r="D156" s="97"/>
      <c r="E156" s="96"/>
      <c r="F156" s="90"/>
      <c r="G156" s="90"/>
      <c r="H156" s="90"/>
      <c r="I156" s="97"/>
    </row>
    <row r="157" spans="1:9" s="107" customFormat="1">
      <c r="A157" s="97"/>
      <c r="B157" s="97"/>
      <c r="C157" s="165"/>
      <c r="D157" s="97"/>
      <c r="E157" s="96"/>
      <c r="F157" s="90"/>
      <c r="G157" s="90"/>
      <c r="H157" s="90"/>
      <c r="I157" s="97"/>
    </row>
    <row r="158" spans="1:9" s="107" customFormat="1">
      <c r="A158" s="98"/>
      <c r="B158" s="98"/>
      <c r="C158" s="166"/>
      <c r="D158" s="98"/>
      <c r="E158" s="99"/>
      <c r="F158" s="100"/>
      <c r="G158" s="90"/>
      <c r="H158" s="90"/>
      <c r="I158" s="98"/>
    </row>
    <row r="159" spans="1:9" s="107" customFormat="1">
      <c r="A159" s="97"/>
      <c r="B159" s="97"/>
      <c r="C159" s="165"/>
      <c r="D159" s="97"/>
      <c r="E159" s="99"/>
      <c r="F159" s="96"/>
      <c r="G159" s="90"/>
      <c r="H159" s="90"/>
      <c r="I159" s="97"/>
    </row>
    <row r="160" spans="1:9" s="107" customFormat="1">
      <c r="A160" s="97"/>
      <c r="B160" s="97"/>
      <c r="C160" s="165"/>
      <c r="D160" s="97"/>
      <c r="E160" s="96"/>
      <c r="F160" s="96"/>
      <c r="G160" s="90"/>
      <c r="H160" s="90"/>
      <c r="I160" s="97"/>
    </row>
    <row r="161" spans="1:9" s="107" customFormat="1">
      <c r="A161" s="97"/>
      <c r="B161" s="97"/>
      <c r="C161" s="165"/>
      <c r="D161" s="97"/>
      <c r="E161" s="96"/>
      <c r="F161" s="96"/>
      <c r="G161" s="99"/>
      <c r="H161" s="90"/>
      <c r="I161" s="97"/>
    </row>
    <row r="162" spans="1:9" s="107" customFormat="1">
      <c r="A162" s="97"/>
      <c r="B162" s="97"/>
      <c r="C162" s="165"/>
      <c r="D162" s="97"/>
      <c r="E162" s="99"/>
      <c r="F162" s="99"/>
      <c r="G162" s="90"/>
      <c r="H162" s="90"/>
      <c r="I162" s="97"/>
    </row>
    <row r="163" spans="1:9" s="107" customFormat="1">
      <c r="A163" s="97"/>
      <c r="B163" s="97"/>
      <c r="C163" s="165"/>
      <c r="D163" s="97"/>
      <c r="E163" s="99"/>
      <c r="F163" s="96"/>
      <c r="G163" s="90"/>
      <c r="H163" s="90"/>
      <c r="I163" s="97"/>
    </row>
    <row r="164" spans="1:9" s="107" customFormat="1">
      <c r="A164" s="97"/>
      <c r="B164" s="97"/>
      <c r="C164" s="165"/>
      <c r="D164" s="97"/>
      <c r="E164" s="99"/>
      <c r="F164" s="99"/>
      <c r="G164" s="90"/>
      <c r="H164" s="90"/>
      <c r="I164" s="97"/>
    </row>
    <row r="165" spans="1:9" s="107" customFormat="1">
      <c r="A165" s="97"/>
      <c r="B165" s="97"/>
      <c r="C165" s="165"/>
      <c r="D165" s="97"/>
      <c r="E165" s="99"/>
      <c r="F165" s="96"/>
      <c r="G165" s="90"/>
      <c r="H165" s="90"/>
      <c r="I165" s="97"/>
    </row>
    <row r="166" spans="1:9" s="107" customFormat="1">
      <c r="A166" s="97"/>
      <c r="B166" s="97"/>
      <c r="C166" s="165"/>
      <c r="D166" s="97"/>
      <c r="E166" s="96"/>
      <c r="F166" s="99"/>
      <c r="G166" s="90"/>
      <c r="H166" s="90"/>
      <c r="I166" s="97"/>
    </row>
    <row r="167" spans="1:9" s="107" customFormat="1">
      <c r="A167" s="97"/>
      <c r="B167" s="97"/>
      <c r="C167" s="165"/>
      <c r="D167" s="97"/>
      <c r="E167" s="99"/>
      <c r="F167" s="96"/>
      <c r="G167" s="90"/>
      <c r="H167" s="90"/>
      <c r="I167" s="97"/>
    </row>
    <row r="168" spans="1:9" s="107" customFormat="1">
      <c r="A168" s="97"/>
      <c r="B168" s="97"/>
      <c r="C168" s="165"/>
      <c r="D168" s="97"/>
      <c r="E168" s="99"/>
      <c r="F168" s="99"/>
      <c r="G168" s="90"/>
      <c r="H168" s="90"/>
      <c r="I168" s="97"/>
    </row>
    <row r="169" spans="1:9" s="107" customFormat="1">
      <c r="A169" s="97"/>
      <c r="B169" s="97"/>
      <c r="C169" s="165"/>
      <c r="D169" s="97"/>
      <c r="E169" s="99"/>
      <c r="F169" s="99"/>
      <c r="G169" s="90"/>
      <c r="H169" s="90"/>
      <c r="I169" s="97"/>
    </row>
    <row r="170" spans="1:9" s="107" customFormat="1">
      <c r="A170" s="97"/>
      <c r="B170" s="97"/>
      <c r="C170" s="165"/>
      <c r="D170" s="97"/>
      <c r="E170" s="99"/>
      <c r="F170" s="99"/>
      <c r="G170" s="90"/>
      <c r="H170" s="90"/>
      <c r="I170" s="97"/>
    </row>
    <row r="171" spans="1:9" s="107" customFormat="1">
      <c r="A171" s="97"/>
      <c r="B171" s="97"/>
      <c r="C171" s="165"/>
      <c r="D171" s="97"/>
      <c r="E171" s="99"/>
      <c r="F171" s="99"/>
      <c r="G171" s="90"/>
      <c r="H171" s="90"/>
      <c r="I171" s="97"/>
    </row>
    <row r="172" spans="1:9" s="107" customFormat="1">
      <c r="A172" s="97"/>
      <c r="B172" s="97"/>
      <c r="C172" s="165"/>
      <c r="D172" s="97"/>
      <c r="E172" s="99"/>
      <c r="F172" s="99"/>
      <c r="G172" s="90"/>
      <c r="H172" s="90"/>
      <c r="I172" s="97"/>
    </row>
    <row r="173" spans="1:9" s="107" customFormat="1">
      <c r="A173" s="97"/>
      <c r="B173" s="97"/>
      <c r="C173" s="165"/>
      <c r="D173" s="97"/>
      <c r="E173" s="99"/>
      <c r="F173" s="99"/>
      <c r="G173" s="90"/>
      <c r="H173" s="90"/>
      <c r="I173" s="97"/>
    </row>
    <row r="174" spans="1:9" s="107" customFormat="1">
      <c r="A174" s="97"/>
      <c r="B174" s="97"/>
      <c r="C174" s="165"/>
      <c r="D174" s="97"/>
      <c r="E174" s="99"/>
      <c r="F174" s="99"/>
      <c r="G174" s="90"/>
      <c r="H174" s="90"/>
      <c r="I174" s="97"/>
    </row>
    <row r="175" spans="1:9" s="107" customFormat="1">
      <c r="A175" s="97"/>
      <c r="B175" s="97"/>
      <c r="C175" s="165"/>
      <c r="D175" s="97"/>
      <c r="E175" s="96"/>
      <c r="F175" s="90"/>
      <c r="G175" s="90"/>
      <c r="H175" s="90"/>
      <c r="I175" s="97"/>
    </row>
    <row r="176" spans="1:9" s="107" customFormat="1">
      <c r="A176" s="97"/>
      <c r="B176" s="97"/>
      <c r="C176" s="165"/>
      <c r="D176" s="97"/>
      <c r="E176" s="96"/>
      <c r="F176" s="90"/>
      <c r="G176" s="90"/>
      <c r="H176" s="90"/>
      <c r="I176" s="97"/>
    </row>
    <row r="177" spans="1:9" s="107" customFormat="1">
      <c r="A177" s="97"/>
      <c r="B177" s="97"/>
      <c r="C177" s="165"/>
      <c r="D177" s="97"/>
      <c r="E177" s="96"/>
      <c r="F177" s="90"/>
      <c r="G177" s="90"/>
      <c r="H177" s="90"/>
      <c r="I177" s="97"/>
    </row>
    <row r="178" spans="1:9" s="107" customFormat="1">
      <c r="A178" s="98"/>
      <c r="B178" s="98"/>
      <c r="C178" s="166"/>
      <c r="D178" s="98"/>
      <c r="E178" s="99"/>
      <c r="F178" s="100"/>
      <c r="G178" s="90"/>
      <c r="H178" s="90"/>
      <c r="I178" s="98"/>
    </row>
    <row r="179" spans="1:9" s="107" customFormat="1">
      <c r="A179" s="97"/>
      <c r="B179" s="97"/>
      <c r="C179" s="165"/>
      <c r="D179" s="97"/>
      <c r="E179" s="99"/>
      <c r="F179" s="96"/>
      <c r="G179" s="90"/>
      <c r="H179" s="90"/>
      <c r="I179" s="97"/>
    </row>
    <row r="180" spans="1:9" s="107" customFormat="1">
      <c r="A180" s="97"/>
      <c r="B180" s="97"/>
      <c r="C180" s="165"/>
      <c r="D180" s="97"/>
      <c r="E180" s="96"/>
      <c r="F180" s="96"/>
      <c r="G180" s="90"/>
      <c r="H180" s="90"/>
      <c r="I180" s="97"/>
    </row>
    <row r="181" spans="1:9" s="107" customFormat="1">
      <c r="A181" s="97"/>
      <c r="B181" s="97"/>
      <c r="C181" s="165"/>
      <c r="D181" s="97"/>
      <c r="E181" s="96"/>
      <c r="F181" s="96"/>
      <c r="G181" s="99"/>
      <c r="H181" s="90"/>
      <c r="I181" s="97"/>
    </row>
    <row r="182" spans="1:9" s="107" customFormat="1">
      <c r="A182" s="97"/>
      <c r="B182" s="97"/>
      <c r="C182" s="165"/>
      <c r="D182" s="97"/>
      <c r="E182" s="99"/>
      <c r="F182" s="99"/>
      <c r="G182" s="90"/>
      <c r="H182" s="90"/>
      <c r="I182" s="97"/>
    </row>
    <row r="183" spans="1:9" s="107" customFormat="1">
      <c r="A183" s="97"/>
      <c r="B183" s="97"/>
      <c r="C183" s="165"/>
      <c r="D183" s="97"/>
      <c r="E183" s="99"/>
      <c r="F183" s="96"/>
      <c r="G183" s="90"/>
      <c r="H183" s="90"/>
      <c r="I183" s="97"/>
    </row>
    <row r="184" spans="1:9" s="107" customFormat="1">
      <c r="A184" s="97"/>
      <c r="B184" s="97"/>
      <c r="C184" s="165"/>
      <c r="D184" s="97"/>
      <c r="E184" s="99"/>
      <c r="F184" s="99"/>
      <c r="G184" s="90"/>
      <c r="H184" s="90"/>
      <c r="I184" s="97"/>
    </row>
    <row r="185" spans="1:9" s="107" customFormat="1">
      <c r="A185" s="97"/>
      <c r="B185" s="97"/>
      <c r="C185" s="165"/>
      <c r="D185" s="97"/>
      <c r="E185" s="99"/>
      <c r="F185" s="96"/>
      <c r="G185" s="90"/>
      <c r="H185" s="90"/>
      <c r="I185" s="97"/>
    </row>
    <row r="186" spans="1:9" s="107" customFormat="1">
      <c r="A186" s="97"/>
      <c r="B186" s="97"/>
      <c r="C186" s="165"/>
      <c r="D186" s="97"/>
      <c r="E186" s="96"/>
      <c r="F186" s="99"/>
      <c r="G186" s="90"/>
      <c r="H186" s="90"/>
      <c r="I186" s="97"/>
    </row>
    <row r="187" spans="1:9" s="107" customFormat="1">
      <c r="A187" s="97"/>
      <c r="B187" s="97"/>
      <c r="C187" s="165"/>
      <c r="D187" s="97"/>
      <c r="E187" s="99"/>
      <c r="F187" s="96"/>
      <c r="G187" s="90"/>
      <c r="H187" s="90"/>
      <c r="I187" s="97"/>
    </row>
    <row r="188" spans="1:9" s="107" customFormat="1">
      <c r="A188" s="97"/>
      <c r="B188" s="97"/>
      <c r="C188" s="165"/>
      <c r="D188" s="97"/>
      <c r="E188" s="99"/>
      <c r="F188" s="99"/>
      <c r="G188" s="90"/>
      <c r="H188" s="90"/>
      <c r="I188" s="97"/>
    </row>
    <row r="189" spans="1:9" s="107" customFormat="1">
      <c r="A189" s="97"/>
      <c r="B189" s="97"/>
      <c r="C189" s="165"/>
      <c r="D189" s="97"/>
      <c r="E189" s="99"/>
      <c r="F189" s="99"/>
      <c r="G189" s="90"/>
      <c r="H189" s="90"/>
      <c r="I189" s="97"/>
    </row>
    <row r="190" spans="1:9" s="107" customFormat="1">
      <c r="A190" s="97"/>
      <c r="B190" s="97"/>
      <c r="C190" s="165"/>
      <c r="D190" s="97"/>
      <c r="E190" s="99"/>
      <c r="F190" s="99"/>
      <c r="G190" s="90"/>
      <c r="H190" s="90"/>
      <c r="I190" s="97"/>
    </row>
    <row r="191" spans="1:9" s="107" customFormat="1">
      <c r="A191" s="97"/>
      <c r="B191" s="97"/>
      <c r="C191" s="165"/>
      <c r="D191" s="97"/>
      <c r="E191" s="99"/>
      <c r="F191" s="99"/>
      <c r="G191" s="90"/>
      <c r="H191" s="90"/>
      <c r="I191" s="97"/>
    </row>
    <row r="192" spans="1:9" s="107" customFormat="1">
      <c r="A192" s="97"/>
      <c r="B192" s="97"/>
      <c r="C192" s="165"/>
      <c r="D192" s="97"/>
      <c r="E192" s="99"/>
      <c r="F192" s="99"/>
      <c r="G192" s="90"/>
      <c r="H192" s="90"/>
      <c r="I192" s="97"/>
    </row>
    <row r="193" spans="1:9" s="107" customFormat="1">
      <c r="A193" s="97"/>
      <c r="B193" s="97"/>
      <c r="C193" s="165"/>
      <c r="D193" s="97"/>
      <c r="E193" s="99"/>
      <c r="F193" s="99"/>
      <c r="G193" s="90"/>
      <c r="H193" s="90"/>
      <c r="I193" s="97"/>
    </row>
    <row r="194" spans="1:9" s="107" customFormat="1">
      <c r="A194" s="97"/>
      <c r="B194" s="97"/>
      <c r="C194" s="165"/>
      <c r="D194" s="97"/>
      <c r="E194" s="99"/>
      <c r="F194" s="99"/>
      <c r="G194" s="90"/>
      <c r="H194" s="90"/>
      <c r="I194" s="97"/>
    </row>
    <row r="195" spans="1:9" s="107" customFormat="1">
      <c r="A195" s="97"/>
      <c r="B195" s="97"/>
      <c r="C195" s="165"/>
      <c r="D195" s="97"/>
      <c r="E195" s="96"/>
      <c r="F195" s="90"/>
      <c r="G195" s="90"/>
      <c r="H195" s="90"/>
      <c r="I195" s="97"/>
    </row>
    <row r="196" spans="1:9" s="107" customFormat="1">
      <c r="A196" s="97"/>
      <c r="B196" s="97"/>
      <c r="C196" s="165"/>
      <c r="D196" s="97"/>
      <c r="E196" s="96"/>
      <c r="F196" s="90"/>
      <c r="G196" s="90"/>
      <c r="H196" s="90"/>
      <c r="I196" s="97"/>
    </row>
    <row r="197" spans="1:9" s="107" customFormat="1">
      <c r="A197" s="97"/>
      <c r="B197" s="97"/>
      <c r="C197" s="165"/>
      <c r="D197" s="97"/>
      <c r="E197" s="96"/>
      <c r="F197" s="90"/>
      <c r="G197" s="90"/>
      <c r="H197" s="90"/>
      <c r="I197" s="97"/>
    </row>
    <row r="198" spans="1:9" s="107" customFormat="1">
      <c r="A198" s="98"/>
      <c r="B198" s="98"/>
      <c r="C198" s="166"/>
      <c r="D198" s="98"/>
      <c r="E198" s="99"/>
      <c r="F198" s="100"/>
      <c r="G198" s="90"/>
      <c r="H198" s="90"/>
      <c r="I198" s="98"/>
    </row>
    <row r="199" spans="1:9" s="107" customFormat="1">
      <c r="A199" s="97"/>
      <c r="B199" s="97"/>
      <c r="C199" s="165"/>
      <c r="D199" s="97"/>
      <c r="E199" s="99"/>
      <c r="F199" s="96"/>
      <c r="G199" s="90"/>
      <c r="H199" s="90"/>
      <c r="I199" s="97"/>
    </row>
    <row r="200" spans="1:9" s="107" customFormat="1">
      <c r="A200" s="97"/>
      <c r="B200" s="97"/>
      <c r="C200" s="165"/>
      <c r="D200" s="97"/>
      <c r="E200" s="96"/>
      <c r="F200" s="96"/>
      <c r="G200" s="90"/>
      <c r="H200" s="90"/>
      <c r="I200" s="97"/>
    </row>
    <row r="201" spans="1:9" s="107" customFormat="1">
      <c r="A201" s="97"/>
      <c r="B201" s="97"/>
      <c r="C201" s="165"/>
      <c r="D201" s="97"/>
      <c r="E201" s="96"/>
      <c r="F201" s="96"/>
      <c r="G201" s="99"/>
      <c r="H201" s="90"/>
      <c r="I201" s="97"/>
    </row>
    <row r="202" spans="1:9" s="107" customFormat="1">
      <c r="A202" s="97"/>
      <c r="B202" s="97"/>
      <c r="C202" s="165"/>
      <c r="D202" s="97"/>
      <c r="E202" s="99"/>
      <c r="F202" s="99"/>
      <c r="G202" s="90"/>
      <c r="H202" s="90"/>
      <c r="I202" s="97"/>
    </row>
    <row r="203" spans="1:9" s="107" customFormat="1">
      <c r="A203" s="97"/>
      <c r="B203" s="97"/>
      <c r="C203" s="165"/>
      <c r="D203" s="97"/>
      <c r="E203" s="99"/>
      <c r="F203" s="96"/>
      <c r="G203" s="90"/>
      <c r="H203" s="90"/>
      <c r="I203" s="97"/>
    </row>
    <row r="204" spans="1:9" s="107" customFormat="1">
      <c r="A204" s="97"/>
      <c r="B204" s="97"/>
      <c r="C204" s="165"/>
      <c r="D204" s="97"/>
      <c r="E204" s="99"/>
      <c r="F204" s="99"/>
      <c r="G204" s="90"/>
      <c r="H204" s="90"/>
      <c r="I204" s="97"/>
    </row>
    <row r="205" spans="1:9" s="107" customFormat="1">
      <c r="A205" s="97"/>
      <c r="B205" s="97"/>
      <c r="C205" s="165"/>
      <c r="D205" s="97"/>
      <c r="E205" s="99"/>
      <c r="F205" s="96"/>
      <c r="G205" s="90"/>
      <c r="H205" s="90"/>
      <c r="I205" s="97"/>
    </row>
    <row r="206" spans="1:9" s="107" customFormat="1">
      <c r="A206" s="97"/>
      <c r="B206" s="97"/>
      <c r="C206" s="165"/>
      <c r="D206" s="97"/>
      <c r="E206" s="96"/>
      <c r="F206" s="99"/>
      <c r="G206" s="90"/>
      <c r="H206" s="90"/>
      <c r="I206" s="97"/>
    </row>
    <row r="207" spans="1:9" s="107" customFormat="1">
      <c r="A207" s="97"/>
      <c r="B207" s="97"/>
      <c r="C207" s="165"/>
      <c r="D207" s="97"/>
      <c r="E207" s="99"/>
      <c r="F207" s="96"/>
      <c r="G207" s="90"/>
      <c r="H207" s="90"/>
      <c r="I207" s="97"/>
    </row>
    <row r="208" spans="1:9" s="107" customFormat="1">
      <c r="A208" s="97"/>
      <c r="B208" s="97"/>
      <c r="C208" s="165"/>
      <c r="D208" s="97"/>
      <c r="E208" s="99"/>
      <c r="F208" s="99"/>
      <c r="G208" s="90"/>
      <c r="H208" s="90"/>
      <c r="I208" s="97"/>
    </row>
    <row r="209" spans="1:9" s="107" customFormat="1">
      <c r="A209" s="97"/>
      <c r="B209" s="97"/>
      <c r="C209" s="165"/>
      <c r="D209" s="97"/>
      <c r="E209" s="99"/>
      <c r="F209" s="99"/>
      <c r="G209" s="90"/>
      <c r="H209" s="90"/>
      <c r="I209" s="97"/>
    </row>
    <row r="210" spans="1:9" s="107" customFormat="1">
      <c r="A210" s="97"/>
      <c r="B210" s="97"/>
      <c r="C210" s="165"/>
      <c r="D210" s="97"/>
      <c r="E210" s="99"/>
      <c r="F210" s="99"/>
      <c r="G210" s="90"/>
      <c r="H210" s="90"/>
      <c r="I210" s="97"/>
    </row>
    <row r="211" spans="1:9" s="107" customFormat="1">
      <c r="A211" s="97"/>
      <c r="B211" s="97"/>
      <c r="C211" s="165"/>
      <c r="D211" s="97"/>
      <c r="E211" s="99"/>
      <c r="F211" s="99"/>
      <c r="G211" s="90"/>
      <c r="H211" s="90"/>
      <c r="I211" s="97"/>
    </row>
    <row r="212" spans="1:9" s="107" customFormat="1">
      <c r="A212" s="97"/>
      <c r="B212" s="97"/>
      <c r="C212" s="165"/>
      <c r="D212" s="97"/>
      <c r="E212" s="99"/>
      <c r="F212" s="99"/>
      <c r="G212" s="90"/>
      <c r="H212" s="90"/>
      <c r="I212" s="97"/>
    </row>
    <row r="213" spans="1:9" s="107" customFormat="1">
      <c r="A213" s="97"/>
      <c r="B213" s="97"/>
      <c r="C213" s="165"/>
      <c r="D213" s="97"/>
      <c r="E213" s="99"/>
      <c r="F213" s="99"/>
      <c r="G213" s="90"/>
      <c r="H213" s="90"/>
      <c r="I213" s="97"/>
    </row>
    <row r="214" spans="1:9" s="107" customFormat="1">
      <c r="A214" s="97"/>
      <c r="B214" s="97"/>
      <c r="C214" s="165"/>
      <c r="D214" s="97"/>
      <c r="E214" s="99"/>
      <c r="F214" s="99"/>
      <c r="G214" s="90"/>
      <c r="H214" s="90"/>
      <c r="I214" s="97"/>
    </row>
    <row r="215" spans="1:9" s="107" customFormat="1">
      <c r="A215" s="97"/>
      <c r="B215" s="97"/>
      <c r="C215" s="165"/>
      <c r="D215" s="97"/>
      <c r="E215" s="96"/>
      <c r="F215" s="90"/>
      <c r="G215" s="90"/>
      <c r="H215" s="90"/>
      <c r="I215" s="97"/>
    </row>
    <row r="216" spans="1:9" s="107" customFormat="1">
      <c r="A216" s="97"/>
      <c r="B216" s="97"/>
      <c r="C216" s="165"/>
      <c r="D216" s="97"/>
      <c r="E216" s="96"/>
      <c r="F216" s="90"/>
      <c r="G216" s="90"/>
      <c r="H216" s="90"/>
      <c r="I216" s="97"/>
    </row>
    <row r="217" spans="1:9" s="107" customFormat="1">
      <c r="A217" s="97"/>
      <c r="B217" s="97"/>
      <c r="C217" s="165"/>
      <c r="D217" s="97"/>
      <c r="E217" s="96"/>
      <c r="F217" s="90"/>
      <c r="G217" s="90"/>
      <c r="H217" s="90"/>
      <c r="I217" s="97"/>
    </row>
    <row r="218" spans="1:9" s="107" customFormat="1">
      <c r="A218" s="98"/>
      <c r="B218" s="98"/>
      <c r="C218" s="166"/>
      <c r="D218" s="98"/>
      <c r="E218" s="99"/>
      <c r="F218" s="100"/>
      <c r="G218" s="90"/>
      <c r="H218" s="90"/>
      <c r="I218" s="98"/>
    </row>
    <row r="219" spans="1:9" s="107" customFormat="1">
      <c r="A219" s="97"/>
      <c r="B219" s="97"/>
      <c r="C219" s="165"/>
      <c r="D219" s="97"/>
      <c r="E219" s="99"/>
      <c r="F219" s="96"/>
      <c r="G219" s="90"/>
      <c r="H219" s="90"/>
      <c r="I219" s="97"/>
    </row>
    <row r="220" spans="1:9" s="107" customFormat="1">
      <c r="A220" s="97"/>
      <c r="B220" s="97"/>
      <c r="C220" s="165"/>
      <c r="D220" s="97"/>
      <c r="E220" s="96"/>
      <c r="F220" s="96"/>
      <c r="G220" s="90"/>
      <c r="H220" s="90"/>
      <c r="I220" s="97"/>
    </row>
    <row r="221" spans="1:9" s="107" customFormat="1">
      <c r="A221" s="97"/>
      <c r="B221" s="97"/>
      <c r="C221" s="165"/>
      <c r="D221" s="97"/>
      <c r="E221" s="96"/>
      <c r="F221" s="96"/>
      <c r="G221" s="99"/>
      <c r="H221" s="90"/>
      <c r="I221" s="97"/>
    </row>
    <row r="222" spans="1:9" s="107" customFormat="1">
      <c r="A222" s="97"/>
      <c r="B222" s="97"/>
      <c r="C222" s="165"/>
      <c r="D222" s="97"/>
      <c r="E222" s="99"/>
      <c r="F222" s="99"/>
      <c r="G222" s="90"/>
      <c r="H222" s="90"/>
      <c r="I222" s="97"/>
    </row>
    <row r="223" spans="1:9" s="107" customFormat="1">
      <c r="A223" s="97"/>
      <c r="B223" s="97"/>
      <c r="C223" s="165"/>
      <c r="D223" s="97"/>
      <c r="E223" s="99"/>
      <c r="F223" s="96"/>
      <c r="G223" s="90"/>
      <c r="H223" s="90"/>
      <c r="I223" s="97"/>
    </row>
    <row r="224" spans="1:9" s="107" customFormat="1">
      <c r="A224" s="97"/>
      <c r="B224" s="97"/>
      <c r="C224" s="165"/>
      <c r="D224" s="97"/>
      <c r="E224" s="99"/>
      <c r="F224" s="99"/>
      <c r="G224" s="90"/>
      <c r="H224" s="90"/>
      <c r="I224" s="97"/>
    </row>
    <row r="225" spans="1:9" s="107" customFormat="1">
      <c r="A225" s="97"/>
      <c r="B225" s="97"/>
      <c r="C225" s="165"/>
      <c r="D225" s="97"/>
      <c r="E225" s="99"/>
      <c r="F225" s="96"/>
      <c r="G225" s="90"/>
      <c r="H225" s="90"/>
      <c r="I225" s="97"/>
    </row>
    <row r="226" spans="1:9" s="107" customFormat="1">
      <c r="A226" s="97"/>
      <c r="B226" s="97"/>
      <c r="C226" s="165"/>
      <c r="D226" s="97"/>
      <c r="E226" s="96"/>
      <c r="F226" s="99"/>
      <c r="G226" s="90"/>
      <c r="H226" s="90"/>
      <c r="I226" s="97"/>
    </row>
    <row r="227" spans="1:9" s="107" customFormat="1">
      <c r="A227" s="97"/>
      <c r="B227" s="97"/>
      <c r="C227" s="165"/>
      <c r="D227" s="97"/>
      <c r="E227" s="99"/>
      <c r="F227" s="96"/>
      <c r="G227" s="90"/>
      <c r="H227" s="90"/>
      <c r="I227" s="97"/>
    </row>
    <row r="228" spans="1:9" s="107" customFormat="1">
      <c r="A228" s="97"/>
      <c r="B228" s="97"/>
      <c r="C228" s="165"/>
      <c r="D228" s="97"/>
      <c r="E228" s="99"/>
      <c r="F228" s="99"/>
      <c r="G228" s="90"/>
      <c r="H228" s="90"/>
      <c r="I228" s="97"/>
    </row>
    <row r="229" spans="1:9" s="107" customFormat="1">
      <c r="A229" s="97"/>
      <c r="B229" s="97"/>
      <c r="C229" s="165"/>
      <c r="D229" s="97"/>
      <c r="E229" s="99"/>
      <c r="F229" s="99"/>
      <c r="G229" s="90"/>
      <c r="H229" s="90"/>
      <c r="I229" s="97"/>
    </row>
    <row r="230" spans="1:9" s="107" customFormat="1">
      <c r="A230" s="97"/>
      <c r="B230" s="97"/>
      <c r="C230" s="165"/>
      <c r="D230" s="97"/>
      <c r="E230" s="99"/>
      <c r="F230" s="99"/>
      <c r="G230" s="90"/>
      <c r="H230" s="90"/>
      <c r="I230" s="97"/>
    </row>
    <row r="231" spans="1:9" s="107" customFormat="1">
      <c r="A231" s="97"/>
      <c r="B231" s="97"/>
      <c r="C231" s="165"/>
      <c r="D231" s="97"/>
      <c r="E231" s="99"/>
      <c r="F231" s="99"/>
      <c r="G231" s="90"/>
      <c r="H231" s="90"/>
      <c r="I231" s="97"/>
    </row>
    <row r="232" spans="1:9" s="107" customFormat="1">
      <c r="A232" s="97"/>
      <c r="B232" s="97"/>
      <c r="C232" s="165"/>
      <c r="D232" s="97"/>
      <c r="E232" s="99"/>
      <c r="F232" s="99"/>
      <c r="G232" s="90"/>
      <c r="H232" s="90"/>
      <c r="I232" s="97"/>
    </row>
    <row r="233" spans="1:9" s="107" customFormat="1">
      <c r="A233" s="97"/>
      <c r="B233" s="97"/>
      <c r="C233" s="165"/>
      <c r="D233" s="97"/>
      <c r="E233" s="99"/>
      <c r="F233" s="99"/>
      <c r="G233" s="90"/>
      <c r="H233" s="90"/>
      <c r="I233" s="97"/>
    </row>
    <row r="234" spans="1:9" s="107" customFormat="1">
      <c r="A234" s="97"/>
      <c r="B234" s="97"/>
      <c r="C234" s="165"/>
      <c r="D234" s="97"/>
      <c r="E234" s="99"/>
      <c r="F234" s="99"/>
      <c r="G234" s="90"/>
      <c r="H234" s="90"/>
      <c r="I234" s="97"/>
    </row>
    <row r="235" spans="1:9" s="107" customFormat="1">
      <c r="A235" s="97"/>
      <c r="B235" s="97"/>
      <c r="C235" s="165"/>
      <c r="D235" s="97"/>
      <c r="E235" s="96"/>
      <c r="F235" s="90"/>
      <c r="G235" s="90"/>
      <c r="H235" s="90"/>
      <c r="I235" s="97"/>
    </row>
    <row r="236" spans="1:9" s="107" customFormat="1">
      <c r="A236" s="97"/>
      <c r="B236" s="97"/>
      <c r="C236" s="165"/>
      <c r="D236" s="97"/>
      <c r="E236" s="96"/>
      <c r="F236" s="90"/>
      <c r="G236" s="90"/>
      <c r="H236" s="90"/>
      <c r="I236" s="97"/>
    </row>
    <row r="237" spans="1:9" s="107" customFormat="1">
      <c r="A237" s="97"/>
      <c r="B237" s="97"/>
      <c r="C237" s="165"/>
      <c r="D237" s="97"/>
      <c r="E237" s="96"/>
      <c r="F237" s="90"/>
      <c r="G237" s="90"/>
      <c r="H237" s="90"/>
      <c r="I237" s="97"/>
    </row>
    <row r="238" spans="1:9" s="107" customFormat="1">
      <c r="A238" s="98"/>
      <c r="B238" s="98"/>
      <c r="C238" s="166"/>
      <c r="D238" s="98"/>
      <c r="E238" s="99"/>
      <c r="F238" s="100"/>
      <c r="G238" s="90"/>
      <c r="H238" s="90"/>
      <c r="I238" s="98"/>
    </row>
    <row r="239" spans="1:9" s="107" customFormat="1">
      <c r="A239" s="97"/>
      <c r="B239" s="97"/>
      <c r="C239" s="165"/>
      <c r="D239" s="97"/>
      <c r="E239" s="99"/>
      <c r="F239" s="96"/>
      <c r="G239" s="90"/>
      <c r="H239" s="90"/>
      <c r="I239" s="97"/>
    </row>
    <row r="240" spans="1:9" s="107" customFormat="1">
      <c r="A240" s="97"/>
      <c r="B240" s="97"/>
      <c r="C240" s="165"/>
      <c r="D240" s="97"/>
      <c r="E240" s="96"/>
      <c r="F240" s="96"/>
      <c r="G240" s="90"/>
      <c r="H240" s="90"/>
      <c r="I240" s="97"/>
    </row>
    <row r="241" spans="1:9" s="107" customFormat="1">
      <c r="A241" s="97"/>
      <c r="B241" s="97"/>
      <c r="C241" s="165"/>
      <c r="D241" s="97"/>
      <c r="E241" s="96"/>
      <c r="F241" s="96"/>
      <c r="G241" s="99"/>
      <c r="H241" s="90"/>
      <c r="I241" s="97"/>
    </row>
    <row r="242" spans="1:9" s="107" customFormat="1">
      <c r="A242" s="97"/>
      <c r="B242" s="97"/>
      <c r="C242" s="165"/>
      <c r="D242" s="97"/>
      <c r="E242" s="99"/>
      <c r="F242" s="99"/>
      <c r="G242" s="90"/>
      <c r="H242" s="90"/>
      <c r="I242" s="97"/>
    </row>
    <row r="243" spans="1:9" s="107" customFormat="1">
      <c r="A243" s="97"/>
      <c r="B243" s="97"/>
      <c r="C243" s="165"/>
      <c r="D243" s="97"/>
      <c r="E243" s="99"/>
      <c r="F243" s="96"/>
      <c r="G243" s="90"/>
      <c r="H243" s="90"/>
      <c r="I243" s="97"/>
    </row>
    <row r="244" spans="1:9" s="107" customFormat="1">
      <c r="A244" s="97"/>
      <c r="B244" s="97"/>
      <c r="C244" s="165"/>
      <c r="D244" s="97"/>
      <c r="E244" s="99"/>
      <c r="F244" s="99"/>
      <c r="G244" s="90"/>
      <c r="H244" s="90"/>
      <c r="I244" s="97"/>
    </row>
    <row r="245" spans="1:9" s="107" customFormat="1">
      <c r="A245" s="97"/>
      <c r="B245" s="97"/>
      <c r="C245" s="165"/>
      <c r="D245" s="97"/>
      <c r="E245" s="99"/>
      <c r="F245" s="96"/>
      <c r="G245" s="90"/>
      <c r="H245" s="90"/>
      <c r="I245" s="97"/>
    </row>
    <row r="246" spans="1:9" s="107" customFormat="1">
      <c r="A246" s="97"/>
      <c r="B246" s="97"/>
      <c r="C246" s="165"/>
      <c r="D246" s="97"/>
      <c r="E246" s="96"/>
      <c r="F246" s="99"/>
      <c r="G246" s="90"/>
      <c r="H246" s="90"/>
      <c r="I246" s="97"/>
    </row>
    <row r="247" spans="1:9" s="107" customFormat="1">
      <c r="A247" s="97"/>
      <c r="B247" s="97"/>
      <c r="C247" s="165"/>
      <c r="D247" s="97"/>
      <c r="E247" s="99"/>
      <c r="F247" s="96"/>
      <c r="G247" s="90"/>
      <c r="H247" s="90"/>
      <c r="I247" s="97"/>
    </row>
    <row r="248" spans="1:9" s="107" customFormat="1">
      <c r="A248" s="97"/>
      <c r="B248" s="97"/>
      <c r="C248" s="165"/>
      <c r="D248" s="97"/>
      <c r="E248" s="99"/>
      <c r="F248" s="99"/>
      <c r="G248" s="90"/>
      <c r="H248" s="90"/>
      <c r="I248" s="97"/>
    </row>
    <row r="249" spans="1:9" s="107" customFormat="1">
      <c r="A249" s="97"/>
      <c r="B249" s="97"/>
      <c r="C249" s="165"/>
      <c r="D249" s="97"/>
      <c r="E249" s="99"/>
      <c r="F249" s="99"/>
      <c r="G249" s="90"/>
      <c r="H249" s="90"/>
      <c r="I249" s="97"/>
    </row>
    <row r="250" spans="1:9" s="107" customFormat="1">
      <c r="A250" s="97"/>
      <c r="B250" s="97"/>
      <c r="C250" s="165"/>
      <c r="D250" s="97"/>
      <c r="E250" s="99"/>
      <c r="F250" s="99"/>
      <c r="G250" s="90"/>
      <c r="H250" s="90"/>
      <c r="I250" s="97"/>
    </row>
    <row r="251" spans="1:9" s="107" customFormat="1">
      <c r="A251" s="97"/>
      <c r="B251" s="97"/>
      <c r="C251" s="165"/>
      <c r="D251" s="97"/>
      <c r="E251" s="99"/>
      <c r="F251" s="99"/>
      <c r="G251" s="90"/>
      <c r="H251" s="90"/>
      <c r="I251" s="97"/>
    </row>
    <row r="252" spans="1:9" s="107" customFormat="1">
      <c r="A252" s="97"/>
      <c r="B252" s="97"/>
      <c r="C252" s="165"/>
      <c r="D252" s="97"/>
      <c r="E252" s="99"/>
      <c r="F252" s="99"/>
      <c r="G252" s="90"/>
      <c r="H252" s="90"/>
      <c r="I252" s="97"/>
    </row>
    <row r="253" spans="1:9" s="107" customFormat="1">
      <c r="A253" s="97"/>
      <c r="B253" s="97"/>
      <c r="C253" s="165"/>
      <c r="D253" s="97"/>
      <c r="E253" s="99"/>
      <c r="F253" s="99"/>
      <c r="G253" s="90"/>
      <c r="H253" s="90"/>
      <c r="I253" s="97"/>
    </row>
    <row r="254" spans="1:9" s="107" customFormat="1">
      <c r="A254" s="97"/>
      <c r="B254" s="97"/>
      <c r="C254" s="165"/>
      <c r="D254" s="97"/>
      <c r="E254" s="99"/>
      <c r="F254" s="99"/>
      <c r="G254" s="90"/>
      <c r="H254" s="90"/>
      <c r="I254" s="97"/>
    </row>
    <row r="255" spans="1:9" s="107" customFormat="1">
      <c r="A255" s="97"/>
      <c r="B255" s="97"/>
      <c r="C255" s="165"/>
      <c r="D255" s="97"/>
      <c r="E255" s="96"/>
      <c r="F255" s="90"/>
      <c r="G255" s="90"/>
      <c r="H255" s="90"/>
      <c r="I255" s="97"/>
    </row>
    <row r="256" spans="1:9" s="107" customFormat="1">
      <c r="A256" s="97"/>
      <c r="B256" s="97"/>
      <c r="C256" s="165"/>
      <c r="D256" s="97"/>
      <c r="E256" s="96"/>
      <c r="F256" s="90"/>
      <c r="G256" s="90"/>
      <c r="H256" s="90"/>
      <c r="I256" s="97"/>
    </row>
    <row r="257" spans="1:9" s="107" customFormat="1">
      <c r="A257" s="97"/>
      <c r="B257" s="97"/>
      <c r="C257" s="165"/>
      <c r="D257" s="97"/>
      <c r="E257" s="96"/>
      <c r="F257" s="90"/>
      <c r="G257" s="90"/>
      <c r="H257" s="90"/>
      <c r="I257" s="97"/>
    </row>
    <row r="258" spans="1:9" s="107" customFormat="1">
      <c r="A258" s="98"/>
      <c r="B258" s="98"/>
      <c r="C258" s="166"/>
      <c r="D258" s="98"/>
      <c r="E258" s="99"/>
      <c r="F258" s="100"/>
      <c r="G258" s="90"/>
      <c r="H258" s="90"/>
      <c r="I258" s="98"/>
    </row>
    <row r="259" spans="1:9" s="107" customFormat="1">
      <c r="A259" s="97"/>
      <c r="B259" s="97"/>
      <c r="C259" s="165"/>
      <c r="D259" s="97"/>
      <c r="E259" s="99"/>
      <c r="F259" s="96"/>
      <c r="G259" s="90"/>
      <c r="H259" s="90"/>
      <c r="I259" s="97"/>
    </row>
    <row r="260" spans="1:9" s="107" customFormat="1">
      <c r="A260" s="97"/>
      <c r="B260" s="97"/>
      <c r="C260" s="165"/>
      <c r="D260" s="97"/>
      <c r="E260" s="96"/>
      <c r="F260" s="96"/>
      <c r="G260" s="90"/>
      <c r="H260" s="90"/>
      <c r="I260" s="97"/>
    </row>
    <row r="261" spans="1:9" s="107" customFormat="1">
      <c r="A261" s="97"/>
      <c r="B261" s="97"/>
      <c r="C261" s="165"/>
      <c r="D261" s="97"/>
      <c r="E261" s="96"/>
      <c r="F261" s="96"/>
      <c r="G261" s="99"/>
      <c r="H261" s="90"/>
      <c r="I261" s="97"/>
    </row>
    <row r="262" spans="1:9" s="107" customFormat="1">
      <c r="A262" s="97"/>
      <c r="B262" s="97"/>
      <c r="C262" s="165"/>
      <c r="D262" s="97"/>
      <c r="E262" s="99"/>
      <c r="F262" s="99"/>
      <c r="G262" s="90"/>
      <c r="H262" s="90"/>
      <c r="I262" s="97"/>
    </row>
    <row r="263" spans="1:9" s="107" customFormat="1">
      <c r="A263" s="97"/>
      <c r="B263" s="97"/>
      <c r="C263" s="165"/>
      <c r="D263" s="97"/>
      <c r="E263" s="99"/>
      <c r="F263" s="96"/>
      <c r="G263" s="90"/>
      <c r="H263" s="90"/>
      <c r="I263" s="97"/>
    </row>
    <row r="264" spans="1:9" s="107" customFormat="1">
      <c r="A264" s="97"/>
      <c r="B264" s="97"/>
      <c r="C264" s="165"/>
      <c r="D264" s="97"/>
      <c r="E264" s="99"/>
      <c r="F264" s="99"/>
      <c r="G264" s="90"/>
      <c r="H264" s="90"/>
      <c r="I264" s="97"/>
    </row>
    <row r="265" spans="1:9" s="107" customFormat="1">
      <c r="A265" s="97"/>
      <c r="B265" s="97"/>
      <c r="C265" s="165"/>
      <c r="D265" s="97"/>
      <c r="E265" s="99"/>
      <c r="F265" s="96"/>
      <c r="G265" s="90"/>
      <c r="H265" s="90"/>
      <c r="I265" s="97"/>
    </row>
    <row r="266" spans="1:9" s="107" customFormat="1">
      <c r="A266" s="97"/>
      <c r="B266" s="97"/>
      <c r="C266" s="165"/>
      <c r="D266" s="97"/>
      <c r="E266" s="96"/>
      <c r="F266" s="99"/>
      <c r="G266" s="90"/>
      <c r="H266" s="90"/>
      <c r="I266" s="97"/>
    </row>
    <row r="267" spans="1:9" s="107" customFormat="1">
      <c r="A267" s="97"/>
      <c r="B267" s="97"/>
      <c r="C267" s="165"/>
      <c r="D267" s="97"/>
      <c r="E267" s="99"/>
      <c r="F267" s="96"/>
      <c r="G267" s="90"/>
      <c r="H267" s="90"/>
      <c r="I267" s="97"/>
    </row>
    <row r="268" spans="1:9" s="107" customFormat="1">
      <c r="A268" s="97"/>
      <c r="B268" s="97"/>
      <c r="C268" s="165"/>
      <c r="D268" s="97"/>
      <c r="E268" s="99"/>
      <c r="F268" s="99"/>
      <c r="G268" s="90"/>
      <c r="H268" s="90"/>
      <c r="I268" s="97"/>
    </row>
    <row r="269" spans="1:9" s="107" customFormat="1">
      <c r="A269" s="97"/>
      <c r="B269" s="97"/>
      <c r="C269" s="165"/>
      <c r="D269" s="97"/>
      <c r="E269" s="99"/>
      <c r="F269" s="99"/>
      <c r="G269" s="90"/>
      <c r="H269" s="90"/>
      <c r="I269" s="97"/>
    </row>
    <row r="270" spans="1:9" s="107" customFormat="1">
      <c r="A270" s="97"/>
      <c r="B270" s="97"/>
      <c r="C270" s="165"/>
      <c r="D270" s="97"/>
      <c r="E270" s="99"/>
      <c r="F270" s="99"/>
      <c r="G270" s="90"/>
      <c r="H270" s="90"/>
      <c r="I270" s="97"/>
    </row>
    <row r="271" spans="1:9" s="107" customFormat="1">
      <c r="A271" s="97"/>
      <c r="B271" s="97"/>
      <c r="C271" s="165"/>
      <c r="D271" s="97"/>
      <c r="E271" s="99"/>
      <c r="F271" s="99"/>
      <c r="G271" s="90"/>
      <c r="H271" s="90"/>
      <c r="I271" s="97"/>
    </row>
    <row r="272" spans="1:9" s="107" customFormat="1">
      <c r="A272" s="97"/>
      <c r="B272" s="97"/>
      <c r="C272" s="165"/>
      <c r="D272" s="97"/>
      <c r="E272" s="99"/>
      <c r="F272" s="99"/>
      <c r="G272" s="90"/>
      <c r="H272" s="90"/>
      <c r="I272" s="97"/>
    </row>
    <row r="273" spans="1:9" s="107" customFormat="1">
      <c r="A273" s="97"/>
      <c r="B273" s="97"/>
      <c r="C273" s="165"/>
      <c r="D273" s="97"/>
      <c r="E273" s="99"/>
      <c r="F273" s="99"/>
      <c r="G273" s="90"/>
      <c r="H273" s="90"/>
      <c r="I273" s="97"/>
    </row>
    <row r="274" spans="1:9" s="107" customFormat="1">
      <c r="A274" s="97"/>
      <c r="B274" s="97"/>
      <c r="C274" s="165"/>
      <c r="D274" s="97"/>
      <c r="E274" s="99"/>
      <c r="F274" s="99"/>
      <c r="G274" s="90"/>
      <c r="H274" s="90"/>
      <c r="I274" s="97"/>
    </row>
    <row r="275" spans="1:9" s="107" customFormat="1">
      <c r="A275" s="97"/>
      <c r="B275" s="97"/>
      <c r="C275" s="165"/>
      <c r="D275" s="97"/>
      <c r="E275" s="96"/>
      <c r="F275" s="90"/>
      <c r="G275" s="90"/>
      <c r="H275" s="90"/>
      <c r="I275" s="97"/>
    </row>
    <row r="276" spans="1:9" s="107" customFormat="1">
      <c r="A276" s="97"/>
      <c r="B276" s="97"/>
      <c r="C276" s="165"/>
      <c r="D276" s="97"/>
      <c r="E276" s="96"/>
      <c r="F276" s="90"/>
      <c r="G276" s="90"/>
      <c r="H276" s="90"/>
      <c r="I276" s="97"/>
    </row>
    <row r="277" spans="1:9" s="107" customFormat="1">
      <c r="A277" s="97"/>
      <c r="B277" s="97"/>
      <c r="C277" s="165"/>
      <c r="D277" s="97"/>
      <c r="E277" s="96"/>
      <c r="F277" s="90"/>
      <c r="G277" s="90"/>
      <c r="H277" s="90"/>
      <c r="I277" s="97"/>
    </row>
    <row r="278" spans="1:9" s="107" customFormat="1">
      <c r="A278" s="98"/>
      <c r="B278" s="98"/>
      <c r="C278" s="166"/>
      <c r="D278" s="98"/>
      <c r="E278" s="99"/>
      <c r="F278" s="100"/>
      <c r="G278" s="90"/>
      <c r="H278" s="90"/>
      <c r="I278" s="98"/>
    </row>
    <row r="279" spans="1:9" s="107" customFormat="1">
      <c r="A279" s="97"/>
      <c r="B279" s="97"/>
      <c r="C279" s="165"/>
      <c r="D279" s="97"/>
      <c r="E279" s="99"/>
      <c r="F279" s="96"/>
      <c r="G279" s="90"/>
      <c r="H279" s="90"/>
      <c r="I279" s="97"/>
    </row>
    <row r="280" spans="1:9" s="107" customFormat="1">
      <c r="A280" s="97"/>
      <c r="B280" s="97"/>
      <c r="C280" s="165"/>
      <c r="D280" s="97"/>
      <c r="E280" s="96"/>
      <c r="F280" s="96"/>
      <c r="G280" s="90"/>
      <c r="H280" s="90"/>
      <c r="I280" s="97"/>
    </row>
    <row r="281" spans="1:9" s="107" customFormat="1">
      <c r="A281" s="97"/>
      <c r="B281" s="97"/>
      <c r="C281" s="165"/>
      <c r="D281" s="97"/>
      <c r="E281" s="96"/>
      <c r="F281" s="96"/>
      <c r="G281" s="99"/>
      <c r="H281" s="90"/>
      <c r="I281" s="97"/>
    </row>
    <row r="282" spans="1:9" s="107" customFormat="1">
      <c r="A282" s="97"/>
      <c r="B282" s="97"/>
      <c r="C282" s="165"/>
      <c r="D282" s="97"/>
      <c r="E282" s="99"/>
      <c r="F282" s="99"/>
      <c r="G282" s="90"/>
      <c r="H282" s="90"/>
      <c r="I282" s="97"/>
    </row>
    <row r="283" spans="1:9" s="107" customFormat="1">
      <c r="A283" s="97"/>
      <c r="B283" s="97"/>
      <c r="C283" s="165"/>
      <c r="D283" s="97"/>
      <c r="E283" s="99"/>
      <c r="F283" s="96"/>
      <c r="G283" s="90"/>
      <c r="H283" s="90"/>
      <c r="I283" s="97"/>
    </row>
    <row r="284" spans="1:9" s="107" customFormat="1">
      <c r="A284" s="97"/>
      <c r="B284" s="97"/>
      <c r="C284" s="165"/>
      <c r="D284" s="97"/>
      <c r="E284" s="99"/>
      <c r="F284" s="99"/>
      <c r="G284" s="90"/>
      <c r="H284" s="90"/>
      <c r="I284" s="97"/>
    </row>
    <row r="285" spans="1:9" s="107" customFormat="1">
      <c r="A285" s="97"/>
      <c r="B285" s="97"/>
      <c r="C285" s="165"/>
      <c r="D285" s="97"/>
      <c r="E285" s="99"/>
      <c r="F285" s="96"/>
      <c r="G285" s="90"/>
      <c r="H285" s="90"/>
      <c r="I285" s="97"/>
    </row>
    <row r="286" spans="1:9" s="107" customFormat="1">
      <c r="A286" s="97"/>
      <c r="B286" s="97"/>
      <c r="C286" s="165"/>
      <c r="D286" s="97"/>
      <c r="E286" s="96"/>
      <c r="F286" s="99"/>
      <c r="G286" s="90"/>
      <c r="H286" s="90"/>
      <c r="I286" s="97"/>
    </row>
    <row r="287" spans="1:9" s="107" customFormat="1">
      <c r="A287" s="97"/>
      <c r="B287" s="97"/>
      <c r="C287" s="165"/>
      <c r="D287" s="97"/>
      <c r="E287" s="99"/>
      <c r="F287" s="96"/>
      <c r="G287" s="90"/>
      <c r="H287" s="90"/>
      <c r="I287" s="97"/>
    </row>
    <row r="288" spans="1:9" s="107" customFormat="1">
      <c r="A288" s="97"/>
      <c r="B288" s="97"/>
      <c r="C288" s="165"/>
      <c r="D288" s="97"/>
      <c r="E288" s="99"/>
      <c r="F288" s="99"/>
      <c r="G288" s="90"/>
      <c r="H288" s="90"/>
      <c r="I288" s="97"/>
    </row>
    <row r="289" spans="1:9" s="107" customFormat="1">
      <c r="A289" s="97"/>
      <c r="B289" s="97"/>
      <c r="C289" s="165"/>
      <c r="D289" s="97"/>
      <c r="E289" s="99"/>
      <c r="F289" s="99"/>
      <c r="G289" s="90"/>
      <c r="H289" s="90"/>
      <c r="I289" s="97"/>
    </row>
    <row r="290" spans="1:9" s="107" customFormat="1">
      <c r="A290" s="97"/>
      <c r="B290" s="97"/>
      <c r="C290" s="165"/>
      <c r="D290" s="97"/>
      <c r="E290" s="99"/>
      <c r="F290" s="99"/>
      <c r="G290" s="90"/>
      <c r="H290" s="90"/>
      <c r="I290" s="97"/>
    </row>
    <row r="291" spans="1:9" s="107" customFormat="1">
      <c r="A291" s="97"/>
      <c r="B291" s="97"/>
      <c r="C291" s="165"/>
      <c r="D291" s="97"/>
      <c r="E291" s="99"/>
      <c r="F291" s="99"/>
      <c r="G291" s="90"/>
      <c r="H291" s="90"/>
      <c r="I291" s="97"/>
    </row>
    <row r="292" spans="1:9" s="107" customFormat="1">
      <c r="A292" s="97"/>
      <c r="B292" s="97"/>
      <c r="C292" s="165"/>
      <c r="D292" s="97"/>
      <c r="E292" s="99"/>
      <c r="F292" s="99"/>
      <c r="G292" s="90"/>
      <c r="H292" s="90"/>
      <c r="I292" s="97"/>
    </row>
    <row r="293" spans="1:9" s="107" customFormat="1">
      <c r="A293" s="97"/>
      <c r="B293" s="97"/>
      <c r="C293" s="165"/>
      <c r="D293" s="97"/>
      <c r="E293" s="99"/>
      <c r="F293" s="99"/>
      <c r="G293" s="90"/>
      <c r="H293" s="90"/>
      <c r="I293" s="97"/>
    </row>
    <row r="294" spans="1:9" s="107" customFormat="1">
      <c r="A294" s="97"/>
      <c r="B294" s="97"/>
      <c r="C294" s="165"/>
      <c r="D294" s="97"/>
      <c r="E294" s="99"/>
      <c r="F294" s="99"/>
      <c r="G294" s="90"/>
      <c r="H294" s="90"/>
      <c r="I294" s="97"/>
    </row>
    <row r="295" spans="1:9" s="107" customFormat="1">
      <c r="A295" s="97"/>
      <c r="B295" s="97"/>
      <c r="C295" s="165"/>
      <c r="D295" s="97"/>
      <c r="E295" s="96"/>
      <c r="F295" s="90"/>
      <c r="G295" s="90"/>
      <c r="H295" s="90"/>
      <c r="I295" s="97"/>
    </row>
    <row r="296" spans="1:9" s="107" customFormat="1">
      <c r="A296" s="97"/>
      <c r="B296" s="97"/>
      <c r="C296" s="165"/>
      <c r="D296" s="97"/>
      <c r="E296" s="96"/>
      <c r="F296" s="90"/>
      <c r="G296" s="90"/>
      <c r="H296" s="90"/>
      <c r="I296" s="97"/>
    </row>
    <row r="297" spans="1:9" s="107" customFormat="1">
      <c r="A297" s="97"/>
      <c r="B297" s="97"/>
      <c r="C297" s="165"/>
      <c r="D297" s="97"/>
      <c r="E297" s="96"/>
      <c r="F297" s="90"/>
      <c r="G297" s="90"/>
      <c r="H297" s="90"/>
      <c r="I297" s="97"/>
    </row>
    <row r="298" spans="1:9" s="107" customFormat="1">
      <c r="A298" s="98"/>
      <c r="B298" s="98"/>
      <c r="C298" s="166"/>
      <c r="D298" s="98"/>
      <c r="E298" s="99"/>
      <c r="F298" s="100"/>
      <c r="G298" s="90"/>
      <c r="H298" s="90"/>
      <c r="I298" s="98"/>
    </row>
    <row r="299" spans="1:9" s="107" customFormat="1">
      <c r="A299" s="97"/>
      <c r="B299" s="97"/>
      <c r="C299" s="165"/>
      <c r="D299" s="97"/>
      <c r="E299" s="99"/>
      <c r="F299" s="96"/>
      <c r="G299" s="90"/>
      <c r="H299" s="90"/>
      <c r="I299" s="97"/>
    </row>
    <row r="300" spans="1:9" s="107" customFormat="1">
      <c r="A300" s="97"/>
      <c r="B300" s="97"/>
      <c r="C300" s="165"/>
      <c r="D300" s="97"/>
      <c r="E300" s="96"/>
      <c r="F300" s="96"/>
      <c r="G300" s="90"/>
      <c r="H300" s="90"/>
      <c r="I300" s="97"/>
    </row>
    <row r="301" spans="1:9" s="107" customFormat="1">
      <c r="A301" s="97"/>
      <c r="B301" s="97"/>
      <c r="C301" s="165"/>
      <c r="D301" s="97"/>
      <c r="E301" s="96"/>
      <c r="F301" s="96"/>
      <c r="G301" s="99"/>
      <c r="H301" s="90"/>
      <c r="I301" s="97"/>
    </row>
    <row r="302" spans="1:9" s="107" customFormat="1">
      <c r="A302" s="97"/>
      <c r="B302" s="97"/>
      <c r="C302" s="165"/>
      <c r="D302" s="97"/>
      <c r="E302" s="99"/>
      <c r="F302" s="99"/>
      <c r="G302" s="90"/>
      <c r="H302" s="90"/>
      <c r="I302" s="97"/>
    </row>
    <row r="303" spans="1:9" s="107" customFormat="1">
      <c r="A303" s="97"/>
      <c r="B303" s="97"/>
      <c r="C303" s="165"/>
      <c r="D303" s="97"/>
      <c r="E303" s="99"/>
      <c r="F303" s="96"/>
      <c r="G303" s="90"/>
      <c r="H303" s="90"/>
      <c r="I303" s="97"/>
    </row>
    <row r="304" spans="1:9" s="107" customFormat="1">
      <c r="A304" s="97"/>
      <c r="B304" s="97"/>
      <c r="C304" s="165"/>
      <c r="D304" s="97"/>
      <c r="E304" s="99"/>
      <c r="F304" s="99"/>
      <c r="G304" s="90"/>
      <c r="H304" s="90"/>
      <c r="I304" s="97"/>
    </row>
    <row r="305" spans="1:9" s="107" customFormat="1">
      <c r="A305" s="97"/>
      <c r="B305" s="97"/>
      <c r="C305" s="165"/>
      <c r="D305" s="97"/>
      <c r="E305" s="99"/>
      <c r="F305" s="96"/>
      <c r="G305" s="90"/>
      <c r="H305" s="90"/>
      <c r="I305" s="97"/>
    </row>
    <row r="306" spans="1:9" s="107" customFormat="1">
      <c r="A306" s="97"/>
      <c r="B306" s="97"/>
      <c r="C306" s="165"/>
      <c r="D306" s="97"/>
      <c r="E306" s="96"/>
      <c r="F306" s="99"/>
      <c r="G306" s="90"/>
      <c r="H306" s="90"/>
      <c r="I306" s="97"/>
    </row>
    <row r="307" spans="1:9" s="107" customFormat="1">
      <c r="A307" s="97"/>
      <c r="B307" s="97"/>
      <c r="C307" s="165"/>
      <c r="D307" s="97"/>
      <c r="E307" s="99"/>
      <c r="F307" s="96"/>
      <c r="G307" s="90"/>
      <c r="H307" s="90"/>
      <c r="I307" s="97"/>
    </row>
    <row r="308" spans="1:9" s="107" customFormat="1">
      <c r="A308" s="97"/>
      <c r="B308" s="97"/>
      <c r="C308" s="165"/>
      <c r="D308" s="97"/>
      <c r="E308" s="99"/>
      <c r="F308" s="99"/>
      <c r="G308" s="90"/>
      <c r="H308" s="90"/>
      <c r="I308" s="97"/>
    </row>
    <row r="309" spans="1:9" s="107" customFormat="1">
      <c r="A309" s="97"/>
      <c r="B309" s="97"/>
      <c r="C309" s="165"/>
      <c r="D309" s="97"/>
      <c r="E309" s="99"/>
      <c r="F309" s="99"/>
      <c r="G309" s="90"/>
      <c r="H309" s="90"/>
      <c r="I309" s="97"/>
    </row>
    <row r="310" spans="1:9" s="107" customFormat="1">
      <c r="A310" s="97"/>
      <c r="B310" s="97"/>
      <c r="C310" s="165"/>
      <c r="D310" s="97"/>
      <c r="E310" s="99"/>
      <c r="F310" s="99"/>
      <c r="G310" s="90"/>
      <c r="H310" s="90"/>
      <c r="I310" s="97"/>
    </row>
    <row r="311" spans="1:9" s="107" customFormat="1">
      <c r="A311" s="97"/>
      <c r="B311" s="97"/>
      <c r="C311" s="165"/>
      <c r="D311" s="97"/>
      <c r="E311" s="99"/>
      <c r="F311" s="99"/>
      <c r="G311" s="90"/>
      <c r="H311" s="90"/>
      <c r="I311" s="97"/>
    </row>
    <row r="312" spans="1:9" s="107" customFormat="1">
      <c r="A312" s="97"/>
      <c r="B312" s="97"/>
      <c r="C312" s="165"/>
      <c r="D312" s="97"/>
      <c r="E312" s="99"/>
      <c r="F312" s="99"/>
      <c r="G312" s="90"/>
      <c r="H312" s="90"/>
      <c r="I312" s="97"/>
    </row>
    <row r="313" spans="1:9" s="107" customFormat="1">
      <c r="A313" s="97"/>
      <c r="B313" s="97"/>
      <c r="C313" s="165"/>
      <c r="D313" s="97"/>
      <c r="E313" s="99"/>
      <c r="F313" s="99"/>
      <c r="G313" s="90"/>
      <c r="H313" s="90"/>
      <c r="I313" s="97"/>
    </row>
    <row r="314" spans="1:9" s="107" customFormat="1">
      <c r="A314" s="97"/>
      <c r="B314" s="97"/>
      <c r="C314" s="165"/>
      <c r="D314" s="97"/>
      <c r="E314" s="99"/>
      <c r="F314" s="99"/>
      <c r="G314" s="90"/>
      <c r="H314" s="90"/>
      <c r="I314" s="97"/>
    </row>
    <row r="315" spans="1:9" s="107" customFormat="1">
      <c r="A315" s="97"/>
      <c r="B315" s="97"/>
      <c r="C315" s="165"/>
      <c r="D315" s="97"/>
      <c r="E315" s="96"/>
      <c r="F315" s="90"/>
      <c r="G315" s="90"/>
      <c r="H315" s="90"/>
      <c r="I315" s="97"/>
    </row>
    <row r="316" spans="1:9" s="107" customFormat="1">
      <c r="A316" s="97"/>
      <c r="B316" s="97"/>
      <c r="C316" s="165"/>
      <c r="D316" s="97"/>
      <c r="E316" s="96"/>
      <c r="F316" s="90"/>
      <c r="G316" s="90"/>
      <c r="H316" s="90"/>
      <c r="I316" s="97"/>
    </row>
    <row r="317" spans="1:9" s="107" customFormat="1">
      <c r="A317" s="97"/>
      <c r="B317" s="97"/>
      <c r="C317" s="165"/>
      <c r="D317" s="97"/>
      <c r="E317" s="96"/>
      <c r="F317" s="90"/>
      <c r="G317" s="90"/>
      <c r="H317" s="90"/>
      <c r="I317" s="97"/>
    </row>
    <row r="318" spans="1:9" s="107" customFormat="1">
      <c r="A318" s="110"/>
      <c r="B318" s="110"/>
      <c r="C318" s="171"/>
      <c r="D318" s="110"/>
      <c r="E318" s="110"/>
      <c r="I318" s="110"/>
    </row>
    <row r="319" spans="1:9" s="107" customFormat="1">
      <c r="A319" s="110"/>
      <c r="B319" s="110"/>
      <c r="C319" s="171"/>
      <c r="D319" s="110"/>
      <c r="E319" s="110"/>
      <c r="I319" s="110"/>
    </row>
    <row r="320" spans="1:9" s="107" customFormat="1">
      <c r="A320" s="110"/>
      <c r="B320" s="110"/>
      <c r="C320" s="171"/>
      <c r="D320" s="110"/>
      <c r="E320" s="110"/>
      <c r="I320" s="110"/>
    </row>
    <row r="321" spans="1:9" s="107" customFormat="1">
      <c r="A321" s="110"/>
      <c r="B321" s="110"/>
      <c r="C321" s="171"/>
      <c r="D321" s="110"/>
      <c r="E321" s="110"/>
      <c r="I321" s="110"/>
    </row>
    <row r="322" spans="1:9" s="107" customFormat="1">
      <c r="A322" s="110"/>
      <c r="B322" s="110"/>
      <c r="C322" s="171"/>
      <c r="D322" s="110"/>
      <c r="E322" s="110"/>
      <c r="I322" s="110"/>
    </row>
    <row r="323" spans="1:9" s="107" customFormat="1">
      <c r="A323" s="110"/>
      <c r="B323" s="110"/>
      <c r="C323" s="171"/>
      <c r="D323" s="110"/>
      <c r="E323" s="110"/>
      <c r="I323" s="110"/>
    </row>
    <row r="324" spans="1:9" s="107" customFormat="1">
      <c r="A324" s="110"/>
      <c r="B324" s="110"/>
      <c r="C324" s="171"/>
      <c r="D324" s="110"/>
      <c r="E324" s="110"/>
      <c r="I324" s="110"/>
    </row>
    <row r="325" spans="1:9" s="107" customFormat="1">
      <c r="A325" s="110"/>
      <c r="B325" s="110"/>
      <c r="C325" s="171"/>
      <c r="D325" s="110"/>
      <c r="E325" s="110"/>
      <c r="I325" s="110"/>
    </row>
    <row r="326" spans="1:9" s="107" customFormat="1">
      <c r="A326" s="110"/>
      <c r="B326" s="110"/>
      <c r="C326" s="171"/>
      <c r="D326" s="110"/>
      <c r="E326" s="110"/>
      <c r="I326" s="110"/>
    </row>
    <row r="327" spans="1:9" s="107" customFormat="1">
      <c r="A327" s="110"/>
      <c r="B327" s="110"/>
      <c r="C327" s="171"/>
      <c r="D327" s="110"/>
      <c r="E327" s="110"/>
      <c r="I327" s="110"/>
    </row>
    <row r="328" spans="1:9" s="107" customFormat="1">
      <c r="A328" s="110"/>
      <c r="B328" s="110"/>
      <c r="C328" s="171"/>
      <c r="D328" s="110"/>
      <c r="E328" s="110"/>
      <c r="I328" s="110"/>
    </row>
    <row r="329" spans="1:9" s="107" customFormat="1">
      <c r="A329" s="110"/>
      <c r="B329" s="110"/>
      <c r="C329" s="171"/>
      <c r="D329" s="110"/>
      <c r="E329" s="110"/>
      <c r="I329" s="110"/>
    </row>
    <row r="330" spans="1:9" s="107" customFormat="1">
      <c r="A330" s="110"/>
      <c r="B330" s="110"/>
      <c r="C330" s="171"/>
      <c r="D330" s="110"/>
      <c r="E330" s="110"/>
      <c r="I330" s="110"/>
    </row>
    <row r="331" spans="1:9" s="107" customFormat="1">
      <c r="A331" s="110"/>
      <c r="B331" s="110"/>
      <c r="C331" s="171"/>
      <c r="D331" s="110"/>
      <c r="E331" s="110"/>
      <c r="I331" s="110"/>
    </row>
    <row r="332" spans="1:9" s="107" customFormat="1">
      <c r="A332" s="110"/>
      <c r="B332" s="110"/>
      <c r="C332" s="171"/>
      <c r="D332" s="110"/>
      <c r="E332" s="110"/>
      <c r="I332" s="110"/>
    </row>
    <row r="333" spans="1:9" s="107" customFormat="1">
      <c r="A333" s="110"/>
      <c r="B333" s="110"/>
      <c r="C333" s="171"/>
      <c r="D333" s="110"/>
      <c r="E333" s="110"/>
      <c r="I333" s="110"/>
    </row>
    <row r="334" spans="1:9" s="107" customFormat="1">
      <c r="A334" s="110"/>
      <c r="B334" s="110"/>
      <c r="C334" s="171"/>
      <c r="D334" s="110"/>
      <c r="E334" s="110"/>
      <c r="I334" s="110"/>
    </row>
    <row r="335" spans="1:9" s="107" customFormat="1">
      <c r="A335" s="110"/>
      <c r="B335" s="110"/>
      <c r="C335" s="171"/>
      <c r="D335" s="110"/>
      <c r="E335" s="110"/>
      <c r="I335" s="110"/>
    </row>
    <row r="336" spans="1:9" s="107" customFormat="1">
      <c r="A336" s="110"/>
      <c r="B336" s="110"/>
      <c r="C336" s="171"/>
      <c r="D336" s="110"/>
      <c r="E336" s="110"/>
      <c r="I336" s="110"/>
    </row>
    <row r="337" spans="1:9" s="107" customFormat="1">
      <c r="A337" s="110"/>
      <c r="B337" s="110"/>
      <c r="C337" s="171"/>
      <c r="D337" s="110"/>
      <c r="E337" s="110"/>
      <c r="I337" s="110"/>
    </row>
    <row r="338" spans="1:9" s="107" customFormat="1">
      <c r="A338" s="110"/>
      <c r="B338" s="110"/>
      <c r="C338" s="171"/>
      <c r="D338" s="110"/>
      <c r="E338" s="110"/>
      <c r="I338" s="110"/>
    </row>
    <row r="339" spans="1:9" s="107" customFormat="1">
      <c r="A339" s="110"/>
      <c r="B339" s="110"/>
      <c r="C339" s="171"/>
      <c r="D339" s="110"/>
      <c r="E339" s="110"/>
      <c r="I339" s="110"/>
    </row>
    <row r="340" spans="1:9" s="107" customFormat="1">
      <c r="A340" s="110"/>
      <c r="B340" s="110"/>
      <c r="C340" s="171"/>
      <c r="D340" s="110"/>
      <c r="E340" s="110"/>
      <c r="I340" s="110"/>
    </row>
    <row r="341" spans="1:9" s="107" customFormat="1">
      <c r="A341" s="110"/>
      <c r="B341" s="110"/>
      <c r="C341" s="171"/>
      <c r="D341" s="110"/>
      <c r="E341" s="110"/>
      <c r="I341" s="110"/>
    </row>
    <row r="342" spans="1:9" s="107" customFormat="1">
      <c r="A342" s="110"/>
      <c r="B342" s="110"/>
      <c r="C342" s="171"/>
      <c r="D342" s="110"/>
      <c r="E342" s="110"/>
      <c r="I342" s="110"/>
    </row>
    <row r="343" spans="1:9" s="107" customFormat="1">
      <c r="A343" s="110"/>
      <c r="B343" s="110"/>
      <c r="C343" s="171"/>
      <c r="D343" s="110"/>
      <c r="E343" s="110"/>
      <c r="I343" s="110"/>
    </row>
    <row r="344" spans="1:9" s="107" customFormat="1">
      <c r="A344" s="110"/>
      <c r="B344" s="110"/>
      <c r="C344" s="171"/>
      <c r="D344" s="110"/>
      <c r="E344" s="110"/>
      <c r="I344" s="110"/>
    </row>
    <row r="345" spans="1:9" s="107" customFormat="1">
      <c r="A345" s="110"/>
      <c r="B345" s="110"/>
      <c r="C345" s="171"/>
      <c r="D345" s="110"/>
      <c r="E345" s="110"/>
      <c r="I345" s="110"/>
    </row>
    <row r="346" spans="1:9" s="107" customFormat="1">
      <c r="A346" s="110"/>
      <c r="B346" s="110"/>
      <c r="C346" s="171"/>
      <c r="D346" s="110"/>
      <c r="E346" s="110"/>
      <c r="I346" s="110"/>
    </row>
    <row r="347" spans="1:9" s="107" customFormat="1">
      <c r="A347" s="110"/>
      <c r="B347" s="110"/>
      <c r="C347" s="171"/>
      <c r="D347" s="110"/>
      <c r="E347" s="110"/>
      <c r="I347" s="110"/>
    </row>
    <row r="348" spans="1:9" s="107" customFormat="1">
      <c r="A348" s="110"/>
      <c r="B348" s="110"/>
      <c r="C348" s="171"/>
      <c r="D348" s="110"/>
      <c r="E348" s="110"/>
      <c r="I348" s="110"/>
    </row>
    <row r="349" spans="1:9" s="107" customFormat="1">
      <c r="A349" s="110"/>
      <c r="B349" s="110"/>
      <c r="C349" s="171"/>
      <c r="D349" s="110"/>
      <c r="E349" s="110"/>
      <c r="I349" s="110"/>
    </row>
    <row r="350" spans="1:9" s="107" customFormat="1">
      <c r="A350" s="110"/>
      <c r="B350" s="110"/>
      <c r="C350" s="171"/>
      <c r="D350" s="110"/>
      <c r="E350" s="110"/>
      <c r="I350" s="110"/>
    </row>
    <row r="351" spans="1:9" s="107" customFormat="1">
      <c r="A351" s="110"/>
      <c r="B351" s="110"/>
      <c r="C351" s="171"/>
      <c r="D351" s="110"/>
      <c r="E351" s="110"/>
      <c r="I351" s="110"/>
    </row>
    <row r="352" spans="1:9" s="107" customFormat="1">
      <c r="A352" s="110"/>
      <c r="B352" s="110"/>
      <c r="C352" s="171"/>
      <c r="D352" s="110"/>
      <c r="E352" s="110"/>
      <c r="I352" s="110"/>
    </row>
    <row r="353" spans="1:9" s="107" customFormat="1">
      <c r="A353" s="110"/>
      <c r="B353" s="110"/>
      <c r="C353" s="171"/>
      <c r="D353" s="110"/>
      <c r="E353" s="110"/>
      <c r="I353" s="110"/>
    </row>
    <row r="354" spans="1:9" s="107" customFormat="1">
      <c r="A354" s="110"/>
      <c r="B354" s="110"/>
      <c r="C354" s="171"/>
      <c r="D354" s="110"/>
      <c r="E354" s="110"/>
      <c r="I354" s="110"/>
    </row>
    <row r="355" spans="1:9" s="107" customFormat="1">
      <c r="A355" s="110"/>
      <c r="B355" s="110"/>
      <c r="C355" s="171"/>
      <c r="D355" s="110"/>
      <c r="E355" s="110"/>
      <c r="I355" s="110"/>
    </row>
    <row r="356" spans="1:9" s="107" customFormat="1">
      <c r="A356" s="110"/>
      <c r="B356" s="110"/>
      <c r="C356" s="171"/>
      <c r="D356" s="110"/>
      <c r="E356" s="110"/>
      <c r="I356" s="110"/>
    </row>
    <row r="357" spans="1:9" s="107" customFormat="1">
      <c r="A357" s="110"/>
      <c r="B357" s="110"/>
      <c r="C357" s="171"/>
      <c r="D357" s="110"/>
      <c r="E357" s="110"/>
      <c r="I357" s="110"/>
    </row>
    <row r="358" spans="1:9" s="107" customFormat="1">
      <c r="A358" s="110"/>
      <c r="B358" s="110"/>
      <c r="C358" s="171"/>
      <c r="D358" s="110"/>
      <c r="E358" s="110"/>
      <c r="I358" s="110"/>
    </row>
    <row r="359" spans="1:9" s="107" customFormat="1">
      <c r="A359" s="110"/>
      <c r="B359" s="110"/>
      <c r="C359" s="171"/>
      <c r="D359" s="110"/>
      <c r="E359" s="110"/>
      <c r="I359" s="110"/>
    </row>
    <row r="360" spans="1:9" s="107" customFormat="1">
      <c r="A360" s="110"/>
      <c r="B360" s="110"/>
      <c r="C360" s="171"/>
      <c r="D360" s="110"/>
      <c r="E360" s="110"/>
      <c r="I360" s="110"/>
    </row>
    <row r="361" spans="1:9" s="107" customFormat="1">
      <c r="A361" s="110"/>
      <c r="B361" s="110"/>
      <c r="C361" s="171"/>
      <c r="D361" s="110"/>
      <c r="E361" s="110"/>
      <c r="I361" s="110"/>
    </row>
    <row r="362" spans="1:9" s="107" customFormat="1">
      <c r="A362" s="110"/>
      <c r="B362" s="110"/>
      <c r="C362" s="171"/>
      <c r="D362" s="110"/>
      <c r="E362" s="110"/>
      <c r="I362" s="110"/>
    </row>
    <row r="363" spans="1:9" s="107" customFormat="1">
      <c r="A363" s="110"/>
      <c r="B363" s="110"/>
      <c r="C363" s="171"/>
      <c r="D363" s="110"/>
      <c r="E363" s="110"/>
      <c r="I363" s="110"/>
    </row>
    <row r="364" spans="1:9" s="107" customFormat="1">
      <c r="A364" s="110"/>
      <c r="B364" s="110"/>
      <c r="C364" s="171"/>
      <c r="D364" s="110"/>
      <c r="E364" s="110"/>
      <c r="I364" s="110"/>
    </row>
    <row r="365" spans="1:9" s="107" customFormat="1">
      <c r="A365" s="110"/>
      <c r="B365" s="110"/>
      <c r="C365" s="171"/>
      <c r="D365" s="110"/>
      <c r="E365" s="110"/>
      <c r="I365" s="110"/>
    </row>
    <row r="366" spans="1:9" s="107" customFormat="1">
      <c r="A366" s="110"/>
      <c r="B366" s="110"/>
      <c r="C366" s="171"/>
      <c r="D366" s="110"/>
      <c r="E366" s="110"/>
      <c r="I366" s="110"/>
    </row>
    <row r="367" spans="1:9" s="107" customFormat="1">
      <c r="A367" s="110"/>
      <c r="B367" s="110"/>
      <c r="C367" s="171"/>
      <c r="D367" s="110"/>
      <c r="E367" s="110"/>
      <c r="I367" s="110"/>
    </row>
    <row r="368" spans="1:9" s="107" customFormat="1">
      <c r="A368" s="110"/>
      <c r="B368" s="110"/>
      <c r="C368" s="171"/>
      <c r="D368" s="110"/>
      <c r="E368" s="110"/>
      <c r="I368" s="110"/>
    </row>
    <row r="369" spans="1:9" s="107" customFormat="1">
      <c r="A369" s="110"/>
      <c r="B369" s="110"/>
      <c r="C369" s="171"/>
      <c r="D369" s="110"/>
      <c r="E369" s="110"/>
      <c r="I369" s="110"/>
    </row>
    <row r="370" spans="1:9" s="107" customFormat="1">
      <c r="A370" s="110"/>
      <c r="B370" s="110"/>
      <c r="C370" s="171"/>
      <c r="D370" s="110"/>
      <c r="E370" s="110"/>
      <c r="I370" s="110"/>
    </row>
    <row r="371" spans="1:9" s="107" customFormat="1">
      <c r="A371" s="110"/>
      <c r="B371" s="110"/>
      <c r="C371" s="171"/>
      <c r="D371" s="110"/>
      <c r="E371" s="110"/>
      <c r="I371" s="110"/>
    </row>
    <row r="372" spans="1:9" s="107" customFormat="1">
      <c r="A372" s="110"/>
      <c r="B372" s="110"/>
      <c r="C372" s="171"/>
      <c r="D372" s="110"/>
      <c r="E372" s="110"/>
      <c r="I372" s="110"/>
    </row>
    <row r="373" spans="1:9" s="107" customFormat="1">
      <c r="A373" s="110"/>
      <c r="B373" s="110"/>
      <c r="C373" s="171"/>
      <c r="D373" s="110"/>
      <c r="E373" s="110"/>
      <c r="I373" s="110"/>
    </row>
    <row r="374" spans="1:9" s="107" customFormat="1">
      <c r="A374" s="110"/>
      <c r="B374" s="110"/>
      <c r="C374" s="171"/>
      <c r="D374" s="110"/>
      <c r="E374" s="110"/>
      <c r="I374" s="110"/>
    </row>
    <row r="375" spans="1:9" s="107" customFormat="1">
      <c r="A375" s="110"/>
      <c r="B375" s="110"/>
      <c r="C375" s="171"/>
      <c r="D375" s="110"/>
      <c r="E375" s="110"/>
      <c r="I375" s="110"/>
    </row>
    <row r="376" spans="1:9" s="107" customFormat="1">
      <c r="A376" s="110"/>
      <c r="B376" s="110"/>
      <c r="C376" s="171"/>
      <c r="D376" s="110"/>
      <c r="E376" s="110"/>
      <c r="I376" s="110"/>
    </row>
    <row r="377" spans="1:9" s="107" customFormat="1">
      <c r="A377" s="110"/>
      <c r="B377" s="110"/>
      <c r="C377" s="171"/>
      <c r="D377" s="110"/>
      <c r="E377" s="110"/>
      <c r="I377" s="110"/>
    </row>
    <row r="378" spans="1:9" s="107" customFormat="1">
      <c r="A378" s="110"/>
      <c r="B378" s="110"/>
      <c r="C378" s="171"/>
      <c r="D378" s="110"/>
      <c r="E378" s="110"/>
      <c r="I378" s="110"/>
    </row>
    <row r="379" spans="1:9" s="107" customFormat="1">
      <c r="A379" s="110"/>
      <c r="B379" s="110"/>
      <c r="C379" s="171"/>
      <c r="D379" s="110"/>
      <c r="E379" s="110"/>
      <c r="I379" s="110"/>
    </row>
    <row r="380" spans="1:9" s="107" customFormat="1">
      <c r="A380" s="110"/>
      <c r="B380" s="110"/>
      <c r="C380" s="171"/>
      <c r="D380" s="110"/>
      <c r="E380" s="110"/>
      <c r="I380" s="110"/>
    </row>
    <row r="381" spans="1:9" s="107" customFormat="1">
      <c r="A381" s="110"/>
      <c r="B381" s="110"/>
      <c r="C381" s="171"/>
      <c r="D381" s="110"/>
      <c r="E381" s="110"/>
      <c r="I381" s="110"/>
    </row>
    <row r="382" spans="1:9" s="107" customFormat="1">
      <c r="A382" s="110"/>
      <c r="B382" s="110"/>
      <c r="C382" s="171"/>
      <c r="D382" s="110"/>
      <c r="E382" s="110"/>
      <c r="I382" s="110"/>
    </row>
    <row r="383" spans="1:9" s="107" customFormat="1">
      <c r="A383" s="110"/>
      <c r="B383" s="110"/>
      <c r="C383" s="171"/>
      <c r="D383" s="110"/>
      <c r="E383" s="110"/>
      <c r="I383" s="110"/>
    </row>
    <row r="384" spans="1:9" s="107" customFormat="1">
      <c r="A384" s="110"/>
      <c r="B384" s="110"/>
      <c r="C384" s="171"/>
      <c r="D384" s="110"/>
      <c r="E384" s="110"/>
      <c r="I384" s="110"/>
    </row>
    <row r="385" spans="1:9" s="107" customFormat="1">
      <c r="A385" s="110"/>
      <c r="B385" s="110"/>
      <c r="C385" s="171"/>
      <c r="D385" s="110"/>
      <c r="E385" s="110"/>
      <c r="I385" s="110"/>
    </row>
    <row r="386" spans="1:9" s="107" customFormat="1">
      <c r="A386" s="110"/>
      <c r="B386" s="110"/>
      <c r="C386" s="171"/>
      <c r="D386" s="110"/>
      <c r="E386" s="110"/>
      <c r="I386" s="110"/>
    </row>
    <row r="387" spans="1:9" s="107" customFormat="1">
      <c r="A387" s="110"/>
      <c r="B387" s="110"/>
      <c r="C387" s="171"/>
      <c r="D387" s="110"/>
      <c r="E387" s="110"/>
      <c r="I387" s="110"/>
    </row>
    <row r="388" spans="1:9" s="107" customFormat="1">
      <c r="A388" s="110"/>
      <c r="B388" s="110"/>
      <c r="C388" s="171"/>
      <c r="D388" s="110"/>
      <c r="E388" s="110"/>
      <c r="I388" s="110"/>
    </row>
    <row r="389" spans="1:9" s="107" customFormat="1">
      <c r="A389" s="110"/>
      <c r="B389" s="110"/>
      <c r="C389" s="171"/>
      <c r="D389" s="110"/>
      <c r="E389" s="110"/>
      <c r="I389" s="110"/>
    </row>
    <row r="390" spans="1:9" s="107" customFormat="1">
      <c r="A390" s="110"/>
      <c r="B390" s="110"/>
      <c r="C390" s="171"/>
      <c r="D390" s="110"/>
      <c r="E390" s="110"/>
      <c r="I390" s="110"/>
    </row>
    <row r="391" spans="1:9" s="107" customFormat="1">
      <c r="A391" s="110"/>
      <c r="B391" s="110"/>
      <c r="C391" s="171"/>
      <c r="D391" s="110"/>
      <c r="E391" s="110"/>
      <c r="I391" s="110"/>
    </row>
    <row r="392" spans="1:9" s="107" customFormat="1">
      <c r="A392" s="110"/>
      <c r="B392" s="110"/>
      <c r="C392" s="171"/>
      <c r="D392" s="110"/>
      <c r="E392" s="110"/>
      <c r="I392" s="110"/>
    </row>
    <row r="393" spans="1:9" s="107" customFormat="1">
      <c r="A393" s="110"/>
      <c r="B393" s="110"/>
      <c r="C393" s="171"/>
      <c r="D393" s="110"/>
      <c r="E393" s="110"/>
      <c r="I393" s="110"/>
    </row>
    <row r="394" spans="1:9" s="107" customFormat="1">
      <c r="A394" s="110"/>
      <c r="B394" s="110"/>
      <c r="C394" s="171"/>
      <c r="D394" s="110"/>
      <c r="E394" s="110"/>
      <c r="I394" s="110"/>
    </row>
    <row r="395" spans="1:9" s="107" customFormat="1">
      <c r="A395" s="110"/>
      <c r="B395" s="110"/>
      <c r="C395" s="171"/>
      <c r="D395" s="110"/>
      <c r="E395" s="110"/>
      <c r="I395" s="110"/>
    </row>
    <row r="396" spans="1:9" s="107" customFormat="1">
      <c r="A396" s="110"/>
      <c r="B396" s="110"/>
      <c r="C396" s="171"/>
      <c r="D396" s="110"/>
      <c r="E396" s="110"/>
      <c r="I396" s="110"/>
    </row>
    <row r="397" spans="1:9" s="107" customFormat="1">
      <c r="A397" s="110"/>
      <c r="B397" s="110"/>
      <c r="C397" s="171"/>
      <c r="D397" s="110"/>
      <c r="E397" s="110"/>
      <c r="I397" s="110"/>
    </row>
    <row r="398" spans="1:9" s="107" customFormat="1">
      <c r="A398" s="110"/>
      <c r="B398" s="110"/>
      <c r="C398" s="171"/>
      <c r="D398" s="110"/>
      <c r="E398" s="110"/>
      <c r="I398" s="110"/>
    </row>
    <row r="399" spans="1:9" s="107" customFormat="1">
      <c r="A399" s="110"/>
      <c r="B399" s="110"/>
      <c r="C399" s="171"/>
      <c r="D399" s="110"/>
      <c r="E399" s="110"/>
      <c r="I399" s="110"/>
    </row>
    <row r="400" spans="1:9" s="107" customFormat="1">
      <c r="A400" s="110"/>
      <c r="B400" s="110"/>
      <c r="C400" s="171"/>
      <c r="D400" s="110"/>
      <c r="E400" s="110"/>
      <c r="I400" s="110"/>
    </row>
    <row r="401" spans="1:9" s="107" customFormat="1">
      <c r="A401" s="110"/>
      <c r="B401" s="110"/>
      <c r="C401" s="171"/>
      <c r="D401" s="110"/>
      <c r="E401" s="110"/>
      <c r="I401" s="110"/>
    </row>
    <row r="402" spans="1:9" s="107" customFormat="1">
      <c r="A402" s="110"/>
      <c r="B402" s="110"/>
      <c r="C402" s="171"/>
      <c r="D402" s="110"/>
      <c r="E402" s="110"/>
      <c r="I402" s="110"/>
    </row>
    <row r="403" spans="1:9" s="107" customFormat="1">
      <c r="A403" s="110"/>
      <c r="B403" s="110"/>
      <c r="C403" s="171"/>
      <c r="D403" s="110"/>
      <c r="E403" s="110"/>
      <c r="I403" s="110"/>
    </row>
    <row r="404" spans="1:9" s="107" customFormat="1">
      <c r="A404" s="110"/>
      <c r="B404" s="110"/>
      <c r="C404" s="171"/>
      <c r="D404" s="110"/>
      <c r="E404" s="110"/>
      <c r="I404" s="110"/>
    </row>
    <row r="405" spans="1:9" s="107" customFormat="1">
      <c r="A405" s="110"/>
      <c r="B405" s="110"/>
      <c r="C405" s="171"/>
      <c r="D405" s="110"/>
      <c r="E405" s="110"/>
      <c r="I405" s="110"/>
    </row>
    <row r="406" spans="1:9" s="107" customFormat="1">
      <c r="A406" s="110"/>
      <c r="B406" s="110"/>
      <c r="C406" s="171"/>
      <c r="D406" s="110"/>
      <c r="E406" s="110"/>
      <c r="I406" s="110"/>
    </row>
    <row r="407" spans="1:9" s="107" customFormat="1">
      <c r="A407" s="110"/>
      <c r="B407" s="110"/>
      <c r="C407" s="171"/>
      <c r="D407" s="110"/>
      <c r="E407" s="110"/>
      <c r="I407" s="110"/>
    </row>
    <row r="408" spans="1:9" s="107" customFormat="1">
      <c r="A408" s="110"/>
      <c r="B408" s="110"/>
      <c r="C408" s="171"/>
      <c r="D408" s="110"/>
      <c r="E408" s="110"/>
      <c r="I408" s="110"/>
    </row>
    <row r="409" spans="1:9" s="107" customFormat="1">
      <c r="A409" s="110"/>
      <c r="B409" s="110"/>
      <c r="C409" s="171"/>
      <c r="D409" s="110"/>
      <c r="E409" s="110"/>
      <c r="I409" s="110"/>
    </row>
    <row r="410" spans="1:9" s="107" customFormat="1">
      <c r="A410" s="110"/>
      <c r="B410" s="110"/>
      <c r="C410" s="171"/>
      <c r="D410" s="110"/>
      <c r="E410" s="110"/>
      <c r="I410" s="110"/>
    </row>
    <row r="411" spans="1:9" s="107" customFormat="1">
      <c r="A411" s="110"/>
      <c r="B411" s="110"/>
      <c r="C411" s="171"/>
      <c r="D411" s="110"/>
      <c r="E411" s="110"/>
      <c r="I411" s="110"/>
    </row>
    <row r="412" spans="1:9" s="107" customFormat="1">
      <c r="A412" s="110"/>
      <c r="B412" s="110"/>
      <c r="C412" s="171"/>
      <c r="D412" s="110"/>
      <c r="E412" s="110"/>
      <c r="I412" s="110"/>
    </row>
    <row r="413" spans="1:9" s="107" customFormat="1">
      <c r="A413" s="110"/>
      <c r="B413" s="110"/>
      <c r="C413" s="171"/>
      <c r="D413" s="110"/>
      <c r="E413" s="110"/>
      <c r="I413" s="110"/>
    </row>
    <row r="414" spans="1:9" s="107" customFormat="1">
      <c r="A414" s="110"/>
      <c r="B414" s="110"/>
      <c r="C414" s="171"/>
      <c r="D414" s="110"/>
      <c r="E414" s="110"/>
      <c r="I414" s="110"/>
    </row>
    <row r="415" spans="1:9" s="107" customFormat="1">
      <c r="A415" s="110"/>
      <c r="B415" s="110"/>
      <c r="C415" s="171"/>
      <c r="D415" s="110"/>
      <c r="E415" s="110"/>
      <c r="I415" s="110"/>
    </row>
    <row r="416" spans="1:9" s="107" customFormat="1">
      <c r="A416" s="110"/>
      <c r="B416" s="110"/>
      <c r="C416" s="171"/>
      <c r="D416" s="110"/>
      <c r="E416" s="110"/>
      <c r="I416" s="110"/>
    </row>
    <row r="417" spans="1:9" s="107" customFormat="1">
      <c r="A417" s="110"/>
      <c r="B417" s="110"/>
      <c r="C417" s="171"/>
      <c r="D417" s="110"/>
      <c r="E417" s="110"/>
      <c r="I417" s="110"/>
    </row>
    <row r="418" spans="1:9" s="107" customFormat="1">
      <c r="A418" s="110"/>
      <c r="B418" s="110"/>
      <c r="C418" s="171"/>
      <c r="D418" s="110"/>
      <c r="E418" s="110"/>
      <c r="I418" s="110"/>
    </row>
    <row r="419" spans="1:9" s="107" customFormat="1">
      <c r="A419" s="110"/>
      <c r="B419" s="110"/>
      <c r="C419" s="171"/>
      <c r="D419" s="110"/>
      <c r="E419" s="110"/>
      <c r="I419" s="110"/>
    </row>
    <row r="420" spans="1:9" s="107" customFormat="1">
      <c r="A420" s="110"/>
      <c r="B420" s="110"/>
      <c r="C420" s="171"/>
      <c r="D420" s="110"/>
      <c r="E420" s="110"/>
      <c r="I420" s="110"/>
    </row>
    <row r="421" spans="1:9" s="107" customFormat="1">
      <c r="A421" s="110"/>
      <c r="B421" s="110"/>
      <c r="C421" s="171"/>
      <c r="D421" s="110"/>
      <c r="E421" s="110"/>
      <c r="I421" s="110"/>
    </row>
    <row r="422" spans="1:9" s="107" customFormat="1">
      <c r="A422" s="110"/>
      <c r="B422" s="110"/>
      <c r="C422" s="171"/>
      <c r="D422" s="110"/>
      <c r="E422" s="110"/>
      <c r="I422" s="110"/>
    </row>
    <row r="423" spans="1:9" s="107" customFormat="1">
      <c r="A423" s="110"/>
      <c r="B423" s="110"/>
      <c r="C423" s="171"/>
      <c r="D423" s="110"/>
      <c r="E423" s="110"/>
      <c r="I423" s="110"/>
    </row>
    <row r="424" spans="1:9" s="107" customFormat="1">
      <c r="A424" s="110"/>
      <c r="B424" s="110"/>
      <c r="C424" s="171"/>
      <c r="D424" s="110"/>
      <c r="E424" s="110"/>
      <c r="I424" s="110"/>
    </row>
    <row r="425" spans="1:9" s="107" customFormat="1">
      <c r="A425" s="110"/>
      <c r="B425" s="110"/>
      <c r="C425" s="171"/>
      <c r="D425" s="110"/>
      <c r="E425" s="110"/>
      <c r="I425" s="110"/>
    </row>
    <row r="426" spans="1:9" s="107" customFormat="1">
      <c r="A426" s="110"/>
      <c r="B426" s="110"/>
      <c r="C426" s="171"/>
      <c r="D426" s="110"/>
      <c r="E426" s="110"/>
      <c r="I426" s="110"/>
    </row>
    <row r="427" spans="1:9" s="107" customFormat="1">
      <c r="A427" s="110"/>
      <c r="B427" s="110"/>
      <c r="C427" s="171"/>
      <c r="D427" s="110"/>
      <c r="E427" s="110"/>
      <c r="I427" s="110"/>
    </row>
    <row r="428" spans="1:9" s="107" customFormat="1">
      <c r="A428" s="110"/>
      <c r="B428" s="110"/>
      <c r="C428" s="171"/>
      <c r="D428" s="110"/>
      <c r="E428" s="110"/>
      <c r="I428" s="110"/>
    </row>
    <row r="429" spans="1:9" s="107" customFormat="1">
      <c r="A429" s="110"/>
      <c r="B429" s="110"/>
      <c r="C429" s="171"/>
      <c r="D429" s="110"/>
      <c r="E429" s="110"/>
      <c r="I429" s="110"/>
    </row>
    <row r="430" spans="1:9" s="107" customFormat="1">
      <c r="A430" s="110"/>
      <c r="B430" s="110"/>
      <c r="C430" s="171"/>
      <c r="D430" s="110"/>
      <c r="E430" s="110"/>
      <c r="I430" s="110"/>
    </row>
    <row r="431" spans="1:9" s="107" customFormat="1">
      <c r="A431" s="110"/>
      <c r="B431" s="110"/>
      <c r="C431" s="171"/>
      <c r="D431" s="110"/>
      <c r="E431" s="110"/>
      <c r="I431" s="110"/>
    </row>
    <row r="432" spans="1:9" s="107" customFormat="1">
      <c r="A432" s="110"/>
      <c r="B432" s="110"/>
      <c r="C432" s="171"/>
      <c r="D432" s="110"/>
      <c r="E432" s="110"/>
      <c r="I432" s="110"/>
    </row>
    <row r="433" spans="1:9" s="107" customFormat="1">
      <c r="A433" s="110"/>
      <c r="B433" s="110"/>
      <c r="C433" s="171"/>
      <c r="D433" s="110"/>
      <c r="E433" s="110"/>
      <c r="I433" s="110"/>
    </row>
    <row r="434" spans="1:9" s="107" customFormat="1">
      <c r="A434" s="110"/>
      <c r="B434" s="110"/>
      <c r="C434" s="171"/>
      <c r="D434" s="110"/>
      <c r="E434" s="110"/>
      <c r="I434" s="110"/>
    </row>
    <row r="435" spans="1:9" s="107" customFormat="1">
      <c r="A435" s="110"/>
      <c r="B435" s="110"/>
      <c r="C435" s="171"/>
      <c r="D435" s="110"/>
      <c r="E435" s="110"/>
      <c r="I435" s="110"/>
    </row>
    <row r="436" spans="1:9" s="107" customFormat="1">
      <c r="A436" s="110"/>
      <c r="B436" s="110"/>
      <c r="C436" s="171"/>
      <c r="D436" s="110"/>
      <c r="E436" s="110"/>
      <c r="I436" s="110"/>
    </row>
    <row r="437" spans="1:9" s="107" customFormat="1">
      <c r="A437" s="110"/>
      <c r="B437" s="110"/>
      <c r="C437" s="171"/>
      <c r="D437" s="110"/>
      <c r="E437" s="110"/>
      <c r="I437" s="110"/>
    </row>
    <row r="438" spans="1:9" s="107" customFormat="1">
      <c r="A438" s="110"/>
      <c r="B438" s="110"/>
      <c r="C438" s="171"/>
      <c r="D438" s="110"/>
      <c r="E438" s="110"/>
      <c r="I438" s="110"/>
    </row>
    <row r="439" spans="1:9" s="107" customFormat="1">
      <c r="A439" s="110"/>
      <c r="B439" s="110"/>
      <c r="C439" s="171"/>
      <c r="D439" s="110"/>
      <c r="E439" s="110"/>
      <c r="I439" s="110"/>
    </row>
    <row r="440" spans="1:9" s="107" customFormat="1">
      <c r="A440" s="110"/>
      <c r="B440" s="110"/>
      <c r="C440" s="171"/>
      <c r="D440" s="110"/>
      <c r="E440" s="110"/>
      <c r="I440" s="110"/>
    </row>
    <row r="441" spans="1:9" s="107" customFormat="1">
      <c r="A441" s="110"/>
      <c r="B441" s="110"/>
      <c r="C441" s="171"/>
      <c r="D441" s="110"/>
      <c r="E441" s="110"/>
      <c r="I441" s="110"/>
    </row>
    <row r="442" spans="1:9" s="107" customFormat="1">
      <c r="A442" s="110"/>
      <c r="B442" s="110"/>
      <c r="C442" s="171"/>
      <c r="D442" s="110"/>
      <c r="E442" s="110"/>
      <c r="I442" s="110"/>
    </row>
    <row r="443" spans="1:9" s="107" customFormat="1">
      <c r="A443" s="110"/>
      <c r="B443" s="110"/>
      <c r="C443" s="171"/>
      <c r="D443" s="110"/>
      <c r="E443" s="110"/>
      <c r="I443" s="110"/>
    </row>
    <row r="444" spans="1:9" s="107" customFormat="1">
      <c r="A444" s="110"/>
      <c r="B444" s="110"/>
      <c r="C444" s="171"/>
      <c r="D444" s="110"/>
      <c r="E444" s="110"/>
      <c r="I444" s="110"/>
    </row>
    <row r="445" spans="1:9" s="107" customFormat="1">
      <c r="A445" s="110"/>
      <c r="B445" s="110"/>
      <c r="C445" s="171"/>
      <c r="D445" s="110"/>
      <c r="E445" s="110"/>
      <c r="I445" s="110"/>
    </row>
    <row r="446" spans="1:9" s="107" customFormat="1">
      <c r="A446" s="110"/>
      <c r="B446" s="110"/>
      <c r="C446" s="171"/>
      <c r="D446" s="110"/>
      <c r="E446" s="110"/>
      <c r="I446" s="110"/>
    </row>
    <row r="447" spans="1:9" s="107" customFormat="1">
      <c r="A447" s="110"/>
      <c r="B447" s="110"/>
      <c r="C447" s="171"/>
      <c r="D447" s="110"/>
      <c r="E447" s="110"/>
      <c r="I447" s="110"/>
    </row>
    <row r="448" spans="1:9" s="107" customFormat="1">
      <c r="A448" s="110"/>
      <c r="B448" s="110"/>
      <c r="C448" s="171"/>
      <c r="D448" s="110"/>
      <c r="E448" s="110"/>
      <c r="I448" s="110"/>
    </row>
    <row r="449" spans="1:9" s="107" customFormat="1">
      <c r="A449" s="110"/>
      <c r="B449" s="110"/>
      <c r="C449" s="171"/>
      <c r="D449" s="110"/>
      <c r="E449" s="110"/>
      <c r="I449" s="110"/>
    </row>
    <row r="450" spans="1:9" s="107" customFormat="1">
      <c r="A450" s="110"/>
      <c r="B450" s="110"/>
      <c r="C450" s="171"/>
      <c r="D450" s="110"/>
      <c r="E450" s="110"/>
      <c r="I450" s="110"/>
    </row>
    <row r="451" spans="1:9" s="107" customFormat="1">
      <c r="A451" s="110"/>
      <c r="B451" s="110"/>
      <c r="C451" s="171"/>
      <c r="D451" s="110"/>
      <c r="E451" s="110"/>
      <c r="I451" s="110"/>
    </row>
    <row r="452" spans="1:9" s="107" customFormat="1">
      <c r="A452" s="110"/>
      <c r="B452" s="110"/>
      <c r="C452" s="171"/>
      <c r="D452" s="110"/>
      <c r="E452" s="110"/>
      <c r="I452" s="110"/>
    </row>
    <row r="453" spans="1:9" s="107" customFormat="1">
      <c r="A453" s="110"/>
      <c r="B453" s="110"/>
      <c r="C453" s="171"/>
      <c r="D453" s="110"/>
      <c r="E453" s="110"/>
      <c r="I453" s="110"/>
    </row>
    <row r="454" spans="1:9" s="107" customFormat="1">
      <c r="A454" s="110"/>
      <c r="B454" s="110"/>
      <c r="C454" s="171"/>
      <c r="D454" s="110"/>
      <c r="E454" s="110"/>
      <c r="I454" s="110"/>
    </row>
    <row r="455" spans="1:9" s="107" customFormat="1">
      <c r="A455" s="110"/>
      <c r="B455" s="110"/>
      <c r="C455" s="171"/>
      <c r="D455" s="110"/>
      <c r="E455" s="110"/>
      <c r="I455" s="110"/>
    </row>
    <row r="456" spans="1:9" s="107" customFormat="1">
      <c r="A456" s="110"/>
      <c r="B456" s="110"/>
      <c r="C456" s="171"/>
      <c r="D456" s="110"/>
      <c r="E456" s="110"/>
      <c r="I456" s="110"/>
    </row>
    <row r="457" spans="1:9" s="107" customFormat="1">
      <c r="A457" s="110"/>
      <c r="B457" s="110"/>
      <c r="C457" s="171"/>
      <c r="D457" s="110"/>
      <c r="E457" s="110"/>
      <c r="I457" s="110"/>
    </row>
    <row r="458" spans="1:9" s="107" customFormat="1">
      <c r="A458" s="110"/>
      <c r="B458" s="110"/>
      <c r="C458" s="171"/>
      <c r="D458" s="110"/>
      <c r="E458" s="110"/>
      <c r="I458" s="110"/>
    </row>
    <row r="459" spans="1:9" s="107" customFormat="1">
      <c r="A459" s="110"/>
      <c r="B459" s="110"/>
      <c r="C459" s="171"/>
      <c r="D459" s="110"/>
      <c r="E459" s="110"/>
      <c r="I459" s="110"/>
    </row>
    <row r="460" spans="1:9" s="107" customFormat="1">
      <c r="A460" s="110"/>
      <c r="B460" s="110"/>
      <c r="C460" s="171"/>
      <c r="D460" s="110"/>
      <c r="E460" s="110"/>
      <c r="I460" s="110"/>
    </row>
    <row r="461" spans="1:9" s="107" customFormat="1">
      <c r="A461" s="110"/>
      <c r="B461" s="110"/>
      <c r="C461" s="171"/>
      <c r="D461" s="110"/>
      <c r="E461" s="110"/>
      <c r="I461" s="110"/>
    </row>
    <row r="462" spans="1:9" s="107" customFormat="1">
      <c r="A462" s="110"/>
      <c r="B462" s="110"/>
      <c r="C462" s="171"/>
      <c r="D462" s="110"/>
      <c r="E462" s="110"/>
      <c r="I462" s="110"/>
    </row>
    <row r="463" spans="1:9" s="107" customFormat="1">
      <c r="A463" s="110"/>
      <c r="B463" s="110"/>
      <c r="C463" s="171"/>
      <c r="D463" s="110"/>
      <c r="E463" s="110"/>
      <c r="I463" s="110"/>
    </row>
    <row r="464" spans="1:9" s="107" customFormat="1">
      <c r="A464" s="110"/>
      <c r="B464" s="110"/>
      <c r="C464" s="171"/>
      <c r="D464" s="110"/>
      <c r="E464" s="110"/>
      <c r="I464" s="110"/>
    </row>
    <row r="465" spans="1:9" s="107" customFormat="1">
      <c r="A465" s="110"/>
      <c r="B465" s="110"/>
      <c r="C465" s="171"/>
      <c r="D465" s="110"/>
      <c r="E465" s="110"/>
      <c r="I465" s="110"/>
    </row>
    <row r="466" spans="1:9" s="107" customFormat="1">
      <c r="A466" s="110"/>
      <c r="B466" s="110"/>
      <c r="C466" s="171"/>
      <c r="D466" s="110"/>
      <c r="E466" s="110"/>
      <c r="I466" s="110"/>
    </row>
    <row r="467" spans="1:9" s="107" customFormat="1">
      <c r="A467" s="110"/>
      <c r="B467" s="110"/>
      <c r="C467" s="171"/>
      <c r="D467" s="110"/>
      <c r="E467" s="110"/>
      <c r="I467" s="110"/>
    </row>
    <row r="468" spans="1:9" s="107" customFormat="1">
      <c r="A468" s="110"/>
      <c r="B468" s="110"/>
      <c r="C468" s="171"/>
      <c r="D468" s="110"/>
      <c r="E468" s="110"/>
      <c r="I468" s="110"/>
    </row>
    <row r="469" spans="1:9" s="107" customFormat="1">
      <c r="A469" s="110"/>
      <c r="B469" s="110"/>
      <c r="C469" s="171"/>
      <c r="D469" s="110"/>
      <c r="E469" s="110"/>
      <c r="I469" s="110"/>
    </row>
    <row r="470" spans="1:9" s="107" customFormat="1">
      <c r="A470" s="110"/>
      <c r="B470" s="110"/>
      <c r="C470" s="171"/>
      <c r="D470" s="110"/>
      <c r="E470" s="110"/>
      <c r="I470" s="110"/>
    </row>
    <row r="471" spans="1:9" s="107" customFormat="1">
      <c r="A471" s="110"/>
      <c r="B471" s="110"/>
      <c r="C471" s="171"/>
      <c r="D471" s="110"/>
      <c r="E471" s="110"/>
      <c r="I471" s="110"/>
    </row>
    <row r="472" spans="1:9" s="107" customFormat="1">
      <c r="A472" s="110"/>
      <c r="B472" s="110"/>
      <c r="C472" s="171"/>
      <c r="D472" s="110"/>
      <c r="E472" s="110"/>
      <c r="I472" s="110"/>
    </row>
    <row r="473" spans="1:9" s="107" customFormat="1">
      <c r="A473" s="110"/>
      <c r="B473" s="110"/>
      <c r="C473" s="171"/>
      <c r="D473" s="110"/>
      <c r="E473" s="110"/>
      <c r="I473" s="110"/>
    </row>
    <row r="474" spans="1:9" s="107" customFormat="1">
      <c r="A474" s="110"/>
      <c r="B474" s="110"/>
      <c r="C474" s="171"/>
      <c r="D474" s="110"/>
      <c r="E474" s="110"/>
      <c r="I474" s="110"/>
    </row>
    <row r="475" spans="1:9" s="107" customFormat="1">
      <c r="A475" s="110"/>
      <c r="B475" s="110"/>
      <c r="C475" s="171"/>
      <c r="D475" s="110"/>
      <c r="E475" s="110"/>
      <c r="I475" s="110"/>
    </row>
    <row r="476" spans="1:9" s="107" customFormat="1">
      <c r="A476" s="110"/>
      <c r="B476" s="110"/>
      <c r="C476" s="171"/>
      <c r="D476" s="110"/>
      <c r="E476" s="110"/>
      <c r="I476" s="110"/>
    </row>
    <row r="477" spans="1:9" s="107" customFormat="1">
      <c r="A477" s="110"/>
      <c r="B477" s="110"/>
      <c r="C477" s="171"/>
      <c r="D477" s="110"/>
      <c r="E477" s="110"/>
      <c r="I477" s="110"/>
    </row>
    <row r="478" spans="1:9" s="107" customFormat="1">
      <c r="A478" s="110"/>
      <c r="B478" s="110"/>
      <c r="C478" s="171"/>
      <c r="D478" s="110"/>
      <c r="E478" s="110"/>
      <c r="I478" s="110"/>
    </row>
    <row r="479" spans="1:9" s="107" customFormat="1">
      <c r="A479" s="110"/>
      <c r="B479" s="110"/>
      <c r="C479" s="171"/>
      <c r="D479" s="110"/>
      <c r="E479" s="110"/>
      <c r="I479" s="110"/>
    </row>
    <row r="480" spans="1:9" s="107" customFormat="1">
      <c r="A480" s="110"/>
      <c r="B480" s="110"/>
      <c r="C480" s="171"/>
      <c r="D480" s="110"/>
      <c r="E480" s="110"/>
      <c r="I480" s="110"/>
    </row>
    <row r="481" spans="1:9" s="107" customFormat="1">
      <c r="A481" s="110"/>
      <c r="B481" s="110"/>
      <c r="C481" s="171"/>
      <c r="D481" s="110"/>
      <c r="E481" s="110"/>
      <c r="I481" s="110"/>
    </row>
    <row r="482" spans="1:9" s="107" customFormat="1">
      <c r="A482" s="110"/>
      <c r="B482" s="110"/>
      <c r="C482" s="171"/>
      <c r="D482" s="110"/>
      <c r="E482" s="110"/>
      <c r="I482" s="110"/>
    </row>
    <row r="483" spans="1:9" s="107" customFormat="1">
      <c r="A483" s="110"/>
      <c r="B483" s="110"/>
      <c r="C483" s="171"/>
      <c r="D483" s="110"/>
      <c r="E483" s="110"/>
      <c r="I483" s="110"/>
    </row>
    <row r="484" spans="1:9" s="107" customFormat="1">
      <c r="A484" s="110"/>
      <c r="B484" s="110"/>
      <c r="C484" s="171"/>
      <c r="D484" s="110"/>
      <c r="E484" s="110"/>
      <c r="I484" s="110"/>
    </row>
    <row r="485" spans="1:9" s="107" customFormat="1">
      <c r="A485" s="110"/>
      <c r="B485" s="110"/>
      <c r="C485" s="171"/>
      <c r="D485" s="110"/>
      <c r="E485" s="110"/>
      <c r="I485" s="110"/>
    </row>
    <row r="486" spans="1:9" s="107" customFormat="1">
      <c r="A486" s="110"/>
      <c r="B486" s="110"/>
      <c r="C486" s="171"/>
      <c r="D486" s="110"/>
      <c r="E486" s="110"/>
      <c r="I486" s="110"/>
    </row>
    <row r="487" spans="1:9" s="107" customFormat="1">
      <c r="A487" s="110"/>
      <c r="B487" s="110"/>
      <c r="C487" s="171"/>
      <c r="D487" s="110"/>
      <c r="E487" s="110"/>
      <c r="I487" s="110"/>
    </row>
    <row r="488" spans="1:9" s="107" customFormat="1">
      <c r="A488" s="110"/>
      <c r="B488" s="110"/>
      <c r="C488" s="171"/>
      <c r="D488" s="110"/>
      <c r="E488" s="110"/>
      <c r="I488" s="110"/>
    </row>
    <row r="489" spans="1:9" s="107" customFormat="1">
      <c r="A489" s="110"/>
      <c r="B489" s="110"/>
      <c r="C489" s="171"/>
      <c r="D489" s="110"/>
      <c r="E489" s="110"/>
      <c r="I489" s="110"/>
    </row>
    <row r="490" spans="1:9" s="107" customFormat="1">
      <c r="A490" s="110"/>
      <c r="B490" s="110"/>
      <c r="C490" s="171"/>
      <c r="D490" s="110"/>
      <c r="E490" s="110"/>
      <c r="I490" s="110"/>
    </row>
    <row r="491" spans="1:9" s="107" customFormat="1">
      <c r="A491" s="110"/>
      <c r="B491" s="110"/>
      <c r="C491" s="171"/>
      <c r="D491" s="110"/>
      <c r="E491" s="110"/>
      <c r="I491" s="110"/>
    </row>
    <row r="492" spans="1:9" s="107" customFormat="1">
      <c r="A492" s="110"/>
      <c r="B492" s="110"/>
      <c r="C492" s="171"/>
      <c r="D492" s="110"/>
      <c r="E492" s="110"/>
      <c r="I492" s="110"/>
    </row>
    <row r="493" spans="1:9" s="107" customFormat="1">
      <c r="A493" s="110"/>
      <c r="B493" s="110"/>
      <c r="C493" s="171"/>
      <c r="D493" s="110"/>
      <c r="E493" s="110"/>
      <c r="I493" s="110"/>
    </row>
    <row r="494" spans="1:9" s="107" customFormat="1">
      <c r="A494" s="110"/>
      <c r="B494" s="110"/>
      <c r="C494" s="171"/>
      <c r="D494" s="110"/>
      <c r="E494" s="110"/>
      <c r="I494" s="110"/>
    </row>
    <row r="495" spans="1:9" s="107" customFormat="1">
      <c r="A495" s="110"/>
      <c r="B495" s="110"/>
      <c r="C495" s="171"/>
      <c r="D495" s="110"/>
      <c r="E495" s="110"/>
      <c r="I495" s="110"/>
    </row>
    <row r="496" spans="1:9" s="107" customFormat="1">
      <c r="A496" s="110"/>
      <c r="B496" s="110"/>
      <c r="C496" s="171"/>
      <c r="D496" s="110"/>
      <c r="E496" s="110"/>
      <c r="I496" s="110"/>
    </row>
    <row r="497" spans="1:9" s="107" customFormat="1">
      <c r="A497" s="110"/>
      <c r="B497" s="110"/>
      <c r="C497" s="171"/>
      <c r="D497" s="110"/>
      <c r="E497" s="110"/>
      <c r="I497" s="110"/>
    </row>
    <row r="498" spans="1:9" s="107" customFormat="1">
      <c r="A498" s="110"/>
      <c r="B498" s="110"/>
      <c r="C498" s="171"/>
      <c r="D498" s="110"/>
      <c r="E498" s="110"/>
      <c r="I498" s="110"/>
    </row>
    <row r="499" spans="1:9" s="107" customFormat="1">
      <c r="A499" s="110"/>
      <c r="B499" s="110"/>
      <c r="C499" s="171"/>
      <c r="D499" s="110"/>
      <c r="E499" s="110"/>
      <c r="I499" s="110"/>
    </row>
    <row r="500" spans="1:9" s="107" customFormat="1">
      <c r="A500" s="110"/>
      <c r="B500" s="110"/>
      <c r="C500" s="171"/>
      <c r="D500" s="110"/>
      <c r="E500" s="110"/>
      <c r="I500" s="110"/>
    </row>
    <row r="501" spans="1:9" s="107" customFormat="1">
      <c r="A501" s="110"/>
      <c r="B501" s="110"/>
      <c r="C501" s="171"/>
      <c r="D501" s="110"/>
      <c r="E501" s="110"/>
      <c r="I501" s="110"/>
    </row>
    <row r="502" spans="1:9" s="107" customFormat="1">
      <c r="A502" s="110"/>
      <c r="B502" s="110"/>
      <c r="C502" s="171"/>
      <c r="D502" s="110"/>
      <c r="E502" s="110"/>
      <c r="I502" s="110"/>
    </row>
    <row r="503" spans="1:9" s="107" customFormat="1">
      <c r="A503" s="110"/>
      <c r="B503" s="110"/>
      <c r="C503" s="171"/>
      <c r="D503" s="110"/>
      <c r="E503" s="110"/>
      <c r="I503" s="110"/>
    </row>
    <row r="504" spans="1:9" s="107" customFormat="1">
      <c r="A504" s="110"/>
      <c r="B504" s="110"/>
      <c r="C504" s="171"/>
      <c r="D504" s="110"/>
      <c r="E504" s="110"/>
      <c r="I504" s="110"/>
    </row>
    <row r="505" spans="1:9" s="107" customFormat="1">
      <c r="A505" s="110"/>
      <c r="B505" s="110"/>
      <c r="C505" s="171"/>
      <c r="D505" s="110"/>
      <c r="E505" s="110"/>
      <c r="I505" s="110"/>
    </row>
    <row r="506" spans="1:9" s="107" customFormat="1">
      <c r="A506" s="110"/>
      <c r="B506" s="110"/>
      <c r="C506" s="171"/>
      <c r="D506" s="110"/>
      <c r="E506" s="110"/>
      <c r="I506" s="110"/>
    </row>
    <row r="507" spans="1:9" s="107" customFormat="1">
      <c r="A507" s="110"/>
      <c r="B507" s="110"/>
      <c r="C507" s="171"/>
      <c r="D507" s="110"/>
      <c r="E507" s="110"/>
      <c r="I507" s="110"/>
    </row>
    <row r="508" spans="1:9" s="107" customFormat="1">
      <c r="A508" s="110"/>
      <c r="B508" s="110"/>
      <c r="C508" s="171"/>
      <c r="D508" s="110"/>
      <c r="E508" s="110"/>
      <c r="I508" s="110"/>
    </row>
    <row r="509" spans="1:9" s="107" customFormat="1">
      <c r="A509" s="110"/>
      <c r="B509" s="110"/>
      <c r="C509" s="171"/>
      <c r="D509" s="110"/>
      <c r="E509" s="110"/>
      <c r="I509" s="110"/>
    </row>
    <row r="510" spans="1:9" s="107" customFormat="1">
      <c r="A510" s="110"/>
      <c r="B510" s="110"/>
      <c r="C510" s="171"/>
      <c r="D510" s="110"/>
      <c r="E510" s="110"/>
      <c r="I510" s="110"/>
    </row>
    <row r="511" spans="1:9" s="107" customFormat="1">
      <c r="A511" s="110"/>
      <c r="B511" s="110"/>
      <c r="C511" s="171"/>
      <c r="D511" s="110"/>
      <c r="E511" s="110"/>
      <c r="I511" s="110"/>
    </row>
    <row r="512" spans="1:9" s="107" customFormat="1">
      <c r="A512" s="110"/>
      <c r="B512" s="110"/>
      <c r="C512" s="171"/>
      <c r="D512" s="110"/>
      <c r="E512" s="110"/>
      <c r="I512" s="110"/>
    </row>
    <row r="513" spans="1:9" s="107" customFormat="1">
      <c r="A513" s="110"/>
      <c r="B513" s="110"/>
      <c r="C513" s="171"/>
      <c r="D513" s="110"/>
      <c r="E513" s="110"/>
      <c r="I513" s="110"/>
    </row>
    <row r="514" spans="1:9" s="107" customFormat="1">
      <c r="A514" s="110"/>
      <c r="B514" s="110"/>
      <c r="C514" s="171"/>
      <c r="D514" s="110"/>
      <c r="E514" s="110"/>
      <c r="I514" s="110"/>
    </row>
    <row r="515" spans="1:9" s="107" customFormat="1">
      <c r="A515" s="110"/>
      <c r="B515" s="110"/>
      <c r="C515" s="171"/>
      <c r="D515" s="110"/>
      <c r="E515" s="110"/>
      <c r="I515" s="110"/>
    </row>
    <row r="516" spans="1:9" s="107" customFormat="1">
      <c r="A516" s="110"/>
      <c r="B516" s="110"/>
      <c r="C516" s="171"/>
      <c r="D516" s="110"/>
      <c r="E516" s="110"/>
      <c r="I516" s="110"/>
    </row>
    <row r="517" spans="1:9" s="107" customFormat="1">
      <c r="A517" s="110"/>
      <c r="B517" s="110"/>
      <c r="C517" s="171"/>
      <c r="D517" s="110"/>
      <c r="E517" s="110"/>
      <c r="I517" s="110"/>
    </row>
    <row r="518" spans="1:9" s="107" customFormat="1">
      <c r="A518" s="110"/>
      <c r="B518" s="110"/>
      <c r="C518" s="171"/>
      <c r="D518" s="110"/>
      <c r="E518" s="110"/>
      <c r="I518" s="110"/>
    </row>
    <row r="519" spans="1:9" s="107" customFormat="1">
      <c r="A519" s="110"/>
      <c r="B519" s="110"/>
      <c r="C519" s="171"/>
      <c r="D519" s="110"/>
      <c r="E519" s="110"/>
      <c r="I519" s="110"/>
    </row>
    <row r="520" spans="1:9" s="107" customFormat="1">
      <c r="A520" s="110"/>
      <c r="B520" s="110"/>
      <c r="C520" s="171"/>
      <c r="D520" s="110"/>
      <c r="E520" s="110"/>
      <c r="I520" s="110"/>
    </row>
    <row r="521" spans="1:9" s="107" customFormat="1">
      <c r="A521" s="110"/>
      <c r="B521" s="110"/>
      <c r="C521" s="171"/>
      <c r="D521" s="110"/>
      <c r="E521" s="110"/>
      <c r="I521" s="110"/>
    </row>
    <row r="522" spans="1:9" s="107" customFormat="1">
      <c r="A522" s="110"/>
      <c r="B522" s="110"/>
      <c r="C522" s="171"/>
      <c r="D522" s="110"/>
      <c r="E522" s="110"/>
      <c r="I522" s="110"/>
    </row>
    <row r="523" spans="1:9" s="107" customFormat="1">
      <c r="A523" s="110"/>
      <c r="B523" s="110"/>
      <c r="C523" s="171"/>
      <c r="D523" s="110"/>
      <c r="E523" s="110"/>
      <c r="I523" s="110"/>
    </row>
    <row r="524" spans="1:9" s="107" customFormat="1">
      <c r="A524" s="110"/>
      <c r="B524" s="110"/>
      <c r="C524" s="171"/>
      <c r="D524" s="110"/>
      <c r="E524" s="110"/>
      <c r="I524" s="110"/>
    </row>
    <row r="525" spans="1:9" s="107" customFormat="1">
      <c r="A525" s="110"/>
      <c r="B525" s="110"/>
      <c r="C525" s="171"/>
      <c r="D525" s="110"/>
      <c r="E525" s="110"/>
      <c r="I525" s="110"/>
    </row>
    <row r="526" spans="1:9" s="107" customFormat="1">
      <c r="A526" s="110"/>
      <c r="B526" s="110"/>
      <c r="C526" s="171"/>
      <c r="D526" s="110"/>
      <c r="E526" s="110"/>
      <c r="I526" s="110"/>
    </row>
    <row r="527" spans="1:9" s="107" customFormat="1">
      <c r="A527" s="110"/>
      <c r="B527" s="110"/>
      <c r="C527" s="171"/>
      <c r="D527" s="110"/>
      <c r="E527" s="110"/>
      <c r="I527" s="110"/>
    </row>
    <row r="528" spans="1:9" s="107" customFormat="1">
      <c r="A528" s="110"/>
      <c r="B528" s="110"/>
      <c r="C528" s="171"/>
      <c r="D528" s="110"/>
      <c r="E528" s="110"/>
      <c r="I528" s="110"/>
    </row>
    <row r="529" spans="1:9" s="107" customFormat="1">
      <c r="A529" s="110"/>
      <c r="B529" s="110"/>
      <c r="C529" s="171"/>
      <c r="D529" s="110"/>
      <c r="E529" s="110"/>
      <c r="I529" s="110"/>
    </row>
    <row r="530" spans="1:9" s="107" customFormat="1">
      <c r="A530" s="110"/>
      <c r="B530" s="110"/>
      <c r="C530" s="171"/>
      <c r="D530" s="110"/>
      <c r="E530" s="110"/>
      <c r="I530" s="110"/>
    </row>
    <row r="531" spans="1:9" s="107" customFormat="1">
      <c r="A531" s="110"/>
      <c r="B531" s="110"/>
      <c r="C531" s="171"/>
      <c r="D531" s="110"/>
      <c r="E531" s="110"/>
      <c r="I531" s="110"/>
    </row>
    <row r="532" spans="1:9" s="107" customFormat="1">
      <c r="A532" s="110"/>
      <c r="B532" s="110"/>
      <c r="C532" s="171"/>
      <c r="D532" s="110"/>
      <c r="E532" s="110"/>
      <c r="I532" s="110"/>
    </row>
    <row r="533" spans="1:9" s="107" customFormat="1">
      <c r="A533" s="110"/>
      <c r="B533" s="110"/>
      <c r="C533" s="171"/>
      <c r="D533" s="110"/>
      <c r="E533" s="110"/>
      <c r="I533" s="110"/>
    </row>
    <row r="534" spans="1:9" s="107" customFormat="1">
      <c r="A534" s="110"/>
      <c r="B534" s="110"/>
      <c r="C534" s="171"/>
      <c r="D534" s="110"/>
      <c r="E534" s="110"/>
      <c r="I534" s="110"/>
    </row>
    <row r="535" spans="1:9" s="107" customFormat="1">
      <c r="A535" s="110"/>
      <c r="B535" s="110"/>
      <c r="C535" s="171"/>
      <c r="D535" s="110"/>
      <c r="E535" s="110"/>
      <c r="I535" s="110"/>
    </row>
    <row r="536" spans="1:9" s="107" customFormat="1">
      <c r="A536" s="110"/>
      <c r="B536" s="110"/>
      <c r="C536" s="171"/>
      <c r="D536" s="110"/>
      <c r="E536" s="110"/>
      <c r="I536" s="110"/>
    </row>
    <row r="537" spans="1:9" s="107" customFormat="1">
      <c r="A537" s="110"/>
      <c r="B537" s="110"/>
      <c r="C537" s="171"/>
      <c r="D537" s="110"/>
      <c r="E537" s="110"/>
      <c r="I537" s="110"/>
    </row>
    <row r="538" spans="1:9" s="107" customFormat="1">
      <c r="A538" s="110"/>
      <c r="B538" s="110"/>
      <c r="C538" s="171"/>
      <c r="D538" s="110"/>
      <c r="E538" s="110"/>
      <c r="I538" s="110"/>
    </row>
    <row r="539" spans="1:9" s="107" customFormat="1">
      <c r="A539" s="110"/>
      <c r="B539" s="110"/>
      <c r="C539" s="171"/>
      <c r="D539" s="110"/>
      <c r="E539" s="110"/>
      <c r="I539" s="110"/>
    </row>
    <row r="540" spans="1:9" s="107" customFormat="1">
      <c r="A540" s="110"/>
      <c r="B540" s="110"/>
      <c r="C540" s="171"/>
      <c r="D540" s="110"/>
      <c r="E540" s="110"/>
      <c r="I540" s="110"/>
    </row>
    <row r="541" spans="1:9" s="107" customFormat="1">
      <c r="A541" s="110"/>
      <c r="B541" s="110"/>
      <c r="C541" s="171"/>
      <c r="D541" s="110"/>
      <c r="E541" s="110"/>
      <c r="I541" s="110"/>
    </row>
    <row r="542" spans="1:9" s="107" customFormat="1">
      <c r="A542" s="110"/>
      <c r="B542" s="110"/>
      <c r="C542" s="171"/>
      <c r="D542" s="110"/>
      <c r="E542" s="110"/>
      <c r="I542" s="110"/>
    </row>
    <row r="543" spans="1:9" s="107" customFormat="1">
      <c r="A543" s="110"/>
      <c r="B543" s="110"/>
      <c r="C543" s="171"/>
      <c r="D543" s="110"/>
      <c r="E543" s="110"/>
      <c r="I543" s="110"/>
    </row>
    <row r="544" spans="1:9" s="107" customFormat="1">
      <c r="A544" s="110"/>
      <c r="B544" s="110"/>
      <c r="C544" s="171"/>
      <c r="D544" s="110"/>
      <c r="E544" s="110"/>
      <c r="I544" s="110"/>
    </row>
    <row r="545" spans="1:9" s="107" customFormat="1">
      <c r="A545" s="110"/>
      <c r="B545" s="110"/>
      <c r="C545" s="171"/>
      <c r="D545" s="110"/>
      <c r="E545" s="110"/>
      <c r="I545" s="110"/>
    </row>
    <row r="546" spans="1:9" s="107" customFormat="1">
      <c r="A546" s="110"/>
      <c r="B546" s="110"/>
      <c r="C546" s="171"/>
      <c r="D546" s="110"/>
      <c r="E546" s="110"/>
      <c r="I546" s="110"/>
    </row>
    <row r="547" spans="1:9" s="107" customFormat="1">
      <c r="A547" s="110"/>
      <c r="B547" s="110"/>
      <c r="C547" s="171"/>
      <c r="D547" s="110"/>
      <c r="E547" s="110"/>
      <c r="I547" s="110"/>
    </row>
    <row r="548" spans="1:9" s="107" customFormat="1">
      <c r="A548" s="110"/>
      <c r="B548" s="110"/>
      <c r="C548" s="171"/>
      <c r="D548" s="110"/>
      <c r="E548" s="110"/>
      <c r="I548" s="110"/>
    </row>
    <row r="549" spans="1:9" s="107" customFormat="1">
      <c r="A549" s="110"/>
      <c r="B549" s="110"/>
      <c r="C549" s="171"/>
      <c r="D549" s="110"/>
      <c r="E549" s="110"/>
      <c r="I549" s="110"/>
    </row>
    <row r="550" spans="1:9" s="107" customFormat="1">
      <c r="A550" s="110"/>
      <c r="B550" s="110"/>
      <c r="C550" s="171"/>
      <c r="D550" s="110"/>
      <c r="E550" s="110"/>
      <c r="I550" s="110"/>
    </row>
    <row r="551" spans="1:9" s="107" customFormat="1">
      <c r="A551" s="110"/>
      <c r="B551" s="110"/>
      <c r="C551" s="171"/>
      <c r="D551" s="110"/>
      <c r="E551" s="110"/>
      <c r="I551" s="110"/>
    </row>
    <row r="552" spans="1:9" s="107" customFormat="1">
      <c r="A552" s="110"/>
      <c r="B552" s="110"/>
      <c r="C552" s="171"/>
      <c r="D552" s="110"/>
      <c r="E552" s="110"/>
      <c r="I552" s="110"/>
    </row>
    <row r="553" spans="1:9" s="107" customFormat="1">
      <c r="A553" s="110"/>
      <c r="B553" s="110"/>
      <c r="C553" s="171"/>
      <c r="D553" s="110"/>
      <c r="E553" s="110"/>
      <c r="I553" s="110"/>
    </row>
    <row r="554" spans="1:9" s="107" customFormat="1">
      <c r="A554" s="110"/>
      <c r="B554" s="110"/>
      <c r="C554" s="171"/>
      <c r="D554" s="110"/>
      <c r="E554" s="110"/>
      <c r="I554" s="110"/>
    </row>
    <row r="555" spans="1:9" s="107" customFormat="1">
      <c r="A555" s="110"/>
      <c r="B555" s="110"/>
      <c r="C555" s="171"/>
      <c r="D555" s="110"/>
      <c r="E555" s="110"/>
      <c r="I555" s="110"/>
    </row>
    <row r="556" spans="1:9" s="107" customFormat="1">
      <c r="A556" s="110"/>
      <c r="B556" s="110"/>
      <c r="C556" s="171"/>
      <c r="D556" s="110"/>
      <c r="E556" s="110"/>
      <c r="I556" s="110"/>
    </row>
    <row r="557" spans="1:9" s="107" customFormat="1">
      <c r="A557" s="110"/>
      <c r="B557" s="110"/>
      <c r="C557" s="171"/>
      <c r="D557" s="110"/>
      <c r="E557" s="110"/>
      <c r="I557" s="110"/>
    </row>
    <row r="558" spans="1:9" s="107" customFormat="1">
      <c r="A558" s="110"/>
      <c r="B558" s="110"/>
      <c r="C558" s="171"/>
      <c r="D558" s="110"/>
      <c r="E558" s="110"/>
      <c r="I558" s="110"/>
    </row>
    <row r="559" spans="1:9" s="107" customFormat="1">
      <c r="A559" s="110"/>
      <c r="B559" s="110"/>
      <c r="C559" s="171"/>
      <c r="D559" s="110"/>
      <c r="E559" s="110"/>
      <c r="I559" s="110"/>
    </row>
    <row r="560" spans="1:9" s="107" customFormat="1">
      <c r="A560" s="110"/>
      <c r="B560" s="110"/>
      <c r="C560" s="171"/>
      <c r="D560" s="110"/>
      <c r="E560" s="110"/>
      <c r="I560" s="110"/>
    </row>
    <row r="561" spans="1:9" s="107" customFormat="1">
      <c r="A561" s="110"/>
      <c r="B561" s="110"/>
      <c r="C561" s="171"/>
      <c r="D561" s="110"/>
      <c r="E561" s="110"/>
      <c r="I561" s="110"/>
    </row>
    <row r="562" spans="1:9" s="107" customFormat="1">
      <c r="A562" s="110"/>
      <c r="B562" s="110"/>
      <c r="C562" s="171"/>
      <c r="D562" s="110"/>
      <c r="E562" s="110"/>
      <c r="I562" s="110"/>
    </row>
    <row r="563" spans="1:9" s="107" customFormat="1">
      <c r="A563" s="110"/>
      <c r="B563" s="110"/>
      <c r="C563" s="171"/>
      <c r="D563" s="110"/>
      <c r="E563" s="110"/>
      <c r="I563" s="110"/>
    </row>
    <row r="564" spans="1:9" s="107" customFormat="1">
      <c r="A564" s="110"/>
      <c r="B564" s="110"/>
      <c r="C564" s="171"/>
      <c r="D564" s="110"/>
      <c r="E564" s="110"/>
      <c r="I564" s="110"/>
    </row>
    <row r="565" spans="1:9" s="107" customFormat="1">
      <c r="A565" s="110"/>
      <c r="B565" s="110"/>
      <c r="C565" s="171"/>
      <c r="D565" s="110"/>
      <c r="E565" s="110"/>
      <c r="I565" s="110"/>
    </row>
    <row r="566" spans="1:9" s="107" customFormat="1">
      <c r="A566" s="110"/>
      <c r="B566" s="110"/>
      <c r="C566" s="171"/>
      <c r="D566" s="110"/>
      <c r="E566" s="110"/>
      <c r="I566" s="110"/>
    </row>
    <row r="567" spans="1:9" s="107" customFormat="1">
      <c r="A567" s="110"/>
      <c r="B567" s="110"/>
      <c r="C567" s="171"/>
      <c r="D567" s="110"/>
      <c r="E567" s="110"/>
      <c r="I567" s="110"/>
    </row>
    <row r="568" spans="1:9" s="107" customFormat="1">
      <c r="A568" s="110"/>
      <c r="B568" s="110"/>
      <c r="C568" s="171"/>
      <c r="D568" s="110"/>
      <c r="E568" s="110"/>
      <c r="I568" s="110"/>
    </row>
    <row r="569" spans="1:9" s="107" customFormat="1">
      <c r="A569" s="110"/>
      <c r="B569" s="110"/>
      <c r="C569" s="171"/>
      <c r="D569" s="110"/>
      <c r="E569" s="110"/>
      <c r="I569" s="110"/>
    </row>
    <row r="570" spans="1:9" s="107" customFormat="1">
      <c r="A570" s="110"/>
      <c r="B570" s="110"/>
      <c r="C570" s="171"/>
      <c r="D570" s="110"/>
      <c r="E570" s="110"/>
      <c r="I570" s="110"/>
    </row>
    <row r="571" spans="1:9" s="107" customFormat="1">
      <c r="A571" s="110"/>
      <c r="B571" s="110"/>
      <c r="C571" s="171"/>
      <c r="D571" s="110"/>
      <c r="E571" s="110"/>
      <c r="I571" s="110"/>
    </row>
    <row r="572" spans="1:9" s="107" customFormat="1">
      <c r="A572" s="110"/>
      <c r="B572" s="110"/>
      <c r="C572" s="171"/>
      <c r="D572" s="110"/>
      <c r="E572" s="110"/>
      <c r="I572" s="110"/>
    </row>
    <row r="573" spans="1:9" s="107" customFormat="1">
      <c r="A573" s="110"/>
      <c r="B573" s="110"/>
      <c r="C573" s="171"/>
      <c r="D573" s="110"/>
      <c r="E573" s="110"/>
      <c r="I573" s="110"/>
    </row>
    <row r="574" spans="1:9" s="107" customFormat="1">
      <c r="A574" s="110"/>
      <c r="B574" s="110"/>
      <c r="C574" s="171"/>
      <c r="D574" s="110"/>
      <c r="E574" s="110"/>
      <c r="I574" s="110"/>
    </row>
    <row r="575" spans="1:9" s="107" customFormat="1">
      <c r="A575" s="110"/>
      <c r="B575" s="110"/>
      <c r="C575" s="171"/>
      <c r="D575" s="110"/>
      <c r="E575" s="110"/>
      <c r="I575" s="110"/>
    </row>
    <row r="576" spans="1:9" s="107" customFormat="1">
      <c r="A576" s="110"/>
      <c r="B576" s="110"/>
      <c r="C576" s="171"/>
      <c r="D576" s="110"/>
      <c r="E576" s="110"/>
      <c r="I576" s="110"/>
    </row>
    <row r="577" spans="1:9" s="107" customFormat="1">
      <c r="A577" s="110"/>
      <c r="B577" s="110"/>
      <c r="C577" s="171"/>
      <c r="D577" s="110"/>
      <c r="E577" s="110"/>
      <c r="I577" s="110"/>
    </row>
    <row r="578" spans="1:9" s="107" customFormat="1">
      <c r="A578" s="110"/>
      <c r="B578" s="110"/>
      <c r="C578" s="171"/>
      <c r="D578" s="110"/>
      <c r="E578" s="110"/>
      <c r="I578" s="110"/>
    </row>
    <row r="579" spans="1:9" s="107" customFormat="1">
      <c r="A579" s="110"/>
      <c r="B579" s="110"/>
      <c r="C579" s="171"/>
      <c r="D579" s="110"/>
      <c r="E579" s="110"/>
      <c r="I579" s="110"/>
    </row>
    <row r="580" spans="1:9" s="107" customFormat="1">
      <c r="A580" s="110"/>
      <c r="B580" s="110"/>
      <c r="C580" s="171"/>
      <c r="D580" s="110"/>
      <c r="E580" s="110"/>
      <c r="I580" s="110"/>
    </row>
    <row r="581" spans="1:9" s="107" customFormat="1">
      <c r="A581" s="110"/>
      <c r="B581" s="110"/>
      <c r="C581" s="171"/>
      <c r="D581" s="110"/>
      <c r="E581" s="110"/>
      <c r="I581" s="110"/>
    </row>
    <row r="582" spans="1:9" s="107" customFormat="1">
      <c r="A582" s="110"/>
      <c r="B582" s="110"/>
      <c r="C582" s="171"/>
      <c r="D582" s="110"/>
      <c r="E582" s="110"/>
      <c r="I582" s="110"/>
    </row>
    <row r="583" spans="1:9" s="107" customFormat="1">
      <c r="A583" s="110"/>
      <c r="B583" s="110"/>
      <c r="C583" s="171"/>
      <c r="D583" s="110"/>
      <c r="E583" s="110"/>
      <c r="I583" s="110"/>
    </row>
    <row r="584" spans="1:9" s="107" customFormat="1">
      <c r="A584" s="110"/>
      <c r="B584" s="110"/>
      <c r="C584" s="171"/>
      <c r="D584" s="110"/>
      <c r="E584" s="110"/>
      <c r="I584" s="110"/>
    </row>
    <row r="585" spans="1:9" s="107" customFormat="1">
      <c r="A585" s="110"/>
      <c r="B585" s="110"/>
      <c r="C585" s="171"/>
      <c r="D585" s="110"/>
      <c r="E585" s="110"/>
      <c r="I585" s="110"/>
    </row>
    <row r="586" spans="1:9" s="107" customFormat="1">
      <c r="A586" s="110"/>
      <c r="B586" s="110"/>
      <c r="C586" s="171"/>
      <c r="D586" s="110"/>
      <c r="E586" s="110"/>
      <c r="I586" s="110"/>
    </row>
    <row r="587" spans="1:9" s="107" customFormat="1">
      <c r="A587" s="110"/>
      <c r="B587" s="110"/>
      <c r="C587" s="171"/>
      <c r="D587" s="110"/>
      <c r="E587" s="110"/>
      <c r="I587" s="110"/>
    </row>
    <row r="588" spans="1:9" s="107" customFormat="1">
      <c r="A588" s="110"/>
      <c r="B588" s="110"/>
      <c r="C588" s="171"/>
      <c r="D588" s="110"/>
      <c r="E588" s="110"/>
      <c r="I588" s="110"/>
    </row>
    <row r="589" spans="1:9" s="107" customFormat="1">
      <c r="A589" s="110"/>
      <c r="B589" s="110"/>
      <c r="C589" s="171"/>
      <c r="D589" s="110"/>
      <c r="E589" s="110"/>
      <c r="I589" s="110"/>
    </row>
    <row r="590" spans="1:9" s="107" customFormat="1">
      <c r="A590" s="110"/>
      <c r="B590" s="110"/>
      <c r="C590" s="171"/>
      <c r="D590" s="110"/>
      <c r="E590" s="110"/>
      <c r="I590" s="110"/>
    </row>
    <row r="591" spans="1:9" s="107" customFormat="1">
      <c r="A591" s="110"/>
      <c r="B591" s="110"/>
      <c r="C591" s="171"/>
      <c r="D591" s="110"/>
      <c r="E591" s="110"/>
      <c r="I591" s="110"/>
    </row>
    <row r="592" spans="1:9" s="107" customFormat="1">
      <c r="A592" s="110"/>
      <c r="B592" s="110"/>
      <c r="C592" s="171"/>
      <c r="D592" s="110"/>
      <c r="E592" s="110"/>
      <c r="I592" s="110"/>
    </row>
    <row r="593" spans="1:9" s="107" customFormat="1">
      <c r="A593" s="110"/>
      <c r="B593" s="110"/>
      <c r="C593" s="171"/>
      <c r="D593" s="110"/>
      <c r="E593" s="110"/>
      <c r="I593" s="110"/>
    </row>
    <row r="594" spans="1:9" s="107" customFormat="1">
      <c r="A594" s="110"/>
      <c r="B594" s="110"/>
      <c r="C594" s="171"/>
      <c r="D594" s="110"/>
      <c r="E594" s="110"/>
      <c r="I594" s="110"/>
    </row>
    <row r="595" spans="1:9" s="107" customFormat="1">
      <c r="A595" s="110"/>
      <c r="B595" s="110"/>
      <c r="C595" s="171"/>
      <c r="D595" s="110"/>
      <c r="E595" s="110"/>
      <c r="I595" s="110"/>
    </row>
    <row r="596" spans="1:9" s="107" customFormat="1">
      <c r="A596" s="110"/>
      <c r="B596" s="110"/>
      <c r="C596" s="171"/>
      <c r="D596" s="110"/>
      <c r="E596" s="110"/>
      <c r="I596" s="110"/>
    </row>
    <row r="597" spans="1:9" s="107" customFormat="1">
      <c r="A597" s="110"/>
      <c r="B597" s="110"/>
      <c r="C597" s="171"/>
      <c r="D597" s="110"/>
      <c r="E597" s="110"/>
      <c r="I597" s="110"/>
    </row>
    <row r="598" spans="1:9" s="107" customFormat="1">
      <c r="A598" s="110"/>
      <c r="B598" s="110"/>
      <c r="C598" s="171"/>
      <c r="D598" s="110"/>
      <c r="E598" s="110"/>
      <c r="I598" s="110"/>
    </row>
    <row r="599" spans="1:9" s="107" customFormat="1">
      <c r="A599" s="110"/>
      <c r="B599" s="110"/>
      <c r="C599" s="171"/>
      <c r="D599" s="110"/>
      <c r="E599" s="110"/>
      <c r="I599" s="110"/>
    </row>
    <row r="600" spans="1:9" s="107" customFormat="1">
      <c r="A600" s="110"/>
      <c r="B600" s="110"/>
      <c r="C600" s="171"/>
      <c r="D600" s="110"/>
      <c r="E600" s="110"/>
      <c r="I600" s="110"/>
    </row>
    <row r="601" spans="1:9" s="107" customFormat="1">
      <c r="A601" s="110"/>
      <c r="B601" s="110"/>
      <c r="C601" s="171"/>
      <c r="D601" s="110"/>
      <c r="E601" s="110"/>
      <c r="I601" s="110"/>
    </row>
    <row r="602" spans="1:9" s="107" customFormat="1">
      <c r="A602" s="110"/>
      <c r="B602" s="110"/>
      <c r="C602" s="171"/>
      <c r="D602" s="110"/>
      <c r="E602" s="110"/>
      <c r="I602" s="110"/>
    </row>
    <row r="603" spans="1:9" s="107" customFormat="1">
      <c r="A603" s="110"/>
      <c r="B603" s="110"/>
      <c r="C603" s="171"/>
      <c r="D603" s="110"/>
      <c r="E603" s="110"/>
      <c r="I603" s="110"/>
    </row>
    <row r="604" spans="1:9" s="107" customFormat="1">
      <c r="A604" s="110"/>
      <c r="B604" s="110"/>
      <c r="C604" s="171"/>
      <c r="D604" s="110"/>
      <c r="E604" s="110"/>
      <c r="I604" s="110"/>
    </row>
    <row r="605" spans="1:9" s="107" customFormat="1">
      <c r="A605" s="110"/>
      <c r="B605" s="110"/>
      <c r="C605" s="171"/>
      <c r="D605" s="110"/>
      <c r="E605" s="110"/>
      <c r="I605" s="110"/>
    </row>
    <row r="606" spans="1:9" s="107" customFormat="1">
      <c r="A606" s="110"/>
      <c r="B606" s="110"/>
      <c r="C606" s="171"/>
      <c r="D606" s="110"/>
      <c r="E606" s="110"/>
      <c r="I606" s="110"/>
    </row>
    <row r="607" spans="1:9" s="107" customFormat="1">
      <c r="A607" s="110"/>
      <c r="B607" s="110"/>
      <c r="C607" s="171"/>
      <c r="D607" s="110"/>
      <c r="E607" s="110"/>
      <c r="I607" s="110"/>
    </row>
    <row r="608" spans="1:9" s="107" customFormat="1">
      <c r="A608" s="110"/>
      <c r="B608" s="110"/>
      <c r="C608" s="171"/>
      <c r="D608" s="110"/>
      <c r="E608" s="110"/>
      <c r="I608" s="110"/>
    </row>
    <row r="609" spans="1:9" s="107" customFormat="1">
      <c r="A609" s="110"/>
      <c r="B609" s="110"/>
      <c r="C609" s="171"/>
      <c r="D609" s="110"/>
      <c r="E609" s="110"/>
      <c r="I609" s="110"/>
    </row>
    <row r="610" spans="1:9" s="107" customFormat="1">
      <c r="A610" s="110"/>
      <c r="B610" s="110"/>
      <c r="C610" s="171"/>
      <c r="D610" s="110"/>
      <c r="E610" s="110"/>
      <c r="I610" s="110"/>
    </row>
    <row r="611" spans="1:9" s="107" customFormat="1">
      <c r="A611" s="110"/>
      <c r="B611" s="110"/>
      <c r="C611" s="171"/>
      <c r="D611" s="110"/>
      <c r="E611" s="110"/>
      <c r="I611" s="110"/>
    </row>
    <row r="612" spans="1:9" s="107" customFormat="1">
      <c r="A612" s="110"/>
      <c r="B612" s="110"/>
      <c r="C612" s="171"/>
      <c r="D612" s="110"/>
      <c r="E612" s="110"/>
      <c r="I612" s="110"/>
    </row>
    <row r="613" spans="1:9" s="107" customFormat="1">
      <c r="A613" s="110"/>
      <c r="B613" s="110"/>
      <c r="C613" s="171"/>
      <c r="D613" s="110"/>
      <c r="E613" s="110"/>
      <c r="I613" s="110"/>
    </row>
    <row r="614" spans="1:9" s="107" customFormat="1">
      <c r="A614" s="110"/>
      <c r="B614" s="110"/>
      <c r="C614" s="171"/>
      <c r="D614" s="110"/>
      <c r="E614" s="110"/>
      <c r="I614" s="110"/>
    </row>
    <row r="615" spans="1:9" s="107" customFormat="1">
      <c r="A615" s="110"/>
      <c r="B615" s="110"/>
      <c r="C615" s="171"/>
      <c r="D615" s="110"/>
      <c r="E615" s="110"/>
      <c r="I615" s="110"/>
    </row>
    <row r="616" spans="1:9" s="107" customFormat="1">
      <c r="A616" s="110"/>
      <c r="B616" s="110"/>
      <c r="C616" s="171"/>
      <c r="D616" s="110"/>
      <c r="E616" s="110"/>
      <c r="I616" s="110"/>
    </row>
    <row r="617" spans="1:9" s="107" customFormat="1">
      <c r="A617" s="110"/>
      <c r="B617" s="110"/>
      <c r="C617" s="171"/>
      <c r="D617" s="110"/>
      <c r="E617" s="110"/>
      <c r="I617" s="110"/>
    </row>
    <row r="618" spans="1:9" s="107" customFormat="1">
      <c r="A618" s="110"/>
      <c r="B618" s="110"/>
      <c r="C618" s="171"/>
      <c r="D618" s="110"/>
      <c r="E618" s="110"/>
      <c r="I618" s="110"/>
    </row>
    <row r="619" spans="1:9" s="107" customFormat="1">
      <c r="A619" s="110"/>
      <c r="B619" s="110"/>
      <c r="C619" s="171"/>
      <c r="D619" s="110"/>
      <c r="E619" s="110"/>
      <c r="I619" s="110"/>
    </row>
    <row r="620" spans="1:9" s="107" customFormat="1">
      <c r="A620" s="110"/>
      <c r="B620" s="110"/>
      <c r="C620" s="171"/>
      <c r="D620" s="110"/>
      <c r="E620" s="110"/>
      <c r="I620" s="110"/>
    </row>
    <row r="621" spans="1:9" s="107" customFormat="1">
      <c r="A621" s="110"/>
      <c r="B621" s="110"/>
      <c r="C621" s="171"/>
      <c r="D621" s="110"/>
      <c r="E621" s="110"/>
      <c r="I621" s="110"/>
    </row>
    <row r="622" spans="1:9" s="107" customFormat="1">
      <c r="A622" s="110"/>
      <c r="B622" s="110"/>
      <c r="C622" s="171"/>
      <c r="D622" s="110"/>
      <c r="E622" s="110"/>
      <c r="I622" s="110"/>
    </row>
    <row r="623" spans="1:9" s="107" customFormat="1">
      <c r="A623" s="110"/>
      <c r="B623" s="110"/>
      <c r="C623" s="171"/>
      <c r="D623" s="110"/>
      <c r="E623" s="110"/>
      <c r="I623" s="110"/>
    </row>
    <row r="624" spans="1:9" s="107" customFormat="1">
      <c r="A624" s="110"/>
      <c r="B624" s="110"/>
      <c r="C624" s="171"/>
      <c r="D624" s="110"/>
      <c r="E624" s="110"/>
      <c r="I624" s="110"/>
    </row>
    <row r="625" spans="1:9" s="107" customFormat="1">
      <c r="A625" s="110"/>
      <c r="B625" s="110"/>
      <c r="C625" s="171"/>
      <c r="D625" s="110"/>
      <c r="E625" s="110"/>
      <c r="I625" s="110"/>
    </row>
    <row r="626" spans="1:9" s="107" customFormat="1">
      <c r="A626" s="110"/>
      <c r="B626" s="110"/>
      <c r="C626" s="171"/>
      <c r="D626" s="110"/>
      <c r="E626" s="110"/>
      <c r="I626" s="110"/>
    </row>
    <row r="627" spans="1:9" s="107" customFormat="1">
      <c r="A627" s="110"/>
      <c r="B627" s="110"/>
      <c r="C627" s="171"/>
      <c r="D627" s="110"/>
      <c r="E627" s="110"/>
      <c r="I627" s="110"/>
    </row>
    <row r="628" spans="1:9" s="107" customFormat="1">
      <c r="A628" s="110"/>
      <c r="B628" s="110"/>
      <c r="C628" s="171"/>
      <c r="D628" s="110"/>
      <c r="E628" s="110"/>
      <c r="I628" s="110"/>
    </row>
    <row r="629" spans="1:9" s="107" customFormat="1">
      <c r="A629" s="110"/>
      <c r="B629" s="110"/>
      <c r="C629" s="171"/>
      <c r="D629" s="110"/>
      <c r="E629" s="110"/>
      <c r="I629" s="110"/>
    </row>
    <row r="630" spans="1:9" s="107" customFormat="1">
      <c r="A630" s="110"/>
      <c r="B630" s="110"/>
      <c r="C630" s="171"/>
      <c r="D630" s="110"/>
      <c r="E630" s="110"/>
      <c r="I630" s="110"/>
    </row>
    <row r="631" spans="1:9" s="107" customFormat="1">
      <c r="A631" s="110"/>
      <c r="B631" s="110"/>
      <c r="C631" s="171"/>
      <c r="D631" s="110"/>
      <c r="E631" s="110"/>
      <c r="I631" s="110"/>
    </row>
    <row r="632" spans="1:9" s="107" customFormat="1">
      <c r="A632" s="110"/>
      <c r="B632" s="110"/>
      <c r="C632" s="171"/>
      <c r="D632" s="110"/>
      <c r="E632" s="110"/>
      <c r="I632" s="110"/>
    </row>
    <row r="633" spans="1:9" s="107" customFormat="1">
      <c r="A633" s="110"/>
      <c r="B633" s="110"/>
      <c r="C633" s="171"/>
      <c r="D633" s="110"/>
      <c r="E633" s="110"/>
      <c r="I633" s="110"/>
    </row>
    <row r="634" spans="1:9" s="107" customFormat="1">
      <c r="A634" s="110"/>
      <c r="B634" s="110"/>
      <c r="C634" s="171"/>
      <c r="D634" s="110"/>
      <c r="E634" s="110"/>
      <c r="I634" s="110"/>
    </row>
    <row r="635" spans="1:9" s="107" customFormat="1">
      <c r="A635" s="110"/>
      <c r="B635" s="110"/>
      <c r="C635" s="171"/>
      <c r="D635" s="110"/>
      <c r="E635" s="110"/>
      <c r="I635" s="110"/>
    </row>
    <row r="636" spans="1:9" s="107" customFormat="1">
      <c r="A636" s="110"/>
      <c r="B636" s="110"/>
      <c r="C636" s="171"/>
      <c r="D636" s="110"/>
      <c r="E636" s="110"/>
      <c r="I636" s="110"/>
    </row>
    <row r="637" spans="1:9" s="107" customFormat="1">
      <c r="A637" s="110"/>
      <c r="B637" s="110"/>
      <c r="C637" s="171"/>
      <c r="D637" s="110"/>
      <c r="E637" s="110"/>
      <c r="I637" s="110"/>
    </row>
    <row r="638" spans="1:9" s="107" customFormat="1">
      <c r="A638" s="110"/>
      <c r="B638" s="110"/>
      <c r="C638" s="171"/>
      <c r="D638" s="110"/>
      <c r="E638" s="110"/>
      <c r="I638" s="110"/>
    </row>
    <row r="639" spans="1:9" s="107" customFormat="1">
      <c r="A639" s="110"/>
      <c r="B639" s="110"/>
      <c r="C639" s="171"/>
      <c r="D639" s="110"/>
      <c r="E639" s="110"/>
      <c r="I639" s="110"/>
    </row>
    <row r="640" spans="1:9" s="107" customFormat="1">
      <c r="A640" s="110"/>
      <c r="B640" s="110"/>
      <c r="C640" s="171"/>
      <c r="D640" s="110"/>
      <c r="E640" s="110"/>
      <c r="I640" s="110"/>
    </row>
    <row r="641" spans="1:9" s="107" customFormat="1">
      <c r="A641" s="110"/>
      <c r="B641" s="110"/>
      <c r="C641" s="171"/>
      <c r="D641" s="110"/>
      <c r="E641" s="110"/>
      <c r="I641" s="110"/>
    </row>
    <row r="642" spans="1:9" s="107" customFormat="1">
      <c r="A642" s="110"/>
      <c r="B642" s="110"/>
      <c r="C642" s="171"/>
      <c r="D642" s="110"/>
      <c r="E642" s="110"/>
      <c r="I642" s="110"/>
    </row>
    <row r="643" spans="1:9" s="107" customFormat="1">
      <c r="A643" s="110"/>
      <c r="B643" s="110"/>
      <c r="C643" s="171"/>
      <c r="D643" s="110"/>
      <c r="E643" s="110"/>
      <c r="I643" s="110"/>
    </row>
    <row r="644" spans="1:9" s="107" customFormat="1">
      <c r="A644" s="110"/>
      <c r="B644" s="110"/>
      <c r="C644" s="171"/>
      <c r="D644" s="110"/>
      <c r="E644" s="110"/>
      <c r="I644" s="110"/>
    </row>
    <row r="645" spans="1:9" s="107" customFormat="1">
      <c r="A645" s="110"/>
      <c r="B645" s="110"/>
      <c r="C645" s="171"/>
      <c r="D645" s="110"/>
      <c r="E645" s="110"/>
      <c r="I645" s="110"/>
    </row>
    <row r="646" spans="1:9" s="107" customFormat="1">
      <c r="A646" s="110"/>
      <c r="B646" s="110"/>
      <c r="C646" s="171"/>
      <c r="D646" s="110"/>
      <c r="E646" s="110"/>
      <c r="I646" s="110"/>
    </row>
    <row r="647" spans="1:9" s="107" customFormat="1">
      <c r="A647" s="110"/>
      <c r="B647" s="110"/>
      <c r="C647" s="171"/>
      <c r="D647" s="110"/>
      <c r="E647" s="110"/>
      <c r="I647" s="110"/>
    </row>
    <row r="648" spans="1:9" s="107" customFormat="1">
      <c r="A648" s="110"/>
      <c r="B648" s="110"/>
      <c r="C648" s="171"/>
      <c r="D648" s="110"/>
      <c r="E648" s="110"/>
      <c r="I648" s="110"/>
    </row>
    <row r="649" spans="1:9" s="107" customFormat="1">
      <c r="A649" s="110"/>
      <c r="B649" s="110"/>
      <c r="C649" s="171"/>
      <c r="D649" s="110"/>
      <c r="E649" s="110"/>
      <c r="I649" s="110"/>
    </row>
    <row r="650" spans="1:9" s="107" customFormat="1">
      <c r="A650" s="110"/>
      <c r="B650" s="110"/>
      <c r="C650" s="171"/>
      <c r="D650" s="110"/>
      <c r="E650" s="110"/>
      <c r="I650" s="110"/>
    </row>
    <row r="651" spans="1:9" s="107" customFormat="1">
      <c r="A651" s="110"/>
      <c r="B651" s="110"/>
      <c r="C651" s="171"/>
      <c r="D651" s="110"/>
      <c r="E651" s="110"/>
      <c r="I651" s="110"/>
    </row>
    <row r="652" spans="1:9" s="107" customFormat="1">
      <c r="A652" s="110"/>
      <c r="B652" s="110"/>
      <c r="C652" s="171"/>
      <c r="D652" s="110"/>
      <c r="E652" s="110"/>
      <c r="I652" s="110"/>
    </row>
    <row r="653" spans="1:9" s="107" customFormat="1">
      <c r="A653" s="110"/>
      <c r="B653" s="110"/>
      <c r="C653" s="171"/>
      <c r="D653" s="110"/>
      <c r="E653" s="110"/>
      <c r="I653" s="110"/>
    </row>
    <row r="654" spans="1:9" s="107" customFormat="1">
      <c r="A654" s="110"/>
      <c r="B654" s="110"/>
      <c r="C654" s="171"/>
      <c r="D654" s="110"/>
      <c r="E654" s="110"/>
      <c r="I654" s="110"/>
    </row>
    <row r="655" spans="1:9" s="107" customFormat="1">
      <c r="A655" s="110"/>
      <c r="B655" s="110"/>
      <c r="C655" s="171"/>
      <c r="D655" s="110"/>
      <c r="E655" s="110"/>
      <c r="I655" s="110"/>
    </row>
    <row r="656" spans="1:9" s="107" customFormat="1">
      <c r="A656" s="110"/>
      <c r="B656" s="110"/>
      <c r="C656" s="171"/>
      <c r="D656" s="110"/>
      <c r="E656" s="110"/>
      <c r="I656" s="110"/>
    </row>
    <row r="657" spans="1:9" s="107" customFormat="1">
      <c r="A657" s="110"/>
      <c r="B657" s="110"/>
      <c r="C657" s="171"/>
      <c r="D657" s="110"/>
      <c r="E657" s="110"/>
      <c r="I657" s="110"/>
    </row>
    <row r="658" spans="1:9" s="107" customFormat="1">
      <c r="A658" s="110"/>
      <c r="B658" s="110"/>
      <c r="C658" s="171"/>
      <c r="D658" s="110"/>
      <c r="E658" s="110"/>
      <c r="I658" s="110"/>
    </row>
    <row r="659" spans="1:9" s="107" customFormat="1">
      <c r="A659" s="110"/>
      <c r="B659" s="110"/>
      <c r="C659" s="171"/>
      <c r="D659" s="110"/>
      <c r="E659" s="110"/>
      <c r="I659" s="110"/>
    </row>
    <row r="660" spans="1:9" s="107" customFormat="1">
      <c r="A660" s="110"/>
      <c r="B660" s="110"/>
      <c r="C660" s="171"/>
      <c r="D660" s="110"/>
      <c r="E660" s="110"/>
      <c r="I660" s="110"/>
    </row>
    <row r="661" spans="1:9" s="107" customFormat="1">
      <c r="A661" s="110"/>
      <c r="B661" s="110"/>
      <c r="C661" s="171"/>
      <c r="D661" s="110"/>
      <c r="E661" s="110"/>
      <c r="I661" s="110"/>
    </row>
    <row r="662" spans="1:9" s="107" customFormat="1">
      <c r="A662" s="110"/>
      <c r="B662" s="110"/>
      <c r="C662" s="171"/>
      <c r="D662" s="110"/>
      <c r="E662" s="110"/>
      <c r="I662" s="110"/>
    </row>
    <row r="663" spans="1:9" s="107" customFormat="1">
      <c r="A663" s="110"/>
      <c r="B663" s="110"/>
      <c r="C663" s="171"/>
      <c r="D663" s="110"/>
      <c r="E663" s="110"/>
      <c r="I663" s="110"/>
    </row>
    <row r="664" spans="1:9" s="107" customFormat="1">
      <c r="A664" s="110"/>
      <c r="B664" s="110"/>
      <c r="C664" s="171"/>
      <c r="D664" s="110"/>
      <c r="E664" s="110"/>
      <c r="I664" s="110"/>
    </row>
    <row r="665" spans="1:9" s="107" customFormat="1">
      <c r="A665" s="110"/>
      <c r="B665" s="110"/>
      <c r="C665" s="171"/>
      <c r="D665" s="110"/>
      <c r="E665" s="110"/>
      <c r="I665" s="110"/>
    </row>
    <row r="666" spans="1:9" s="107" customFormat="1">
      <c r="A666" s="110"/>
      <c r="B666" s="110"/>
      <c r="C666" s="171"/>
      <c r="D666" s="110"/>
      <c r="E666" s="110"/>
      <c r="I666" s="110"/>
    </row>
    <row r="667" spans="1:9" s="107" customFormat="1">
      <c r="A667" s="110"/>
      <c r="B667" s="110"/>
      <c r="C667" s="171"/>
      <c r="D667" s="110"/>
      <c r="E667" s="110"/>
      <c r="I667" s="110"/>
    </row>
    <row r="668" spans="1:9" s="107" customFormat="1">
      <c r="A668" s="110"/>
      <c r="B668" s="110"/>
      <c r="C668" s="171"/>
      <c r="D668" s="110"/>
      <c r="E668" s="110"/>
      <c r="I668" s="110"/>
    </row>
    <row r="669" spans="1:9" s="107" customFormat="1">
      <c r="A669" s="110"/>
      <c r="B669" s="110"/>
      <c r="C669" s="171"/>
      <c r="D669" s="110"/>
      <c r="E669" s="110"/>
      <c r="I669" s="110"/>
    </row>
    <row r="670" spans="1:9" s="107" customFormat="1">
      <c r="A670" s="110"/>
      <c r="B670" s="110"/>
      <c r="C670" s="171"/>
      <c r="D670" s="110"/>
      <c r="E670" s="110"/>
      <c r="I670" s="110"/>
    </row>
    <row r="671" spans="1:9" s="107" customFormat="1">
      <c r="A671" s="110"/>
      <c r="B671" s="110"/>
      <c r="C671" s="171"/>
      <c r="D671" s="110"/>
      <c r="E671" s="110"/>
      <c r="I671" s="110"/>
    </row>
    <row r="672" spans="1:9" s="107" customFormat="1">
      <c r="A672" s="110"/>
      <c r="B672" s="110"/>
      <c r="C672" s="171"/>
      <c r="D672" s="110"/>
      <c r="E672" s="110"/>
      <c r="I672" s="110"/>
    </row>
    <row r="673" spans="1:9" s="107" customFormat="1">
      <c r="A673" s="110"/>
      <c r="B673" s="110"/>
      <c r="C673" s="171"/>
      <c r="D673" s="110"/>
      <c r="E673" s="110"/>
      <c r="I673" s="110"/>
    </row>
    <row r="674" spans="1:9" s="107" customFormat="1">
      <c r="A674" s="110"/>
      <c r="B674" s="110"/>
      <c r="C674" s="171"/>
      <c r="D674" s="110"/>
      <c r="E674" s="110"/>
      <c r="I674" s="110"/>
    </row>
    <row r="675" spans="1:9" s="107" customFormat="1">
      <c r="A675" s="110"/>
      <c r="B675" s="110"/>
      <c r="C675" s="171"/>
      <c r="D675" s="110"/>
      <c r="E675" s="110"/>
      <c r="I675" s="110"/>
    </row>
    <row r="676" spans="1:9" s="107" customFormat="1">
      <c r="A676" s="110"/>
      <c r="B676" s="110"/>
      <c r="C676" s="171"/>
      <c r="D676" s="110"/>
      <c r="E676" s="110"/>
      <c r="I676" s="110"/>
    </row>
    <row r="677" spans="1:9" s="107" customFormat="1">
      <c r="A677" s="110"/>
      <c r="B677" s="110"/>
      <c r="C677" s="171"/>
      <c r="D677" s="110"/>
      <c r="E677" s="110"/>
      <c r="I677" s="110"/>
    </row>
    <row r="678" spans="1:9" s="107" customFormat="1">
      <c r="A678" s="110"/>
      <c r="B678" s="110"/>
      <c r="C678" s="171"/>
      <c r="D678" s="110"/>
      <c r="E678" s="110"/>
      <c r="I678" s="110"/>
    </row>
    <row r="679" spans="1:9" s="107" customFormat="1">
      <c r="A679" s="110"/>
      <c r="B679" s="110"/>
      <c r="C679" s="171"/>
      <c r="D679" s="110"/>
      <c r="E679" s="110"/>
      <c r="I679" s="110"/>
    </row>
    <row r="680" spans="1:9" s="107" customFormat="1">
      <c r="A680" s="110"/>
      <c r="B680" s="110"/>
      <c r="C680" s="171"/>
      <c r="D680" s="110"/>
      <c r="E680" s="110"/>
      <c r="I680" s="110"/>
    </row>
    <row r="681" spans="1:9" s="107" customFormat="1">
      <c r="A681" s="110"/>
      <c r="B681" s="110"/>
      <c r="C681" s="171"/>
      <c r="D681" s="110"/>
      <c r="E681" s="110"/>
      <c r="I681" s="110"/>
    </row>
    <row r="682" spans="1:9" s="107" customFormat="1">
      <c r="A682" s="110"/>
      <c r="B682" s="110"/>
      <c r="C682" s="171"/>
      <c r="D682" s="110"/>
      <c r="E682" s="110"/>
      <c r="I682" s="110"/>
    </row>
    <row r="683" spans="1:9" s="107" customFormat="1">
      <c r="A683" s="110"/>
      <c r="B683" s="110"/>
      <c r="C683" s="171"/>
      <c r="D683" s="110"/>
      <c r="E683" s="110"/>
      <c r="I683" s="110"/>
    </row>
    <row r="684" spans="1:9" s="107" customFormat="1">
      <c r="A684" s="110"/>
      <c r="B684" s="110"/>
      <c r="C684" s="171"/>
      <c r="D684" s="110"/>
      <c r="E684" s="110"/>
      <c r="I684" s="110"/>
    </row>
    <row r="685" spans="1:9" s="107" customFormat="1">
      <c r="A685" s="110"/>
      <c r="B685" s="110"/>
      <c r="C685" s="171"/>
      <c r="D685" s="110"/>
      <c r="E685" s="110"/>
      <c r="I685" s="110"/>
    </row>
    <row r="686" spans="1:9" s="107" customFormat="1">
      <c r="A686" s="110"/>
      <c r="B686" s="110"/>
      <c r="C686" s="171"/>
      <c r="D686" s="110"/>
      <c r="E686" s="110"/>
      <c r="I686" s="110"/>
    </row>
    <row r="687" spans="1:9" s="107" customFormat="1">
      <c r="A687" s="110"/>
      <c r="B687" s="110"/>
      <c r="C687" s="171"/>
      <c r="D687" s="110"/>
      <c r="E687" s="110"/>
      <c r="I687" s="110"/>
    </row>
    <row r="688" spans="1:9" s="107" customFormat="1">
      <c r="A688" s="110"/>
      <c r="B688" s="110"/>
      <c r="C688" s="171"/>
      <c r="D688" s="110"/>
      <c r="E688" s="110"/>
      <c r="I688" s="110"/>
    </row>
    <row r="689" spans="1:9" s="107" customFormat="1">
      <c r="A689" s="110"/>
      <c r="B689" s="110"/>
      <c r="C689" s="171"/>
      <c r="D689" s="110"/>
      <c r="E689" s="110"/>
      <c r="I689" s="110"/>
    </row>
    <row r="690" spans="1:9" s="107" customFormat="1">
      <c r="A690" s="110"/>
      <c r="B690" s="110"/>
      <c r="C690" s="171"/>
      <c r="D690" s="110"/>
      <c r="E690" s="110"/>
      <c r="I690" s="110"/>
    </row>
    <row r="691" spans="1:9" s="107" customFormat="1">
      <c r="A691" s="110"/>
      <c r="B691" s="110"/>
      <c r="C691" s="171"/>
      <c r="D691" s="110"/>
      <c r="E691" s="110"/>
      <c r="I691" s="110"/>
    </row>
    <row r="692" spans="1:9" s="107" customFormat="1">
      <c r="A692" s="110"/>
      <c r="B692" s="110"/>
      <c r="C692" s="171"/>
      <c r="D692" s="110"/>
      <c r="E692" s="110"/>
      <c r="I692" s="110"/>
    </row>
    <row r="693" spans="1:9" s="107" customFormat="1">
      <c r="A693" s="110"/>
      <c r="B693" s="110"/>
      <c r="C693" s="171"/>
      <c r="D693" s="110"/>
      <c r="E693" s="110"/>
      <c r="I693" s="110"/>
    </row>
    <row r="694" spans="1:9" s="107" customFormat="1">
      <c r="A694" s="110"/>
      <c r="B694" s="110"/>
      <c r="C694" s="171"/>
      <c r="D694" s="110"/>
      <c r="E694" s="110"/>
      <c r="I694" s="110"/>
    </row>
    <row r="695" spans="1:9" s="107" customFormat="1">
      <c r="A695" s="110"/>
      <c r="B695" s="110"/>
      <c r="C695" s="171"/>
      <c r="D695" s="110"/>
      <c r="E695" s="110"/>
      <c r="I695" s="110"/>
    </row>
    <row r="696" spans="1:9" s="107" customFormat="1">
      <c r="A696" s="110"/>
      <c r="B696" s="110"/>
      <c r="C696" s="171"/>
      <c r="D696" s="110"/>
      <c r="E696" s="110"/>
      <c r="I696" s="110"/>
    </row>
    <row r="697" spans="1:9" s="107" customFormat="1">
      <c r="A697" s="110"/>
      <c r="B697" s="110"/>
      <c r="C697" s="171"/>
      <c r="D697" s="110"/>
      <c r="E697" s="110"/>
      <c r="I697" s="110"/>
    </row>
    <row r="698" spans="1:9" s="107" customFormat="1">
      <c r="A698" s="110"/>
      <c r="B698" s="110"/>
      <c r="C698" s="171"/>
      <c r="D698" s="110"/>
      <c r="E698" s="110"/>
      <c r="I698" s="110"/>
    </row>
    <row r="699" spans="1:9" s="107" customFormat="1">
      <c r="A699" s="110"/>
      <c r="B699" s="110"/>
      <c r="C699" s="171"/>
      <c r="D699" s="110"/>
      <c r="E699" s="110"/>
      <c r="I699" s="110"/>
    </row>
    <row r="700" spans="1:9" s="107" customFormat="1">
      <c r="A700" s="110"/>
      <c r="B700" s="110"/>
      <c r="C700" s="171"/>
      <c r="D700" s="110"/>
      <c r="E700" s="110"/>
      <c r="I700" s="110"/>
    </row>
    <row r="701" spans="1:9" s="107" customFormat="1">
      <c r="A701" s="110"/>
      <c r="B701" s="110"/>
      <c r="C701" s="171"/>
      <c r="D701" s="110"/>
      <c r="E701" s="110"/>
      <c r="I701" s="110"/>
    </row>
    <row r="702" spans="1:9" s="107" customFormat="1">
      <c r="A702" s="110"/>
      <c r="B702" s="110"/>
      <c r="C702" s="171"/>
      <c r="D702" s="110"/>
      <c r="E702" s="110"/>
      <c r="I702" s="110"/>
    </row>
    <row r="703" spans="1:9" s="107" customFormat="1">
      <c r="A703" s="110"/>
      <c r="B703" s="110"/>
      <c r="C703" s="171"/>
      <c r="D703" s="110"/>
      <c r="E703" s="110"/>
      <c r="I703" s="110"/>
    </row>
    <row r="704" spans="1:9" s="107" customFormat="1">
      <c r="A704" s="110"/>
      <c r="B704" s="110"/>
      <c r="C704" s="171"/>
      <c r="D704" s="110"/>
      <c r="E704" s="110"/>
      <c r="I704" s="110"/>
    </row>
    <row r="705" spans="1:9" s="107" customFormat="1">
      <c r="A705" s="110"/>
      <c r="B705" s="110"/>
      <c r="C705" s="171"/>
      <c r="D705" s="110"/>
      <c r="E705" s="110"/>
      <c r="I705" s="110"/>
    </row>
    <row r="706" spans="1:9" s="107" customFormat="1">
      <c r="A706" s="110"/>
      <c r="B706" s="110"/>
      <c r="C706" s="171"/>
      <c r="D706" s="110"/>
      <c r="E706" s="110"/>
      <c r="I706" s="110"/>
    </row>
    <row r="707" spans="1:9" s="107" customFormat="1">
      <c r="A707" s="110"/>
      <c r="B707" s="110"/>
      <c r="C707" s="171"/>
      <c r="D707" s="110"/>
      <c r="E707" s="110"/>
      <c r="I707" s="110"/>
    </row>
    <row r="708" spans="1:9" s="107" customFormat="1">
      <c r="A708" s="110"/>
      <c r="B708" s="110"/>
      <c r="C708" s="171"/>
      <c r="D708" s="110"/>
      <c r="E708" s="110"/>
      <c r="I708" s="110"/>
    </row>
    <row r="709" spans="1:9" s="107" customFormat="1">
      <c r="A709" s="110"/>
      <c r="B709" s="110"/>
      <c r="C709" s="171"/>
      <c r="D709" s="110"/>
      <c r="E709" s="110"/>
      <c r="I709" s="110"/>
    </row>
    <row r="710" spans="1:9" s="107" customFormat="1">
      <c r="A710" s="110"/>
      <c r="B710" s="110"/>
      <c r="C710" s="171"/>
      <c r="D710" s="110"/>
      <c r="E710" s="110"/>
      <c r="I710" s="110"/>
    </row>
    <row r="711" spans="1:9" s="107" customFormat="1">
      <c r="A711" s="110"/>
      <c r="B711" s="110"/>
      <c r="C711" s="171"/>
      <c r="D711" s="110"/>
      <c r="E711" s="110"/>
      <c r="I711" s="110"/>
    </row>
    <row r="712" spans="1:9" s="107" customFormat="1">
      <c r="A712" s="110"/>
      <c r="B712" s="110"/>
      <c r="C712" s="171"/>
      <c r="D712" s="110"/>
      <c r="E712" s="110"/>
      <c r="I712" s="110"/>
    </row>
    <row r="713" spans="1:9" s="107" customFormat="1">
      <c r="A713" s="110"/>
      <c r="B713" s="110"/>
      <c r="C713" s="171"/>
      <c r="D713" s="110"/>
      <c r="E713" s="110"/>
      <c r="I713" s="110"/>
    </row>
    <row r="714" spans="1:9" s="107" customFormat="1">
      <c r="A714" s="110"/>
      <c r="B714" s="110"/>
      <c r="C714" s="171"/>
      <c r="D714" s="110"/>
      <c r="E714" s="110"/>
      <c r="I714" s="110"/>
    </row>
    <row r="715" spans="1:9" s="107" customFormat="1">
      <c r="A715" s="110"/>
      <c r="B715" s="110"/>
      <c r="C715" s="171"/>
      <c r="D715" s="110"/>
      <c r="E715" s="110"/>
      <c r="I715" s="110"/>
    </row>
    <row r="716" spans="1:9" s="107" customFormat="1">
      <c r="A716" s="110"/>
      <c r="B716" s="110"/>
      <c r="C716" s="171"/>
      <c r="D716" s="110"/>
      <c r="E716" s="110"/>
      <c r="I716" s="110"/>
    </row>
    <row r="717" spans="1:9" s="107" customFormat="1">
      <c r="A717" s="110"/>
      <c r="B717" s="110"/>
      <c r="C717" s="171"/>
      <c r="D717" s="110"/>
      <c r="E717" s="110"/>
      <c r="I717" s="110"/>
    </row>
    <row r="718" spans="1:9" s="107" customFormat="1">
      <c r="A718" s="110"/>
      <c r="B718" s="110"/>
      <c r="C718" s="171"/>
      <c r="D718" s="110"/>
      <c r="E718" s="110"/>
      <c r="I718" s="110"/>
    </row>
    <row r="719" spans="1:9" s="107" customFormat="1">
      <c r="A719" s="110"/>
      <c r="B719" s="110"/>
      <c r="C719" s="171"/>
      <c r="D719" s="110"/>
      <c r="E719" s="110"/>
      <c r="I719" s="110"/>
    </row>
    <row r="720" spans="1:9" s="107" customFormat="1">
      <c r="A720" s="110"/>
      <c r="B720" s="110"/>
      <c r="C720" s="171"/>
      <c r="D720" s="110"/>
      <c r="E720" s="110"/>
      <c r="I720" s="110"/>
    </row>
    <row r="721" spans="1:9" s="107" customFormat="1">
      <c r="A721" s="110"/>
      <c r="B721" s="110"/>
      <c r="C721" s="171"/>
      <c r="D721" s="110"/>
      <c r="E721" s="110"/>
      <c r="I721" s="110"/>
    </row>
    <row r="722" spans="1:9" s="107" customFormat="1">
      <c r="A722" s="110"/>
      <c r="B722" s="110"/>
      <c r="C722" s="171"/>
      <c r="D722" s="110"/>
      <c r="E722" s="110"/>
      <c r="I722" s="110"/>
    </row>
    <row r="723" spans="1:9" s="107" customFormat="1">
      <c r="A723" s="110"/>
      <c r="B723" s="110"/>
      <c r="C723" s="171"/>
      <c r="D723" s="110"/>
      <c r="E723" s="110"/>
      <c r="I723" s="110"/>
    </row>
    <row r="724" spans="1:9" s="107" customFormat="1">
      <c r="A724" s="110"/>
      <c r="B724" s="110"/>
      <c r="C724" s="171"/>
      <c r="D724" s="110"/>
      <c r="E724" s="110"/>
      <c r="I724" s="110"/>
    </row>
    <row r="725" spans="1:9" s="107" customFormat="1">
      <c r="A725" s="110"/>
      <c r="B725" s="110"/>
      <c r="C725" s="171"/>
      <c r="D725" s="110"/>
      <c r="E725" s="110"/>
      <c r="I725" s="110"/>
    </row>
    <row r="726" spans="1:9" s="107" customFormat="1">
      <c r="A726" s="110"/>
      <c r="B726" s="110"/>
      <c r="C726" s="171"/>
      <c r="D726" s="110"/>
      <c r="E726" s="110"/>
      <c r="I726" s="110"/>
    </row>
    <row r="727" spans="1:9" s="107" customFormat="1">
      <c r="A727" s="110"/>
      <c r="B727" s="110"/>
      <c r="C727" s="171"/>
      <c r="D727" s="110"/>
      <c r="E727" s="110"/>
      <c r="I727" s="110"/>
    </row>
    <row r="728" spans="1:9" s="107" customFormat="1">
      <c r="A728" s="110"/>
      <c r="B728" s="110"/>
      <c r="C728" s="171"/>
      <c r="D728" s="110"/>
      <c r="E728" s="110"/>
      <c r="I728" s="110"/>
    </row>
    <row r="729" spans="1:9" s="107" customFormat="1">
      <c r="A729" s="110"/>
      <c r="B729" s="110"/>
      <c r="C729" s="171"/>
      <c r="D729" s="110"/>
      <c r="E729" s="110"/>
      <c r="I729" s="110"/>
    </row>
    <row r="730" spans="1:9" s="107" customFormat="1">
      <c r="A730" s="110"/>
      <c r="B730" s="110"/>
      <c r="C730" s="171"/>
      <c r="D730" s="110"/>
      <c r="E730" s="110"/>
      <c r="I730" s="110"/>
    </row>
    <row r="731" spans="1:9" s="107" customFormat="1">
      <c r="A731" s="110"/>
      <c r="B731" s="110"/>
      <c r="C731" s="171"/>
      <c r="D731" s="110"/>
      <c r="E731" s="110"/>
      <c r="I731" s="110"/>
    </row>
    <row r="732" spans="1:9" s="107" customFormat="1">
      <c r="A732" s="110"/>
      <c r="B732" s="110"/>
      <c r="C732" s="171"/>
      <c r="D732" s="110"/>
      <c r="E732" s="110"/>
      <c r="I732" s="110"/>
    </row>
    <row r="733" spans="1:9" s="107" customFormat="1">
      <c r="A733" s="110"/>
      <c r="B733" s="110"/>
      <c r="C733" s="171"/>
      <c r="D733" s="110"/>
      <c r="E733" s="110"/>
      <c r="I733" s="110"/>
    </row>
    <row r="734" spans="1:9" s="107" customFormat="1">
      <c r="A734" s="110"/>
      <c r="B734" s="110"/>
      <c r="C734" s="171"/>
      <c r="D734" s="110"/>
      <c r="E734" s="110"/>
      <c r="I734" s="110"/>
    </row>
    <row r="735" spans="1:9" s="107" customFormat="1">
      <c r="A735" s="110"/>
      <c r="B735" s="110"/>
      <c r="C735" s="171"/>
      <c r="D735" s="110"/>
      <c r="E735" s="110"/>
      <c r="I735" s="110"/>
    </row>
    <row r="736" spans="1:9" s="107" customFormat="1">
      <c r="A736" s="110"/>
      <c r="B736" s="110"/>
      <c r="C736" s="171"/>
      <c r="D736" s="110"/>
      <c r="E736" s="110"/>
      <c r="I736" s="110"/>
    </row>
    <row r="737" spans="1:9" s="107" customFormat="1">
      <c r="A737" s="110"/>
      <c r="B737" s="110"/>
      <c r="C737" s="171"/>
      <c r="D737" s="110"/>
      <c r="E737" s="110"/>
      <c r="I737" s="110"/>
    </row>
    <row r="738" spans="1:9" s="107" customFormat="1">
      <c r="A738" s="110"/>
      <c r="B738" s="110"/>
      <c r="C738" s="171"/>
      <c r="D738" s="110"/>
      <c r="E738" s="110"/>
      <c r="I738" s="110"/>
    </row>
    <row r="739" spans="1:9" s="107" customFormat="1">
      <c r="A739" s="110"/>
      <c r="B739" s="110"/>
      <c r="C739" s="171"/>
      <c r="D739" s="110"/>
      <c r="E739" s="110"/>
      <c r="I739" s="110"/>
    </row>
    <row r="740" spans="1:9" s="107" customFormat="1">
      <c r="A740" s="110"/>
      <c r="B740" s="110"/>
      <c r="C740" s="171"/>
      <c r="D740" s="110"/>
      <c r="E740" s="110"/>
      <c r="I740" s="110"/>
    </row>
    <row r="741" spans="1:9" s="107" customFormat="1">
      <c r="A741" s="110"/>
      <c r="B741" s="110"/>
      <c r="C741" s="171"/>
      <c r="D741" s="110"/>
      <c r="E741" s="110"/>
      <c r="I741" s="110"/>
    </row>
    <row r="742" spans="1:9" s="107" customFormat="1">
      <c r="A742" s="110"/>
      <c r="B742" s="110"/>
      <c r="C742" s="171"/>
      <c r="D742" s="110"/>
      <c r="E742" s="110"/>
      <c r="I742" s="110"/>
    </row>
    <row r="743" spans="1:9" s="107" customFormat="1">
      <c r="A743" s="110"/>
      <c r="B743" s="110"/>
      <c r="C743" s="171"/>
      <c r="D743" s="110"/>
      <c r="E743" s="110"/>
      <c r="I743" s="110"/>
    </row>
    <row r="744" spans="1:9" s="107" customFormat="1">
      <c r="A744" s="110"/>
      <c r="B744" s="110"/>
      <c r="C744" s="171"/>
      <c r="D744" s="110"/>
      <c r="E744" s="110"/>
      <c r="I744" s="110"/>
    </row>
    <row r="745" spans="1:9" s="107" customFormat="1">
      <c r="A745" s="110"/>
      <c r="B745" s="110"/>
      <c r="C745" s="171"/>
      <c r="D745" s="110"/>
      <c r="E745" s="110"/>
      <c r="I745" s="110"/>
    </row>
    <row r="746" spans="1:9" s="107" customFormat="1">
      <c r="A746" s="110"/>
      <c r="B746" s="110"/>
      <c r="C746" s="171"/>
      <c r="D746" s="110"/>
      <c r="E746" s="110"/>
      <c r="I746" s="110"/>
    </row>
    <row r="747" spans="1:9" s="107" customFormat="1">
      <c r="A747" s="110"/>
      <c r="B747" s="110"/>
      <c r="C747" s="171"/>
      <c r="D747" s="110"/>
      <c r="E747" s="110"/>
      <c r="I747" s="110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1" priority="28" operator="equal">
      <formula>0</formula>
    </cfRule>
  </conditionalFormatting>
  <conditionalFormatting sqref="A58:H77">
    <cfRule type="cellIs" dxfId="60" priority="27" operator="equal">
      <formula>0</formula>
    </cfRule>
  </conditionalFormatting>
  <conditionalFormatting sqref="A78:H97">
    <cfRule type="cellIs" dxfId="59" priority="26" operator="equal">
      <formula>0</formula>
    </cfRule>
  </conditionalFormatting>
  <conditionalFormatting sqref="A98:H117">
    <cfRule type="cellIs" dxfId="58" priority="25" operator="equal">
      <formula>0</formula>
    </cfRule>
  </conditionalFormatting>
  <conditionalFormatting sqref="A118:H137">
    <cfRule type="cellIs" dxfId="57" priority="24" operator="equal">
      <formula>0</formula>
    </cfRule>
  </conditionalFormatting>
  <conditionalFormatting sqref="A138:H157">
    <cfRule type="cellIs" dxfId="56" priority="23" operator="equal">
      <formula>0</formula>
    </cfRule>
  </conditionalFormatting>
  <conditionalFormatting sqref="A158:H177">
    <cfRule type="cellIs" dxfId="55" priority="22" operator="equal">
      <formula>0</formula>
    </cfRule>
  </conditionalFormatting>
  <conditionalFormatting sqref="A178:H197">
    <cfRule type="cellIs" dxfId="54" priority="21" operator="equal">
      <formula>0</formula>
    </cfRule>
  </conditionalFormatting>
  <conditionalFormatting sqref="A198:H217">
    <cfRule type="cellIs" dxfId="53" priority="20" operator="equal">
      <formula>0</formula>
    </cfRule>
  </conditionalFormatting>
  <conditionalFormatting sqref="A218:H237">
    <cfRule type="cellIs" dxfId="52" priority="19" operator="equal">
      <formula>0</formula>
    </cfRule>
  </conditionalFormatting>
  <conditionalFormatting sqref="A238:H257">
    <cfRule type="cellIs" dxfId="51" priority="18" operator="equal">
      <formula>0</formula>
    </cfRule>
  </conditionalFormatting>
  <conditionalFormatting sqref="A258:H277">
    <cfRule type="cellIs" dxfId="50" priority="17" operator="equal">
      <formula>0</formula>
    </cfRule>
  </conditionalFormatting>
  <conditionalFormatting sqref="A278:H297">
    <cfRule type="cellIs" dxfId="49" priority="16" operator="equal">
      <formula>0</formula>
    </cfRule>
  </conditionalFormatting>
  <conditionalFormatting sqref="A298:H317">
    <cfRule type="cellIs" dxfId="48" priority="15" operator="equal">
      <formula>0</formula>
    </cfRule>
  </conditionalFormatting>
  <conditionalFormatting sqref="I3:I57">
    <cfRule type="cellIs" dxfId="47" priority="14" operator="equal">
      <formula>0</formula>
    </cfRule>
  </conditionalFormatting>
  <conditionalFormatting sqref="I58:I77">
    <cfRule type="cellIs" dxfId="46" priority="13" operator="equal">
      <formula>0</formula>
    </cfRule>
  </conditionalFormatting>
  <conditionalFormatting sqref="I78:I97">
    <cfRule type="cellIs" dxfId="45" priority="12" operator="equal">
      <formula>0</formula>
    </cfRule>
  </conditionalFormatting>
  <conditionalFormatting sqref="I98:I117">
    <cfRule type="cellIs" dxfId="44" priority="11" operator="equal">
      <formula>0</formula>
    </cfRule>
  </conditionalFormatting>
  <conditionalFormatting sqref="I118:I137">
    <cfRule type="cellIs" dxfId="43" priority="10" operator="equal">
      <formula>0</formula>
    </cfRule>
  </conditionalFormatting>
  <conditionalFormatting sqref="I138:I157">
    <cfRule type="cellIs" dxfId="42" priority="9" operator="equal">
      <formula>0</formula>
    </cfRule>
  </conditionalFormatting>
  <conditionalFormatting sqref="I158:I177">
    <cfRule type="cellIs" dxfId="41" priority="8" operator="equal">
      <formula>0</formula>
    </cfRule>
  </conditionalFormatting>
  <conditionalFormatting sqref="I178:I197">
    <cfRule type="cellIs" dxfId="40" priority="7" operator="equal">
      <formula>0</formula>
    </cfRule>
  </conditionalFormatting>
  <conditionalFormatting sqref="I198:I217">
    <cfRule type="cellIs" dxfId="39" priority="6" operator="equal">
      <formula>0</formula>
    </cfRule>
  </conditionalFormatting>
  <conditionalFormatting sqref="I218:I237">
    <cfRule type="cellIs" dxfId="38" priority="5" operator="equal">
      <formula>0</formula>
    </cfRule>
  </conditionalFormatting>
  <conditionalFormatting sqref="I238:I257">
    <cfRule type="cellIs" dxfId="37" priority="4" operator="equal">
      <formula>0</formula>
    </cfRule>
  </conditionalFormatting>
  <conditionalFormatting sqref="I258:I277">
    <cfRule type="cellIs" dxfId="36" priority="3" operator="equal">
      <formula>0</formula>
    </cfRule>
  </conditionalFormatting>
  <conditionalFormatting sqref="I278:I297">
    <cfRule type="cellIs" dxfId="35" priority="2" operator="equal">
      <formula>0</formula>
    </cfRule>
  </conditionalFormatting>
  <conditionalFormatting sqref="I298:I317">
    <cfRule type="cellIs" dxfId="34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الإطار'!$C$2:$C$72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61" zoomScalePageLayoutView="70" workbookViewId="0">
      <selection activeCell="B11" sqref="B11"/>
    </sheetView>
  </sheetViews>
  <sheetFormatPr baseColWidth="10" defaultColWidth="9.140625" defaultRowHeight="15"/>
  <cols>
    <col min="1" max="1" width="19.7109375" style="92" customWidth="1"/>
    <col min="2" max="2" width="15" style="172" customWidth="1"/>
    <col min="3" max="4" width="15" style="92" customWidth="1"/>
    <col min="5" max="9" width="9.140625" style="107"/>
    <col min="10" max="10" width="0" style="107" hidden="1" customWidth="1"/>
    <col min="11" max="38" width="9.140625" style="107"/>
    <col min="39" max="16384" width="9.140625" style="89"/>
  </cols>
  <sheetData>
    <row r="1" spans="1:10" s="107" customFormat="1" ht="26.25" customHeight="1">
      <c r="A1" s="241" t="s">
        <v>68</v>
      </c>
      <c r="B1" s="241" t="s">
        <v>783</v>
      </c>
      <c r="C1" s="241" t="s">
        <v>785</v>
      </c>
      <c r="D1" s="241" t="s">
        <v>789</v>
      </c>
    </row>
    <row r="2" spans="1:10" s="107" customFormat="1" ht="23.25" customHeight="1">
      <c r="A2" s="241"/>
      <c r="B2" s="241"/>
      <c r="C2" s="241"/>
      <c r="D2" s="241"/>
    </row>
    <row r="3" spans="1:10" s="107" customFormat="1">
      <c r="A3" s="163" t="s">
        <v>1079</v>
      </c>
      <c r="B3" s="164">
        <v>9</v>
      </c>
      <c r="C3" s="95"/>
      <c r="D3" s="95"/>
      <c r="J3" s="107" t="s">
        <v>786</v>
      </c>
    </row>
    <row r="4" spans="1:10" s="107" customFormat="1">
      <c r="A4" s="97" t="s">
        <v>1080</v>
      </c>
      <c r="B4" s="165">
        <v>8</v>
      </c>
      <c r="C4" s="97"/>
      <c r="D4" s="97"/>
      <c r="J4" s="107" t="s">
        <v>787</v>
      </c>
    </row>
    <row r="5" spans="1:10" s="107" customFormat="1">
      <c r="A5" s="97" t="s">
        <v>1081</v>
      </c>
      <c r="B5" s="165">
        <v>8</v>
      </c>
      <c r="C5" s="97"/>
      <c r="D5" s="97"/>
      <c r="J5" s="107" t="s">
        <v>788</v>
      </c>
    </row>
    <row r="6" spans="1:10" s="107" customFormat="1">
      <c r="A6" s="98" t="s">
        <v>1082</v>
      </c>
      <c r="B6" s="166">
        <v>8</v>
      </c>
      <c r="C6" s="98"/>
      <c r="D6" s="98"/>
      <c r="J6" s="107" t="s">
        <v>769</v>
      </c>
    </row>
    <row r="7" spans="1:10" s="107" customFormat="1">
      <c r="A7" s="98" t="s">
        <v>1083</v>
      </c>
      <c r="B7" s="166">
        <v>7</v>
      </c>
      <c r="C7" s="98"/>
      <c r="D7" s="98"/>
    </row>
    <row r="8" spans="1:10" s="107" customFormat="1">
      <c r="A8" s="97" t="s">
        <v>1084</v>
      </c>
      <c r="B8" s="165">
        <v>7</v>
      </c>
      <c r="C8" s="97"/>
      <c r="D8" s="97"/>
    </row>
    <row r="9" spans="1:10" s="107" customFormat="1">
      <c r="A9" s="97" t="s">
        <v>1085</v>
      </c>
      <c r="B9" s="165">
        <v>7</v>
      </c>
      <c r="C9" s="97"/>
      <c r="D9" s="97"/>
    </row>
    <row r="10" spans="1:10" s="107" customFormat="1">
      <c r="A10" s="97" t="s">
        <v>1086</v>
      </c>
      <c r="B10" s="165">
        <v>7</v>
      </c>
      <c r="C10" s="97"/>
      <c r="D10" s="97"/>
    </row>
    <row r="11" spans="1:10" s="107" customFormat="1">
      <c r="A11" s="97" t="s">
        <v>1087</v>
      </c>
      <c r="B11" s="165">
        <v>7</v>
      </c>
      <c r="C11" s="97"/>
      <c r="D11" s="97"/>
    </row>
    <row r="12" spans="1:10" s="107" customFormat="1">
      <c r="A12" s="97" t="s">
        <v>1088</v>
      </c>
      <c r="B12" s="165">
        <v>7</v>
      </c>
      <c r="C12" s="97"/>
      <c r="D12" s="97"/>
    </row>
    <row r="13" spans="1:10" s="107" customFormat="1">
      <c r="A13" s="97" t="s">
        <v>1089</v>
      </c>
      <c r="B13" s="165">
        <v>6</v>
      </c>
      <c r="C13" s="97"/>
      <c r="D13" s="97"/>
    </row>
    <row r="14" spans="1:10" s="107" customFormat="1">
      <c r="A14" s="97" t="s">
        <v>1090</v>
      </c>
      <c r="B14" s="165">
        <v>6</v>
      </c>
      <c r="C14" s="97"/>
      <c r="D14" s="97"/>
    </row>
    <row r="15" spans="1:10" s="107" customFormat="1">
      <c r="A15" s="97" t="s">
        <v>1091</v>
      </c>
      <c r="B15" s="165">
        <v>6</v>
      </c>
      <c r="C15" s="97"/>
      <c r="D15" s="97"/>
    </row>
    <row r="16" spans="1:10" s="107" customFormat="1">
      <c r="A16" s="97" t="s">
        <v>1092</v>
      </c>
      <c r="B16" s="165">
        <v>6</v>
      </c>
      <c r="C16" s="97"/>
      <c r="D16" s="97"/>
    </row>
    <row r="17" spans="1:4" s="107" customFormat="1">
      <c r="A17" s="97" t="s">
        <v>1093</v>
      </c>
      <c r="B17" s="165">
        <v>6</v>
      </c>
      <c r="C17" s="97"/>
      <c r="D17" s="97"/>
    </row>
    <row r="18" spans="1:4" s="107" customFormat="1">
      <c r="A18" s="97" t="s">
        <v>1094</v>
      </c>
      <c r="B18" s="165">
        <v>6</v>
      </c>
      <c r="C18" s="97"/>
      <c r="D18" s="97"/>
    </row>
    <row r="19" spans="1:4" s="107" customFormat="1">
      <c r="A19" s="97" t="s">
        <v>1095</v>
      </c>
      <c r="B19" s="165">
        <v>6</v>
      </c>
      <c r="C19" s="97"/>
      <c r="D19" s="97"/>
    </row>
    <row r="20" spans="1:4" s="107" customFormat="1">
      <c r="A20" s="97" t="s">
        <v>1096</v>
      </c>
      <c r="B20" s="165">
        <v>6</v>
      </c>
      <c r="C20" s="97"/>
      <c r="D20" s="97"/>
    </row>
    <row r="21" spans="1:4" s="107" customFormat="1">
      <c r="A21" s="97" t="s">
        <v>1097</v>
      </c>
      <c r="B21" s="165">
        <v>6</v>
      </c>
      <c r="C21" s="97"/>
      <c r="D21" s="97"/>
    </row>
    <row r="22" spans="1:4" s="107" customFormat="1">
      <c r="A22" s="97" t="s">
        <v>1098</v>
      </c>
      <c r="B22" s="165">
        <v>6</v>
      </c>
      <c r="C22" s="97"/>
      <c r="D22" s="97"/>
    </row>
    <row r="23" spans="1:4" s="107" customFormat="1">
      <c r="A23" s="97" t="s">
        <v>1099</v>
      </c>
      <c r="B23" s="165">
        <v>6</v>
      </c>
      <c r="C23" s="97"/>
      <c r="D23" s="97"/>
    </row>
    <row r="24" spans="1:4" s="107" customFormat="1">
      <c r="A24" s="97" t="s">
        <v>1100</v>
      </c>
      <c r="B24" s="165">
        <v>6</v>
      </c>
      <c r="C24" s="97"/>
      <c r="D24" s="97"/>
    </row>
    <row r="25" spans="1:4" s="107" customFormat="1">
      <c r="A25" s="97" t="s">
        <v>1101</v>
      </c>
      <c r="B25" s="165">
        <v>6</v>
      </c>
      <c r="C25" s="97"/>
      <c r="D25" s="97"/>
    </row>
    <row r="26" spans="1:4" s="107" customFormat="1">
      <c r="A26" s="97" t="s">
        <v>1102</v>
      </c>
      <c r="B26" s="165">
        <v>6</v>
      </c>
      <c r="C26" s="97"/>
      <c r="D26" s="97"/>
    </row>
    <row r="27" spans="1:4" s="107" customFormat="1">
      <c r="A27" s="101" t="s">
        <v>1103</v>
      </c>
      <c r="B27" s="165">
        <v>6</v>
      </c>
      <c r="C27" s="101"/>
      <c r="D27" s="101"/>
    </row>
    <row r="28" spans="1:4" s="107" customFormat="1">
      <c r="A28" s="93" t="s">
        <v>1104</v>
      </c>
      <c r="B28" s="165">
        <v>6</v>
      </c>
      <c r="C28" s="94"/>
      <c r="D28" s="94"/>
    </row>
    <row r="29" spans="1:4" s="107" customFormat="1">
      <c r="A29" s="93" t="s">
        <v>1105</v>
      </c>
      <c r="B29" s="165">
        <v>6</v>
      </c>
      <c r="C29" s="94"/>
      <c r="D29" s="94"/>
    </row>
    <row r="30" spans="1:4" s="107" customFormat="1">
      <c r="A30" s="93" t="s">
        <v>1106</v>
      </c>
      <c r="B30" s="165">
        <v>6</v>
      </c>
      <c r="C30" s="94"/>
      <c r="D30" s="94"/>
    </row>
    <row r="31" spans="1:4" s="107" customFormat="1">
      <c r="A31" s="93" t="s">
        <v>1107</v>
      </c>
      <c r="B31" s="165">
        <v>6</v>
      </c>
      <c r="C31" s="94"/>
      <c r="D31" s="94"/>
    </row>
    <row r="32" spans="1:4" s="107" customFormat="1">
      <c r="A32" s="93" t="s">
        <v>1108</v>
      </c>
      <c r="B32" s="164">
        <v>5</v>
      </c>
      <c r="C32" s="94"/>
      <c r="D32" s="94"/>
    </row>
    <row r="33" spans="1:4" s="107" customFormat="1">
      <c r="A33" s="93" t="s">
        <v>1109</v>
      </c>
      <c r="B33" s="164">
        <v>5</v>
      </c>
      <c r="C33" s="94"/>
      <c r="D33" s="94"/>
    </row>
    <row r="34" spans="1:4" s="107" customFormat="1">
      <c r="A34" s="93" t="s">
        <v>1110</v>
      </c>
      <c r="B34" s="164">
        <v>5</v>
      </c>
      <c r="C34" s="94"/>
      <c r="D34" s="94"/>
    </row>
    <row r="35" spans="1:4" s="107" customFormat="1">
      <c r="A35" s="93" t="s">
        <v>1111</v>
      </c>
      <c r="B35" s="164">
        <v>5</v>
      </c>
      <c r="C35" s="94"/>
      <c r="D35" s="94"/>
    </row>
    <row r="36" spans="1:4" s="107" customFormat="1">
      <c r="A36" s="93" t="s">
        <v>1112</v>
      </c>
      <c r="B36" s="164">
        <v>5</v>
      </c>
      <c r="C36" s="94"/>
      <c r="D36" s="94"/>
    </row>
    <row r="37" spans="1:4" s="107" customFormat="1">
      <c r="A37" s="93" t="s">
        <v>1113</v>
      </c>
      <c r="B37" s="164">
        <v>5</v>
      </c>
      <c r="C37" s="94"/>
      <c r="D37" s="94"/>
    </row>
    <row r="38" spans="1:4" s="107" customFormat="1">
      <c r="A38" s="93" t="s">
        <v>1114</v>
      </c>
      <c r="B38" s="164">
        <v>5</v>
      </c>
      <c r="C38" s="94"/>
      <c r="D38" s="94"/>
    </row>
    <row r="39" spans="1:4" s="107" customFormat="1">
      <c r="A39" s="93" t="s">
        <v>1115</v>
      </c>
      <c r="B39" s="164">
        <v>5</v>
      </c>
      <c r="C39" s="94"/>
      <c r="D39" s="94"/>
    </row>
    <row r="40" spans="1:4" s="107" customFormat="1">
      <c r="A40" s="102" t="s">
        <v>1116</v>
      </c>
      <c r="B40" s="164">
        <v>5</v>
      </c>
      <c r="C40" s="102"/>
      <c r="D40" s="102"/>
    </row>
    <row r="41" spans="1:4" s="107" customFormat="1">
      <c r="A41" s="102" t="s">
        <v>1117</v>
      </c>
      <c r="B41" s="164">
        <v>5</v>
      </c>
      <c r="C41" s="102"/>
      <c r="D41" s="102"/>
    </row>
    <row r="42" spans="1:4" s="107" customFormat="1">
      <c r="A42" s="102" t="s">
        <v>1118</v>
      </c>
      <c r="B42" s="164">
        <v>5</v>
      </c>
      <c r="C42" s="102"/>
      <c r="D42" s="102"/>
    </row>
    <row r="43" spans="1:4" s="107" customFormat="1">
      <c r="A43" s="102" t="s">
        <v>1119</v>
      </c>
      <c r="B43" s="164">
        <v>5</v>
      </c>
      <c r="C43" s="102"/>
      <c r="D43" s="102"/>
    </row>
    <row r="44" spans="1:4" s="107" customFormat="1">
      <c r="A44" s="102" t="s">
        <v>1120</v>
      </c>
      <c r="B44" s="164">
        <v>5</v>
      </c>
      <c r="C44" s="102"/>
      <c r="D44" s="102"/>
    </row>
    <row r="45" spans="1:4" s="107" customFormat="1">
      <c r="A45" s="102" t="s">
        <v>1121</v>
      </c>
      <c r="B45" s="164">
        <v>5</v>
      </c>
      <c r="C45" s="102"/>
      <c r="D45" s="102"/>
    </row>
    <row r="46" spans="1:4" s="107" customFormat="1">
      <c r="A46" s="102" t="s">
        <v>1122</v>
      </c>
      <c r="B46" s="164">
        <v>5</v>
      </c>
      <c r="C46" s="102"/>
      <c r="D46" s="102"/>
    </row>
    <row r="47" spans="1:4" s="107" customFormat="1">
      <c r="A47" s="102" t="s">
        <v>1123</v>
      </c>
      <c r="B47" s="164">
        <v>5</v>
      </c>
      <c r="C47" s="102"/>
      <c r="D47" s="102"/>
    </row>
    <row r="48" spans="1:4" s="107" customFormat="1">
      <c r="A48" s="59" t="s">
        <v>1124</v>
      </c>
      <c r="B48" s="164">
        <v>5</v>
      </c>
      <c r="C48" s="91"/>
      <c r="D48" s="91"/>
    </row>
    <row r="49" spans="1:4" s="107" customFormat="1">
      <c r="A49" s="59" t="s">
        <v>1125</v>
      </c>
      <c r="B49" s="164">
        <v>5</v>
      </c>
      <c r="C49" s="91"/>
      <c r="D49" s="91"/>
    </row>
    <row r="50" spans="1:4" s="107" customFormat="1">
      <c r="A50" s="173" t="s">
        <v>1126</v>
      </c>
      <c r="B50" s="164">
        <v>5</v>
      </c>
      <c r="C50" s="90"/>
      <c r="D50" s="90"/>
    </row>
    <row r="51" spans="1:4" s="107" customFormat="1">
      <c r="A51" s="173" t="s">
        <v>1127</v>
      </c>
      <c r="B51" s="164">
        <v>5</v>
      </c>
      <c r="C51" s="90"/>
      <c r="D51" s="90"/>
    </row>
    <row r="52" spans="1:4" s="107" customFormat="1">
      <c r="A52" s="173" t="s">
        <v>1128</v>
      </c>
      <c r="B52" s="164">
        <v>5</v>
      </c>
      <c r="C52" s="90"/>
      <c r="D52" s="90"/>
    </row>
    <row r="53" spans="1:4" s="107" customFormat="1">
      <c r="A53" s="173" t="s">
        <v>1129</v>
      </c>
      <c r="B53" s="164">
        <v>5</v>
      </c>
      <c r="C53" s="90"/>
      <c r="D53" s="90"/>
    </row>
    <row r="54" spans="1:4" s="107" customFormat="1">
      <c r="A54" s="173" t="s">
        <v>1130</v>
      </c>
      <c r="B54" s="164">
        <v>5</v>
      </c>
      <c r="C54" s="90"/>
      <c r="D54" s="90"/>
    </row>
    <row r="55" spans="1:4" s="107" customFormat="1">
      <c r="A55" s="173" t="s">
        <v>1131</v>
      </c>
      <c r="B55" s="164">
        <v>5</v>
      </c>
      <c r="C55" s="90"/>
      <c r="D55" s="90"/>
    </row>
    <row r="56" spans="1:4" s="107" customFormat="1">
      <c r="A56" s="173" t="s">
        <v>1132</v>
      </c>
      <c r="B56" s="170">
        <v>4</v>
      </c>
      <c r="C56" s="90"/>
      <c r="D56" s="90"/>
    </row>
    <row r="57" spans="1:4" s="107" customFormat="1">
      <c r="A57" s="173" t="s">
        <v>1133</v>
      </c>
      <c r="B57" s="170">
        <v>4</v>
      </c>
      <c r="C57" s="90"/>
      <c r="D57" s="90"/>
    </row>
    <row r="58" spans="1:4" s="107" customFormat="1">
      <c r="A58" s="98" t="s">
        <v>1134</v>
      </c>
      <c r="B58" s="170">
        <v>4</v>
      </c>
      <c r="C58" s="98"/>
      <c r="D58" s="98"/>
    </row>
    <row r="59" spans="1:4" s="107" customFormat="1">
      <c r="A59" s="97" t="s">
        <v>1135</v>
      </c>
      <c r="B59" s="170">
        <v>4</v>
      </c>
      <c r="C59" s="97"/>
      <c r="D59" s="97"/>
    </row>
    <row r="60" spans="1:4" s="107" customFormat="1">
      <c r="A60" s="97" t="s">
        <v>1136</v>
      </c>
      <c r="B60" s="170">
        <v>4</v>
      </c>
      <c r="C60" s="97"/>
      <c r="D60" s="97"/>
    </row>
    <row r="61" spans="1:4" s="107" customFormat="1">
      <c r="A61" s="97" t="s">
        <v>1137</v>
      </c>
      <c r="B61" s="170">
        <v>4</v>
      </c>
      <c r="C61" s="97"/>
      <c r="D61" s="97"/>
    </row>
    <row r="62" spans="1:4" s="107" customFormat="1">
      <c r="A62" s="97" t="s">
        <v>1138</v>
      </c>
      <c r="B62" s="170">
        <v>4</v>
      </c>
      <c r="C62" s="97"/>
      <c r="D62" s="97"/>
    </row>
    <row r="63" spans="1:4" s="107" customFormat="1">
      <c r="A63" s="97" t="s">
        <v>1139</v>
      </c>
      <c r="B63" s="165">
        <v>3</v>
      </c>
      <c r="C63" s="97"/>
      <c r="D63" s="97"/>
    </row>
    <row r="64" spans="1:4" s="107" customFormat="1">
      <c r="A64" s="97" t="s">
        <v>1140</v>
      </c>
      <c r="B64" s="165">
        <v>3</v>
      </c>
      <c r="C64" s="97"/>
      <c r="D64" s="97"/>
    </row>
    <row r="65" spans="1:4" s="107" customFormat="1">
      <c r="A65" s="97" t="s">
        <v>1141</v>
      </c>
      <c r="B65" s="165">
        <v>3</v>
      </c>
      <c r="C65" s="97"/>
      <c r="D65" s="97"/>
    </row>
    <row r="66" spans="1:4" s="107" customFormat="1">
      <c r="A66" s="97" t="s">
        <v>1142</v>
      </c>
      <c r="B66" s="165">
        <v>2</v>
      </c>
      <c r="C66" s="97"/>
      <c r="D66" s="97"/>
    </row>
    <row r="67" spans="1:4" s="107" customFormat="1">
      <c r="A67" s="97" t="s">
        <v>1143</v>
      </c>
      <c r="B67" s="165">
        <v>2</v>
      </c>
      <c r="C67" s="97"/>
      <c r="D67" s="97"/>
    </row>
    <row r="68" spans="1:4" s="107" customFormat="1">
      <c r="A68" s="97" t="s">
        <v>1144</v>
      </c>
      <c r="B68" s="165">
        <v>2</v>
      </c>
      <c r="C68" s="97"/>
      <c r="D68" s="97"/>
    </row>
    <row r="69" spans="1:4" s="107" customFormat="1">
      <c r="A69" s="97" t="s">
        <v>1145</v>
      </c>
      <c r="B69" s="165">
        <v>2</v>
      </c>
      <c r="C69" s="97"/>
      <c r="D69" s="97"/>
    </row>
    <row r="70" spans="1:4" s="107" customFormat="1">
      <c r="A70" s="97" t="s">
        <v>1146</v>
      </c>
      <c r="B70" s="165">
        <v>2</v>
      </c>
      <c r="C70" s="97"/>
      <c r="D70" s="97"/>
    </row>
    <row r="71" spans="1:4" s="107" customFormat="1">
      <c r="A71" s="97" t="s">
        <v>1147</v>
      </c>
      <c r="B71" s="165">
        <v>2</v>
      </c>
      <c r="C71" s="97"/>
      <c r="D71" s="97"/>
    </row>
    <row r="72" spans="1:4" s="107" customFormat="1">
      <c r="A72" s="97" t="s">
        <v>1148</v>
      </c>
      <c r="B72" s="165">
        <v>2</v>
      </c>
      <c r="C72" s="97"/>
      <c r="D72" s="97"/>
    </row>
    <row r="73" spans="1:4" s="107" customFormat="1">
      <c r="A73" s="97" t="s">
        <v>1149</v>
      </c>
      <c r="B73" s="165">
        <v>2</v>
      </c>
      <c r="C73" s="97"/>
      <c r="D73" s="97"/>
    </row>
    <row r="74" spans="1:4" s="107" customFormat="1">
      <c r="A74" s="97" t="s">
        <v>1150</v>
      </c>
      <c r="B74" s="165">
        <v>2</v>
      </c>
      <c r="C74" s="97"/>
      <c r="D74" s="97"/>
    </row>
    <row r="75" spans="1:4" s="107" customFormat="1">
      <c r="A75" s="97" t="s">
        <v>1151</v>
      </c>
      <c r="B75" s="165">
        <v>2</v>
      </c>
      <c r="C75" s="97"/>
      <c r="D75" s="97"/>
    </row>
    <row r="76" spans="1:4" s="107" customFormat="1">
      <c r="A76" s="97" t="s">
        <v>1152</v>
      </c>
      <c r="B76" s="165">
        <v>2</v>
      </c>
      <c r="C76" s="97"/>
      <c r="D76" s="97"/>
    </row>
    <row r="77" spans="1:4" s="107" customFormat="1">
      <c r="A77" s="97" t="s">
        <v>1153</v>
      </c>
      <c r="B77" s="165">
        <v>2</v>
      </c>
      <c r="C77" s="97"/>
      <c r="D77" s="97"/>
    </row>
    <row r="78" spans="1:4" s="107" customFormat="1">
      <c r="A78" s="98" t="s">
        <v>1154</v>
      </c>
      <c r="B78" s="165">
        <v>2</v>
      </c>
      <c r="C78" s="98"/>
      <c r="D78" s="98"/>
    </row>
    <row r="79" spans="1:4" s="107" customFormat="1">
      <c r="A79" s="97" t="s">
        <v>1155</v>
      </c>
      <c r="B79" s="165">
        <v>2</v>
      </c>
      <c r="C79" s="97"/>
      <c r="D79" s="97"/>
    </row>
    <row r="80" spans="1:4" s="107" customFormat="1">
      <c r="A80" s="97" t="s">
        <v>1156</v>
      </c>
      <c r="B80" s="165">
        <v>2</v>
      </c>
      <c r="C80" s="97"/>
      <c r="D80" s="97"/>
    </row>
    <row r="81" spans="1:4" s="107" customFormat="1">
      <c r="A81" s="97" t="s">
        <v>1157</v>
      </c>
      <c r="B81" s="165">
        <v>2</v>
      </c>
      <c r="C81" s="97"/>
      <c r="D81" s="97"/>
    </row>
    <row r="82" spans="1:4" s="107" customFormat="1">
      <c r="A82" s="97" t="s">
        <v>1158</v>
      </c>
      <c r="B82" s="165">
        <v>2</v>
      </c>
      <c r="C82" s="97"/>
      <c r="D82" s="97"/>
    </row>
    <row r="83" spans="1:4" s="107" customFormat="1">
      <c r="A83" s="97" t="s">
        <v>1159</v>
      </c>
      <c r="B83" s="165">
        <v>2</v>
      </c>
      <c r="C83" s="97"/>
      <c r="D83" s="97"/>
    </row>
    <row r="84" spans="1:4" s="107" customFormat="1">
      <c r="A84" s="97" t="s">
        <v>1160</v>
      </c>
      <c r="B84" s="165">
        <v>2</v>
      </c>
      <c r="C84" s="97"/>
      <c r="D84" s="97"/>
    </row>
    <row r="85" spans="1:4" s="107" customFormat="1">
      <c r="A85" s="97" t="s">
        <v>1161</v>
      </c>
      <c r="B85" s="165">
        <v>2</v>
      </c>
      <c r="C85" s="97"/>
      <c r="D85" s="97"/>
    </row>
    <row r="86" spans="1:4" s="107" customFormat="1">
      <c r="A86" s="97" t="s">
        <v>1162</v>
      </c>
      <c r="B86" s="165">
        <v>2</v>
      </c>
      <c r="C86" s="97"/>
      <c r="D86" s="97"/>
    </row>
    <row r="87" spans="1:4" s="107" customFormat="1">
      <c r="A87" s="97" t="s">
        <v>1163</v>
      </c>
      <c r="B87" s="165">
        <v>2</v>
      </c>
      <c r="C87" s="97"/>
      <c r="D87" s="97"/>
    </row>
    <row r="88" spans="1:4" s="107" customFormat="1">
      <c r="A88" s="97" t="s">
        <v>1164</v>
      </c>
      <c r="B88" s="165">
        <v>2</v>
      </c>
      <c r="C88" s="97"/>
      <c r="D88" s="97"/>
    </row>
    <row r="89" spans="1:4" s="107" customFormat="1">
      <c r="A89" s="97" t="s">
        <v>1165</v>
      </c>
      <c r="B89" s="165">
        <v>2</v>
      </c>
      <c r="C89" s="97"/>
      <c r="D89" s="97"/>
    </row>
    <row r="90" spans="1:4" s="107" customFormat="1">
      <c r="A90" s="97" t="s">
        <v>1166</v>
      </c>
      <c r="B90" s="165">
        <v>1</v>
      </c>
      <c r="C90" s="97"/>
      <c r="D90" s="97"/>
    </row>
    <row r="91" spans="1:4" s="107" customFormat="1">
      <c r="A91" s="97" t="s">
        <v>1167</v>
      </c>
      <c r="B91" s="165">
        <v>1</v>
      </c>
      <c r="C91" s="97"/>
      <c r="D91" s="97"/>
    </row>
    <row r="92" spans="1:4" s="107" customFormat="1">
      <c r="A92" s="97" t="s">
        <v>1168</v>
      </c>
      <c r="B92" s="165">
        <v>1</v>
      </c>
      <c r="C92" s="97"/>
      <c r="D92" s="97"/>
    </row>
    <row r="93" spans="1:4" s="107" customFormat="1">
      <c r="A93" s="97" t="s">
        <v>1169</v>
      </c>
      <c r="B93" s="165">
        <v>1</v>
      </c>
      <c r="C93" s="97"/>
      <c r="D93" s="97"/>
    </row>
    <row r="94" spans="1:4" s="107" customFormat="1">
      <c r="A94" s="97" t="s">
        <v>1170</v>
      </c>
      <c r="B94" s="165">
        <v>1</v>
      </c>
      <c r="C94" s="97"/>
      <c r="D94" s="97"/>
    </row>
    <row r="95" spans="1:4" s="107" customFormat="1">
      <c r="A95" s="97" t="s">
        <v>1171</v>
      </c>
      <c r="B95" s="165">
        <v>1</v>
      </c>
      <c r="C95" s="97"/>
      <c r="D95" s="97"/>
    </row>
    <row r="96" spans="1:4" s="107" customFormat="1">
      <c r="A96" s="97" t="s">
        <v>1172</v>
      </c>
      <c r="B96" s="165">
        <v>1</v>
      </c>
      <c r="C96" s="97"/>
      <c r="D96" s="97"/>
    </row>
    <row r="97" spans="1:4" s="107" customFormat="1">
      <c r="A97" s="97" t="s">
        <v>1173</v>
      </c>
      <c r="B97" s="165">
        <v>1</v>
      </c>
      <c r="C97" s="97"/>
      <c r="D97" s="97"/>
    </row>
    <row r="98" spans="1:4" s="107" customFormat="1">
      <c r="A98" s="98" t="s">
        <v>1174</v>
      </c>
      <c r="B98" s="165">
        <v>1</v>
      </c>
      <c r="C98" s="98"/>
      <c r="D98" s="98"/>
    </row>
    <row r="99" spans="1:4" s="107" customFormat="1">
      <c r="A99" s="97" t="s">
        <v>1175</v>
      </c>
      <c r="B99" s="165">
        <v>1</v>
      </c>
      <c r="C99" s="97"/>
      <c r="D99" s="97"/>
    </row>
    <row r="100" spans="1:4" s="107" customFormat="1">
      <c r="A100" s="97" t="s">
        <v>1176</v>
      </c>
      <c r="B100" s="165">
        <v>1</v>
      </c>
      <c r="C100" s="97"/>
      <c r="D100" s="97"/>
    </row>
    <row r="101" spans="1:4" s="107" customFormat="1">
      <c r="A101" s="97" t="s">
        <v>1177</v>
      </c>
      <c r="B101" s="165">
        <v>1</v>
      </c>
      <c r="C101" s="97"/>
      <c r="D101" s="97"/>
    </row>
    <row r="102" spans="1:4" s="107" customFormat="1">
      <c r="A102" s="97" t="s">
        <v>1178</v>
      </c>
      <c r="B102" s="165">
        <v>1</v>
      </c>
      <c r="C102" s="97"/>
      <c r="D102" s="97"/>
    </row>
    <row r="103" spans="1:4" s="107" customFormat="1">
      <c r="A103" s="97"/>
      <c r="B103" s="165"/>
      <c r="C103" s="97"/>
      <c r="D103" s="97"/>
    </row>
    <row r="104" spans="1:4" s="107" customFormat="1">
      <c r="A104" s="97"/>
      <c r="B104" s="165"/>
      <c r="C104" s="97"/>
      <c r="D104" s="97"/>
    </row>
    <row r="105" spans="1:4" s="107" customFormat="1">
      <c r="A105" s="97"/>
      <c r="B105" s="165"/>
      <c r="C105" s="97"/>
      <c r="D105" s="97"/>
    </row>
    <row r="106" spans="1:4" s="107" customFormat="1">
      <c r="A106" s="97"/>
      <c r="B106" s="165"/>
      <c r="C106" s="97"/>
      <c r="D106" s="97"/>
    </row>
    <row r="107" spans="1:4" s="107" customFormat="1">
      <c r="A107" s="97"/>
      <c r="B107" s="165"/>
      <c r="C107" s="97"/>
      <c r="D107" s="97"/>
    </row>
    <row r="108" spans="1:4" s="107" customFormat="1">
      <c r="A108" s="97"/>
      <c r="B108" s="165"/>
      <c r="C108" s="97"/>
      <c r="D108" s="97"/>
    </row>
    <row r="109" spans="1:4" s="107" customFormat="1">
      <c r="A109" s="97"/>
      <c r="B109" s="165"/>
      <c r="C109" s="97"/>
      <c r="D109" s="97"/>
    </row>
    <row r="110" spans="1:4" s="107" customFormat="1">
      <c r="A110" s="97"/>
      <c r="B110" s="165"/>
      <c r="C110" s="97"/>
      <c r="D110" s="97"/>
    </row>
    <row r="111" spans="1:4" s="107" customFormat="1">
      <c r="A111" s="97"/>
      <c r="B111" s="165"/>
      <c r="C111" s="97"/>
      <c r="D111" s="97"/>
    </row>
    <row r="112" spans="1:4" s="107" customFormat="1">
      <c r="A112" s="97"/>
      <c r="B112" s="165"/>
      <c r="C112" s="97"/>
      <c r="D112" s="97"/>
    </row>
    <row r="113" spans="1:4" s="107" customFormat="1">
      <c r="A113" s="97"/>
      <c r="B113" s="165"/>
      <c r="C113" s="97"/>
      <c r="D113" s="97"/>
    </row>
    <row r="114" spans="1:4" s="107" customFormat="1">
      <c r="A114" s="97"/>
      <c r="B114" s="165"/>
      <c r="C114" s="97"/>
      <c r="D114" s="97"/>
    </row>
    <row r="115" spans="1:4" s="107" customFormat="1">
      <c r="A115" s="97"/>
      <c r="B115" s="165"/>
      <c r="C115" s="97"/>
      <c r="D115" s="97"/>
    </row>
    <row r="116" spans="1:4" s="107" customFormat="1">
      <c r="A116" s="97"/>
      <c r="B116" s="165"/>
      <c r="C116" s="97"/>
      <c r="D116" s="97"/>
    </row>
    <row r="117" spans="1:4" s="107" customFormat="1">
      <c r="A117" s="97"/>
      <c r="B117" s="165"/>
      <c r="C117" s="97"/>
      <c r="D117" s="97"/>
    </row>
    <row r="118" spans="1:4" s="107" customFormat="1">
      <c r="A118" s="98"/>
      <c r="B118" s="166"/>
      <c r="C118" s="98"/>
      <c r="D118" s="98"/>
    </row>
    <row r="119" spans="1:4" s="107" customFormat="1">
      <c r="A119" s="97"/>
      <c r="B119" s="165"/>
      <c r="C119" s="97"/>
      <c r="D119" s="97"/>
    </row>
    <row r="120" spans="1:4" s="107" customFormat="1">
      <c r="A120" s="97"/>
      <c r="B120" s="165"/>
      <c r="C120" s="97"/>
      <c r="D120" s="97"/>
    </row>
    <row r="121" spans="1:4" s="107" customFormat="1">
      <c r="A121" s="97"/>
      <c r="B121" s="165"/>
      <c r="C121" s="97"/>
      <c r="D121" s="97"/>
    </row>
    <row r="122" spans="1:4" s="107" customFormat="1">
      <c r="A122" s="97"/>
      <c r="B122" s="165"/>
      <c r="C122" s="97"/>
      <c r="D122" s="97"/>
    </row>
    <row r="123" spans="1:4" s="107" customFormat="1">
      <c r="A123" s="97"/>
      <c r="B123" s="165"/>
      <c r="C123" s="97"/>
      <c r="D123" s="97"/>
    </row>
    <row r="124" spans="1:4" s="107" customFormat="1">
      <c r="A124" s="97"/>
      <c r="B124" s="165"/>
      <c r="C124" s="97"/>
      <c r="D124" s="97"/>
    </row>
    <row r="125" spans="1:4" s="107" customFormat="1">
      <c r="A125" s="97"/>
      <c r="B125" s="165"/>
      <c r="C125" s="97"/>
      <c r="D125" s="97"/>
    </row>
    <row r="126" spans="1:4" s="107" customFormat="1">
      <c r="A126" s="97"/>
      <c r="B126" s="165"/>
      <c r="C126" s="97"/>
      <c r="D126" s="97"/>
    </row>
    <row r="127" spans="1:4" s="107" customFormat="1">
      <c r="A127" s="97"/>
      <c r="B127" s="165"/>
      <c r="C127" s="97"/>
      <c r="D127" s="97"/>
    </row>
    <row r="128" spans="1:4" s="107" customFormat="1">
      <c r="A128" s="97"/>
      <c r="B128" s="165"/>
      <c r="C128" s="97"/>
      <c r="D128" s="97"/>
    </row>
    <row r="129" spans="1:4" s="107" customFormat="1">
      <c r="A129" s="97"/>
      <c r="B129" s="165"/>
      <c r="C129" s="97"/>
      <c r="D129" s="97"/>
    </row>
    <row r="130" spans="1:4" s="107" customFormat="1">
      <c r="A130" s="97"/>
      <c r="B130" s="165"/>
      <c r="C130" s="97"/>
      <c r="D130" s="97"/>
    </row>
    <row r="131" spans="1:4" s="107" customFormat="1">
      <c r="A131" s="97"/>
      <c r="B131" s="165"/>
      <c r="C131" s="97"/>
      <c r="D131" s="97"/>
    </row>
    <row r="132" spans="1:4" s="107" customFormat="1">
      <c r="A132" s="97"/>
      <c r="B132" s="165"/>
      <c r="C132" s="97"/>
      <c r="D132" s="97"/>
    </row>
    <row r="133" spans="1:4" s="107" customFormat="1">
      <c r="A133" s="97"/>
      <c r="B133" s="165"/>
      <c r="C133" s="97"/>
      <c r="D133" s="97"/>
    </row>
    <row r="134" spans="1:4" s="107" customFormat="1">
      <c r="A134" s="97"/>
      <c r="B134" s="165"/>
      <c r="C134" s="97"/>
      <c r="D134" s="97"/>
    </row>
    <row r="135" spans="1:4" s="107" customFormat="1">
      <c r="A135" s="97"/>
      <c r="B135" s="165"/>
      <c r="C135" s="97"/>
      <c r="D135" s="97"/>
    </row>
    <row r="136" spans="1:4" s="107" customFormat="1">
      <c r="A136" s="97"/>
      <c r="B136" s="165"/>
      <c r="C136" s="97"/>
      <c r="D136" s="97"/>
    </row>
    <row r="137" spans="1:4" s="107" customFormat="1">
      <c r="A137" s="97"/>
      <c r="B137" s="165"/>
      <c r="C137" s="97"/>
      <c r="D137" s="97"/>
    </row>
    <row r="138" spans="1:4" s="107" customFormat="1">
      <c r="A138" s="98"/>
      <c r="B138" s="166"/>
      <c r="C138" s="98"/>
      <c r="D138" s="98"/>
    </row>
    <row r="139" spans="1:4" s="107" customFormat="1">
      <c r="A139" s="97"/>
      <c r="B139" s="165"/>
      <c r="C139" s="97"/>
      <c r="D139" s="97"/>
    </row>
    <row r="140" spans="1:4" s="107" customFormat="1">
      <c r="A140" s="97"/>
      <c r="B140" s="165"/>
      <c r="C140" s="97"/>
      <c r="D140" s="97"/>
    </row>
    <row r="141" spans="1:4" s="107" customFormat="1">
      <c r="A141" s="97"/>
      <c r="B141" s="165"/>
      <c r="C141" s="97"/>
      <c r="D141" s="97"/>
    </row>
    <row r="142" spans="1:4" s="107" customFormat="1">
      <c r="A142" s="97"/>
      <c r="B142" s="165"/>
      <c r="C142" s="97"/>
      <c r="D142" s="97"/>
    </row>
    <row r="143" spans="1:4" s="107" customFormat="1">
      <c r="A143" s="97"/>
      <c r="B143" s="165"/>
      <c r="C143" s="97"/>
      <c r="D143" s="97"/>
    </row>
    <row r="144" spans="1:4" s="107" customFormat="1">
      <c r="A144" s="97"/>
      <c r="B144" s="165"/>
      <c r="C144" s="97"/>
      <c r="D144" s="97"/>
    </row>
    <row r="145" spans="1:4" s="107" customFormat="1">
      <c r="A145" s="97"/>
      <c r="B145" s="165"/>
      <c r="C145" s="97"/>
      <c r="D145" s="97"/>
    </row>
    <row r="146" spans="1:4" s="107" customFormat="1">
      <c r="A146" s="97"/>
      <c r="B146" s="165"/>
      <c r="C146" s="97"/>
      <c r="D146" s="97"/>
    </row>
    <row r="147" spans="1:4" s="107" customFormat="1">
      <c r="A147" s="97"/>
      <c r="B147" s="165"/>
      <c r="C147" s="97"/>
      <c r="D147" s="97"/>
    </row>
    <row r="148" spans="1:4" s="107" customFormat="1">
      <c r="A148" s="97"/>
      <c r="B148" s="165"/>
      <c r="C148" s="97"/>
      <c r="D148" s="97"/>
    </row>
    <row r="149" spans="1:4" s="107" customFormat="1">
      <c r="A149" s="97"/>
      <c r="B149" s="165"/>
      <c r="C149" s="97"/>
      <c r="D149" s="97"/>
    </row>
    <row r="150" spans="1:4" s="107" customFormat="1">
      <c r="A150" s="97"/>
      <c r="B150" s="165"/>
      <c r="C150" s="97"/>
      <c r="D150" s="97"/>
    </row>
    <row r="151" spans="1:4" s="107" customFormat="1">
      <c r="A151" s="97"/>
      <c r="B151" s="165"/>
      <c r="C151" s="97"/>
      <c r="D151" s="97"/>
    </row>
    <row r="152" spans="1:4" s="107" customFormat="1">
      <c r="A152" s="97"/>
      <c r="B152" s="165"/>
      <c r="C152" s="97"/>
      <c r="D152" s="97"/>
    </row>
    <row r="153" spans="1:4" s="107" customFormat="1">
      <c r="A153" s="97"/>
      <c r="B153" s="165"/>
      <c r="C153" s="97"/>
      <c r="D153" s="97"/>
    </row>
    <row r="154" spans="1:4" s="107" customFormat="1">
      <c r="A154" s="97"/>
      <c r="B154" s="165"/>
      <c r="C154" s="97"/>
      <c r="D154" s="97"/>
    </row>
    <row r="155" spans="1:4" s="107" customFormat="1">
      <c r="A155" s="97"/>
      <c r="B155" s="165"/>
      <c r="C155" s="97"/>
      <c r="D155" s="97"/>
    </row>
    <row r="156" spans="1:4" s="107" customFormat="1">
      <c r="A156" s="97"/>
      <c r="B156" s="165"/>
      <c r="C156" s="97"/>
      <c r="D156" s="97"/>
    </row>
    <row r="157" spans="1:4" s="107" customFormat="1">
      <c r="A157" s="97"/>
      <c r="B157" s="165"/>
      <c r="C157" s="97"/>
      <c r="D157" s="97"/>
    </row>
    <row r="158" spans="1:4" s="107" customFormat="1">
      <c r="A158" s="98"/>
      <c r="B158" s="166"/>
      <c r="C158" s="98"/>
      <c r="D158" s="98"/>
    </row>
    <row r="159" spans="1:4" s="107" customFormat="1">
      <c r="A159" s="97"/>
      <c r="B159" s="165"/>
      <c r="C159" s="97"/>
      <c r="D159" s="97"/>
    </row>
    <row r="160" spans="1:4" s="107" customFormat="1">
      <c r="A160" s="97"/>
      <c r="B160" s="165"/>
      <c r="C160" s="97"/>
      <c r="D160" s="97"/>
    </row>
    <row r="161" spans="1:4" s="107" customFormat="1">
      <c r="A161" s="97"/>
      <c r="B161" s="165"/>
      <c r="C161" s="97"/>
      <c r="D161" s="97"/>
    </row>
    <row r="162" spans="1:4" s="107" customFormat="1">
      <c r="A162" s="97"/>
      <c r="B162" s="165"/>
      <c r="C162" s="97"/>
      <c r="D162" s="97"/>
    </row>
    <row r="163" spans="1:4" s="107" customFormat="1">
      <c r="A163" s="97"/>
      <c r="B163" s="165"/>
      <c r="C163" s="97"/>
      <c r="D163" s="97"/>
    </row>
    <row r="164" spans="1:4" s="107" customFormat="1">
      <c r="A164" s="97"/>
      <c r="B164" s="165"/>
      <c r="C164" s="97"/>
      <c r="D164" s="97"/>
    </row>
    <row r="165" spans="1:4" s="107" customFormat="1">
      <c r="A165" s="97"/>
      <c r="B165" s="165"/>
      <c r="C165" s="97"/>
      <c r="D165" s="97"/>
    </row>
    <row r="166" spans="1:4" s="107" customFormat="1">
      <c r="A166" s="97"/>
      <c r="B166" s="165"/>
      <c r="C166" s="97"/>
      <c r="D166" s="97"/>
    </row>
    <row r="167" spans="1:4" s="107" customFormat="1">
      <c r="A167" s="97"/>
      <c r="B167" s="165"/>
      <c r="C167" s="97"/>
      <c r="D167" s="97"/>
    </row>
    <row r="168" spans="1:4" s="107" customFormat="1">
      <c r="A168" s="97"/>
      <c r="B168" s="165"/>
      <c r="C168" s="97"/>
      <c r="D168" s="97"/>
    </row>
    <row r="169" spans="1:4" s="107" customFormat="1">
      <c r="A169" s="97"/>
      <c r="B169" s="165"/>
      <c r="C169" s="97"/>
      <c r="D169" s="97"/>
    </row>
    <row r="170" spans="1:4" s="107" customFormat="1">
      <c r="A170" s="97"/>
      <c r="B170" s="165"/>
      <c r="C170" s="97"/>
      <c r="D170" s="97"/>
    </row>
    <row r="171" spans="1:4" s="107" customFormat="1">
      <c r="A171" s="97"/>
      <c r="B171" s="165"/>
      <c r="C171" s="97"/>
      <c r="D171" s="97"/>
    </row>
    <row r="172" spans="1:4" s="107" customFormat="1">
      <c r="A172" s="97"/>
      <c r="B172" s="165"/>
      <c r="C172" s="97"/>
      <c r="D172" s="97"/>
    </row>
    <row r="173" spans="1:4" s="107" customFormat="1">
      <c r="A173" s="97"/>
      <c r="B173" s="165"/>
      <c r="C173" s="97"/>
      <c r="D173" s="97"/>
    </row>
    <row r="174" spans="1:4" s="107" customFormat="1">
      <c r="A174" s="97"/>
      <c r="B174" s="165"/>
      <c r="C174" s="97"/>
      <c r="D174" s="97"/>
    </row>
    <row r="175" spans="1:4" s="107" customFormat="1">
      <c r="A175" s="97"/>
      <c r="B175" s="165"/>
      <c r="C175" s="97"/>
      <c r="D175" s="97"/>
    </row>
    <row r="176" spans="1:4" s="107" customFormat="1">
      <c r="A176" s="97"/>
      <c r="B176" s="165"/>
      <c r="C176" s="97"/>
      <c r="D176" s="97"/>
    </row>
    <row r="177" spans="1:4" s="107" customFormat="1">
      <c r="A177" s="97"/>
      <c r="B177" s="165"/>
      <c r="C177" s="97"/>
      <c r="D177" s="97"/>
    </row>
    <row r="178" spans="1:4" s="107" customFormat="1">
      <c r="A178" s="98"/>
      <c r="B178" s="166"/>
      <c r="C178" s="98"/>
      <c r="D178" s="98"/>
    </row>
    <row r="179" spans="1:4" s="107" customFormat="1">
      <c r="A179" s="97"/>
      <c r="B179" s="165"/>
      <c r="C179" s="97"/>
      <c r="D179" s="97"/>
    </row>
    <row r="180" spans="1:4" s="107" customFormat="1">
      <c r="A180" s="97"/>
      <c r="B180" s="165"/>
      <c r="C180" s="97"/>
      <c r="D180" s="97"/>
    </row>
    <row r="181" spans="1:4" s="107" customFormat="1">
      <c r="A181" s="97"/>
      <c r="B181" s="165"/>
      <c r="C181" s="97"/>
      <c r="D181" s="97"/>
    </row>
    <row r="182" spans="1:4" s="107" customFormat="1">
      <c r="A182" s="97"/>
      <c r="B182" s="165"/>
      <c r="C182" s="97"/>
      <c r="D182" s="97"/>
    </row>
    <row r="183" spans="1:4" s="107" customFormat="1">
      <c r="A183" s="97"/>
      <c r="B183" s="165"/>
      <c r="C183" s="97"/>
      <c r="D183" s="97"/>
    </row>
    <row r="184" spans="1:4" s="107" customFormat="1">
      <c r="A184" s="97"/>
      <c r="B184" s="165"/>
      <c r="C184" s="97"/>
      <c r="D184" s="97"/>
    </row>
    <row r="185" spans="1:4" s="107" customFormat="1">
      <c r="A185" s="97"/>
      <c r="B185" s="165"/>
      <c r="C185" s="97"/>
      <c r="D185" s="97"/>
    </row>
    <row r="186" spans="1:4" s="107" customFormat="1">
      <c r="A186" s="97"/>
      <c r="B186" s="165"/>
      <c r="C186" s="97"/>
      <c r="D186" s="97"/>
    </row>
    <row r="187" spans="1:4" s="107" customFormat="1">
      <c r="A187" s="97"/>
      <c r="B187" s="165"/>
      <c r="C187" s="97"/>
      <c r="D187" s="97"/>
    </row>
    <row r="188" spans="1:4" s="107" customFormat="1">
      <c r="A188" s="97"/>
      <c r="B188" s="165"/>
      <c r="C188" s="97"/>
      <c r="D188" s="97"/>
    </row>
    <row r="189" spans="1:4" s="107" customFormat="1">
      <c r="A189" s="97"/>
      <c r="B189" s="165"/>
      <c r="C189" s="97"/>
      <c r="D189" s="97"/>
    </row>
    <row r="190" spans="1:4" s="107" customFormat="1">
      <c r="A190" s="97"/>
      <c r="B190" s="165"/>
      <c r="C190" s="97"/>
      <c r="D190" s="97"/>
    </row>
    <row r="191" spans="1:4" s="107" customFormat="1">
      <c r="A191" s="97"/>
      <c r="B191" s="165"/>
      <c r="C191" s="97"/>
      <c r="D191" s="97"/>
    </row>
    <row r="192" spans="1:4" s="107" customFormat="1">
      <c r="A192" s="97"/>
      <c r="B192" s="165"/>
      <c r="C192" s="97"/>
      <c r="D192" s="97"/>
    </row>
    <row r="193" spans="1:4" s="107" customFormat="1">
      <c r="A193" s="97"/>
      <c r="B193" s="165"/>
      <c r="C193" s="97"/>
      <c r="D193" s="97"/>
    </row>
    <row r="194" spans="1:4" s="107" customFormat="1">
      <c r="A194" s="97"/>
      <c r="B194" s="165"/>
      <c r="C194" s="97"/>
      <c r="D194" s="97"/>
    </row>
    <row r="195" spans="1:4" s="107" customFormat="1">
      <c r="A195" s="97"/>
      <c r="B195" s="165"/>
      <c r="C195" s="97"/>
      <c r="D195" s="97"/>
    </row>
    <row r="196" spans="1:4" s="107" customFormat="1">
      <c r="A196" s="97"/>
      <c r="B196" s="165"/>
      <c r="C196" s="97"/>
      <c r="D196" s="97"/>
    </row>
    <row r="197" spans="1:4" s="107" customFormat="1">
      <c r="A197" s="97"/>
      <c r="B197" s="165"/>
      <c r="C197" s="97"/>
      <c r="D197" s="97"/>
    </row>
    <row r="198" spans="1:4" s="107" customFormat="1">
      <c r="A198" s="98"/>
      <c r="B198" s="166"/>
      <c r="C198" s="98"/>
      <c r="D198" s="98"/>
    </row>
    <row r="199" spans="1:4" s="107" customFormat="1">
      <c r="A199" s="97"/>
      <c r="B199" s="165"/>
      <c r="C199" s="97"/>
      <c r="D199" s="97"/>
    </row>
    <row r="200" spans="1:4" s="107" customFormat="1">
      <c r="A200" s="97"/>
      <c r="B200" s="165"/>
      <c r="C200" s="97"/>
      <c r="D200" s="97"/>
    </row>
    <row r="201" spans="1:4" s="107" customFormat="1">
      <c r="A201" s="97"/>
      <c r="B201" s="165"/>
      <c r="C201" s="97"/>
      <c r="D201" s="97"/>
    </row>
    <row r="202" spans="1:4" s="107" customFormat="1">
      <c r="A202" s="97"/>
      <c r="B202" s="165"/>
      <c r="C202" s="97"/>
      <c r="D202" s="97"/>
    </row>
    <row r="203" spans="1:4" s="107" customFormat="1">
      <c r="A203" s="97"/>
      <c r="B203" s="165"/>
      <c r="C203" s="97"/>
      <c r="D203" s="97"/>
    </row>
    <row r="204" spans="1:4" s="107" customFormat="1">
      <c r="A204" s="97"/>
      <c r="B204" s="165"/>
      <c r="C204" s="97"/>
      <c r="D204" s="97"/>
    </row>
    <row r="205" spans="1:4" s="107" customFormat="1">
      <c r="A205" s="97"/>
      <c r="B205" s="165"/>
      <c r="C205" s="97"/>
      <c r="D205" s="97"/>
    </row>
    <row r="206" spans="1:4" s="107" customFormat="1">
      <c r="A206" s="97"/>
      <c r="B206" s="165"/>
      <c r="C206" s="97"/>
      <c r="D206" s="97"/>
    </row>
    <row r="207" spans="1:4" s="107" customFormat="1">
      <c r="A207" s="97"/>
      <c r="B207" s="165"/>
      <c r="C207" s="97"/>
      <c r="D207" s="97"/>
    </row>
    <row r="208" spans="1:4" s="107" customFormat="1">
      <c r="A208" s="97"/>
      <c r="B208" s="165"/>
      <c r="C208" s="97"/>
      <c r="D208" s="97"/>
    </row>
    <row r="209" spans="1:4" s="107" customFormat="1">
      <c r="A209" s="97"/>
      <c r="B209" s="165"/>
      <c r="C209" s="97"/>
      <c r="D209" s="97"/>
    </row>
    <row r="210" spans="1:4" s="107" customFormat="1">
      <c r="A210" s="97"/>
      <c r="B210" s="165"/>
      <c r="C210" s="97"/>
      <c r="D210" s="97"/>
    </row>
    <row r="211" spans="1:4" s="107" customFormat="1">
      <c r="A211" s="97"/>
      <c r="B211" s="165"/>
      <c r="C211" s="97"/>
      <c r="D211" s="97"/>
    </row>
    <row r="212" spans="1:4" s="107" customFormat="1">
      <c r="A212" s="97"/>
      <c r="B212" s="165"/>
      <c r="C212" s="97"/>
      <c r="D212" s="97"/>
    </row>
    <row r="213" spans="1:4" s="107" customFormat="1">
      <c r="A213" s="97"/>
      <c r="B213" s="165"/>
      <c r="C213" s="97"/>
      <c r="D213" s="97"/>
    </row>
    <row r="214" spans="1:4" s="107" customFormat="1">
      <c r="A214" s="97"/>
      <c r="B214" s="165"/>
      <c r="C214" s="97"/>
      <c r="D214" s="97"/>
    </row>
    <row r="215" spans="1:4" s="107" customFormat="1">
      <c r="A215" s="97"/>
      <c r="B215" s="165"/>
      <c r="C215" s="97"/>
      <c r="D215" s="97"/>
    </row>
    <row r="216" spans="1:4" s="107" customFormat="1">
      <c r="A216" s="97"/>
      <c r="B216" s="165"/>
      <c r="C216" s="97"/>
      <c r="D216" s="97"/>
    </row>
    <row r="217" spans="1:4" s="107" customFormat="1">
      <c r="A217" s="97"/>
      <c r="B217" s="165"/>
      <c r="C217" s="97"/>
      <c r="D217" s="97"/>
    </row>
    <row r="218" spans="1:4" s="107" customFormat="1">
      <c r="A218" s="98"/>
      <c r="B218" s="166"/>
      <c r="C218" s="98"/>
      <c r="D218" s="98"/>
    </row>
    <row r="219" spans="1:4" s="107" customFormat="1">
      <c r="A219" s="97"/>
      <c r="B219" s="165"/>
      <c r="C219" s="97"/>
      <c r="D219" s="97"/>
    </row>
    <row r="220" spans="1:4" s="107" customFormat="1">
      <c r="A220" s="97"/>
      <c r="B220" s="165"/>
      <c r="C220" s="97"/>
      <c r="D220" s="97"/>
    </row>
    <row r="221" spans="1:4" s="107" customFormat="1">
      <c r="A221" s="97"/>
      <c r="B221" s="165"/>
      <c r="C221" s="97"/>
      <c r="D221" s="97"/>
    </row>
    <row r="222" spans="1:4" s="107" customFormat="1">
      <c r="A222" s="97"/>
      <c r="B222" s="165"/>
      <c r="C222" s="97"/>
      <c r="D222" s="97"/>
    </row>
    <row r="223" spans="1:4" s="107" customFormat="1">
      <c r="A223" s="97"/>
      <c r="B223" s="165"/>
      <c r="C223" s="97"/>
      <c r="D223" s="97"/>
    </row>
    <row r="224" spans="1:4" s="107" customFormat="1">
      <c r="A224" s="97"/>
      <c r="B224" s="165"/>
      <c r="C224" s="97"/>
      <c r="D224" s="97"/>
    </row>
    <row r="225" spans="1:4" s="107" customFormat="1">
      <c r="A225" s="97"/>
      <c r="B225" s="165"/>
      <c r="C225" s="97"/>
      <c r="D225" s="97"/>
    </row>
    <row r="226" spans="1:4" s="107" customFormat="1">
      <c r="A226" s="97"/>
      <c r="B226" s="165"/>
      <c r="C226" s="97"/>
      <c r="D226" s="97"/>
    </row>
    <row r="227" spans="1:4" s="107" customFormat="1">
      <c r="A227" s="97"/>
      <c r="B227" s="165"/>
      <c r="C227" s="97"/>
      <c r="D227" s="97"/>
    </row>
    <row r="228" spans="1:4" s="107" customFormat="1">
      <c r="A228" s="97"/>
      <c r="B228" s="165"/>
      <c r="C228" s="97"/>
      <c r="D228" s="97"/>
    </row>
    <row r="229" spans="1:4" s="107" customFormat="1">
      <c r="A229" s="97"/>
      <c r="B229" s="165"/>
      <c r="C229" s="97"/>
      <c r="D229" s="97"/>
    </row>
    <row r="230" spans="1:4" s="107" customFormat="1">
      <c r="A230" s="97"/>
      <c r="B230" s="165"/>
      <c r="C230" s="97"/>
      <c r="D230" s="97"/>
    </row>
    <row r="231" spans="1:4" s="107" customFormat="1">
      <c r="A231" s="97"/>
      <c r="B231" s="165"/>
      <c r="C231" s="97"/>
      <c r="D231" s="97"/>
    </row>
    <row r="232" spans="1:4" s="107" customFormat="1">
      <c r="A232" s="97"/>
      <c r="B232" s="165"/>
      <c r="C232" s="97"/>
      <c r="D232" s="97"/>
    </row>
    <row r="233" spans="1:4" s="107" customFormat="1">
      <c r="A233" s="97"/>
      <c r="B233" s="165"/>
      <c r="C233" s="97"/>
      <c r="D233" s="97"/>
    </row>
    <row r="234" spans="1:4" s="107" customFormat="1">
      <c r="A234" s="97"/>
      <c r="B234" s="165"/>
      <c r="C234" s="97"/>
      <c r="D234" s="97"/>
    </row>
    <row r="235" spans="1:4" s="107" customFormat="1">
      <c r="A235" s="97"/>
      <c r="B235" s="165"/>
      <c r="C235" s="97"/>
      <c r="D235" s="97"/>
    </row>
    <row r="236" spans="1:4" s="107" customFormat="1">
      <c r="A236" s="97"/>
      <c r="B236" s="165"/>
      <c r="C236" s="97"/>
      <c r="D236" s="97"/>
    </row>
    <row r="237" spans="1:4" s="107" customFormat="1">
      <c r="A237" s="97"/>
      <c r="B237" s="165"/>
      <c r="C237" s="97"/>
      <c r="D237" s="97"/>
    </row>
    <row r="238" spans="1:4" s="107" customFormat="1">
      <c r="A238" s="98"/>
      <c r="B238" s="166"/>
      <c r="C238" s="98"/>
      <c r="D238" s="98"/>
    </row>
    <row r="239" spans="1:4" s="107" customFormat="1">
      <c r="A239" s="97"/>
      <c r="B239" s="165"/>
      <c r="C239" s="97"/>
      <c r="D239" s="97"/>
    </row>
    <row r="240" spans="1:4" s="107" customFormat="1">
      <c r="A240" s="97"/>
      <c r="B240" s="165"/>
      <c r="C240" s="97"/>
      <c r="D240" s="97"/>
    </row>
    <row r="241" spans="1:4" s="107" customFormat="1">
      <c r="A241" s="97"/>
      <c r="B241" s="165"/>
      <c r="C241" s="97"/>
      <c r="D241" s="97"/>
    </row>
    <row r="242" spans="1:4" s="107" customFormat="1">
      <c r="A242" s="97"/>
      <c r="B242" s="165"/>
      <c r="C242" s="97"/>
      <c r="D242" s="97"/>
    </row>
    <row r="243" spans="1:4" s="107" customFormat="1">
      <c r="A243" s="97"/>
      <c r="B243" s="165"/>
      <c r="C243" s="97"/>
      <c r="D243" s="97"/>
    </row>
    <row r="244" spans="1:4" s="107" customFormat="1">
      <c r="A244" s="97"/>
      <c r="B244" s="165"/>
      <c r="C244" s="97"/>
      <c r="D244" s="97"/>
    </row>
    <row r="245" spans="1:4" s="107" customFormat="1">
      <c r="A245" s="97"/>
      <c r="B245" s="165"/>
      <c r="C245" s="97"/>
      <c r="D245" s="97"/>
    </row>
    <row r="246" spans="1:4" s="107" customFormat="1">
      <c r="A246" s="97"/>
      <c r="B246" s="165"/>
      <c r="C246" s="97"/>
      <c r="D246" s="97"/>
    </row>
    <row r="247" spans="1:4" s="107" customFormat="1">
      <c r="A247" s="97"/>
      <c r="B247" s="165"/>
      <c r="C247" s="97"/>
      <c r="D247" s="97"/>
    </row>
    <row r="248" spans="1:4" s="107" customFormat="1">
      <c r="A248" s="97"/>
      <c r="B248" s="165"/>
      <c r="C248" s="97"/>
      <c r="D248" s="97"/>
    </row>
    <row r="249" spans="1:4" s="107" customFormat="1">
      <c r="A249" s="97"/>
      <c r="B249" s="165"/>
      <c r="C249" s="97"/>
      <c r="D249" s="97"/>
    </row>
    <row r="250" spans="1:4" s="107" customFormat="1">
      <c r="A250" s="97"/>
      <c r="B250" s="165"/>
      <c r="C250" s="97"/>
      <c r="D250" s="97"/>
    </row>
    <row r="251" spans="1:4" s="107" customFormat="1">
      <c r="A251" s="97"/>
      <c r="B251" s="165"/>
      <c r="C251" s="97"/>
      <c r="D251" s="97"/>
    </row>
    <row r="252" spans="1:4" s="107" customFormat="1">
      <c r="A252" s="97"/>
      <c r="B252" s="165"/>
      <c r="C252" s="97"/>
      <c r="D252" s="97"/>
    </row>
    <row r="253" spans="1:4" s="107" customFormat="1">
      <c r="A253" s="97"/>
      <c r="B253" s="165"/>
      <c r="C253" s="97"/>
      <c r="D253" s="97"/>
    </row>
    <row r="254" spans="1:4" s="107" customFormat="1">
      <c r="A254" s="97"/>
      <c r="B254" s="165"/>
      <c r="C254" s="97"/>
      <c r="D254" s="97"/>
    </row>
    <row r="255" spans="1:4" s="107" customFormat="1">
      <c r="A255" s="97"/>
      <c r="B255" s="165"/>
      <c r="C255" s="97"/>
      <c r="D255" s="97"/>
    </row>
    <row r="256" spans="1:4" s="107" customFormat="1">
      <c r="A256" s="97"/>
      <c r="B256" s="165"/>
      <c r="C256" s="97"/>
      <c r="D256" s="97"/>
    </row>
    <row r="257" spans="1:4" s="107" customFormat="1">
      <c r="A257" s="97"/>
      <c r="B257" s="165"/>
      <c r="C257" s="97"/>
      <c r="D257" s="97"/>
    </row>
    <row r="258" spans="1:4" s="107" customFormat="1">
      <c r="A258" s="98"/>
      <c r="B258" s="166"/>
      <c r="C258" s="98"/>
      <c r="D258" s="98"/>
    </row>
    <row r="259" spans="1:4" s="107" customFormat="1">
      <c r="A259" s="97"/>
      <c r="B259" s="165"/>
      <c r="C259" s="97"/>
      <c r="D259" s="97"/>
    </row>
    <row r="260" spans="1:4" s="107" customFormat="1">
      <c r="A260" s="97"/>
      <c r="B260" s="165"/>
      <c r="C260" s="97"/>
      <c r="D260" s="97"/>
    </row>
    <row r="261" spans="1:4" s="107" customFormat="1">
      <c r="A261" s="97"/>
      <c r="B261" s="165"/>
      <c r="C261" s="97"/>
      <c r="D261" s="97"/>
    </row>
    <row r="262" spans="1:4" s="107" customFormat="1">
      <c r="A262" s="97"/>
      <c r="B262" s="165"/>
      <c r="C262" s="97"/>
      <c r="D262" s="97"/>
    </row>
    <row r="263" spans="1:4" s="107" customFormat="1">
      <c r="A263" s="97"/>
      <c r="B263" s="165"/>
      <c r="C263" s="97"/>
      <c r="D263" s="97"/>
    </row>
    <row r="264" spans="1:4" s="107" customFormat="1">
      <c r="A264" s="97"/>
      <c r="B264" s="165"/>
      <c r="C264" s="97"/>
      <c r="D264" s="97"/>
    </row>
    <row r="265" spans="1:4" s="107" customFormat="1">
      <c r="A265" s="97"/>
      <c r="B265" s="165"/>
      <c r="C265" s="97"/>
      <c r="D265" s="97"/>
    </row>
    <row r="266" spans="1:4" s="107" customFormat="1">
      <c r="A266" s="97"/>
      <c r="B266" s="165"/>
      <c r="C266" s="97"/>
      <c r="D266" s="97"/>
    </row>
    <row r="267" spans="1:4" s="107" customFormat="1">
      <c r="A267" s="97"/>
      <c r="B267" s="165"/>
      <c r="C267" s="97"/>
      <c r="D267" s="97"/>
    </row>
    <row r="268" spans="1:4" s="107" customFormat="1">
      <c r="A268" s="97"/>
      <c r="B268" s="165"/>
      <c r="C268" s="97"/>
      <c r="D268" s="97"/>
    </row>
    <row r="269" spans="1:4" s="107" customFormat="1">
      <c r="A269" s="97"/>
      <c r="B269" s="165"/>
      <c r="C269" s="97"/>
      <c r="D269" s="97"/>
    </row>
    <row r="270" spans="1:4" s="107" customFormat="1">
      <c r="A270" s="97"/>
      <c r="B270" s="165"/>
      <c r="C270" s="97"/>
      <c r="D270" s="97"/>
    </row>
    <row r="271" spans="1:4" s="107" customFormat="1">
      <c r="A271" s="97"/>
      <c r="B271" s="165"/>
      <c r="C271" s="97"/>
      <c r="D271" s="97"/>
    </row>
    <row r="272" spans="1:4" s="107" customFormat="1">
      <c r="A272" s="97"/>
      <c r="B272" s="165"/>
      <c r="C272" s="97"/>
      <c r="D272" s="97"/>
    </row>
    <row r="273" spans="1:4" s="107" customFormat="1">
      <c r="A273" s="97"/>
      <c r="B273" s="165"/>
      <c r="C273" s="97"/>
      <c r="D273" s="97"/>
    </row>
    <row r="274" spans="1:4" s="107" customFormat="1">
      <c r="A274" s="97"/>
      <c r="B274" s="165"/>
      <c r="C274" s="97"/>
      <c r="D274" s="97"/>
    </row>
    <row r="275" spans="1:4" s="107" customFormat="1">
      <c r="A275" s="97"/>
      <c r="B275" s="165"/>
      <c r="C275" s="97"/>
      <c r="D275" s="97"/>
    </row>
    <row r="276" spans="1:4" s="107" customFormat="1">
      <c r="A276" s="97"/>
      <c r="B276" s="165"/>
      <c r="C276" s="97"/>
      <c r="D276" s="97"/>
    </row>
    <row r="277" spans="1:4" s="107" customFormat="1">
      <c r="A277" s="97"/>
      <c r="B277" s="165"/>
      <c r="C277" s="97"/>
      <c r="D277" s="97"/>
    </row>
    <row r="278" spans="1:4" s="107" customFormat="1">
      <c r="A278" s="98"/>
      <c r="B278" s="166"/>
      <c r="C278" s="98"/>
      <c r="D278" s="98"/>
    </row>
    <row r="279" spans="1:4" s="107" customFormat="1">
      <c r="A279" s="97"/>
      <c r="B279" s="165"/>
      <c r="C279" s="97"/>
      <c r="D279" s="97"/>
    </row>
    <row r="280" spans="1:4" s="107" customFormat="1">
      <c r="A280" s="97"/>
      <c r="B280" s="165"/>
      <c r="C280" s="97"/>
      <c r="D280" s="97"/>
    </row>
    <row r="281" spans="1:4" s="107" customFormat="1">
      <c r="A281" s="97"/>
      <c r="B281" s="165"/>
      <c r="C281" s="97"/>
      <c r="D281" s="97"/>
    </row>
    <row r="282" spans="1:4" s="107" customFormat="1">
      <c r="A282" s="97"/>
      <c r="B282" s="165"/>
      <c r="C282" s="97"/>
      <c r="D282" s="97"/>
    </row>
    <row r="283" spans="1:4" s="107" customFormat="1">
      <c r="A283" s="97"/>
      <c r="B283" s="165"/>
      <c r="C283" s="97"/>
      <c r="D283" s="97"/>
    </row>
    <row r="284" spans="1:4" s="107" customFormat="1">
      <c r="A284" s="97"/>
      <c r="B284" s="165"/>
      <c r="C284" s="97"/>
      <c r="D284" s="97"/>
    </row>
    <row r="285" spans="1:4" s="107" customFormat="1">
      <c r="A285" s="97"/>
      <c r="B285" s="165"/>
      <c r="C285" s="97"/>
      <c r="D285" s="97"/>
    </row>
    <row r="286" spans="1:4" s="107" customFormat="1">
      <c r="A286" s="97"/>
      <c r="B286" s="165"/>
      <c r="C286" s="97"/>
      <c r="D286" s="97"/>
    </row>
    <row r="287" spans="1:4" s="107" customFormat="1">
      <c r="A287" s="97"/>
      <c r="B287" s="165"/>
      <c r="C287" s="97"/>
      <c r="D287" s="97"/>
    </row>
    <row r="288" spans="1:4" s="107" customFormat="1">
      <c r="A288" s="97"/>
      <c r="B288" s="165"/>
      <c r="C288" s="97"/>
      <c r="D288" s="97"/>
    </row>
    <row r="289" spans="1:4" s="107" customFormat="1">
      <c r="A289" s="97"/>
      <c r="B289" s="165"/>
      <c r="C289" s="97"/>
      <c r="D289" s="97"/>
    </row>
    <row r="290" spans="1:4" s="107" customFormat="1">
      <c r="A290" s="97"/>
      <c r="B290" s="165"/>
      <c r="C290" s="97"/>
      <c r="D290" s="97"/>
    </row>
    <row r="291" spans="1:4" s="107" customFormat="1">
      <c r="A291" s="97"/>
      <c r="B291" s="165"/>
      <c r="C291" s="97"/>
      <c r="D291" s="97"/>
    </row>
    <row r="292" spans="1:4" s="107" customFormat="1">
      <c r="A292" s="97"/>
      <c r="B292" s="165"/>
      <c r="C292" s="97"/>
      <c r="D292" s="97"/>
    </row>
    <row r="293" spans="1:4" s="107" customFormat="1">
      <c r="A293" s="97"/>
      <c r="B293" s="165"/>
      <c r="C293" s="97"/>
      <c r="D293" s="97"/>
    </row>
    <row r="294" spans="1:4" s="107" customFormat="1">
      <c r="A294" s="97"/>
      <c r="B294" s="165"/>
      <c r="C294" s="97"/>
      <c r="D294" s="97"/>
    </row>
    <row r="295" spans="1:4" s="107" customFormat="1">
      <c r="A295" s="97"/>
      <c r="B295" s="165"/>
      <c r="C295" s="97"/>
      <c r="D295" s="97"/>
    </row>
    <row r="296" spans="1:4" s="107" customFormat="1">
      <c r="A296" s="97"/>
      <c r="B296" s="165"/>
      <c r="C296" s="97"/>
      <c r="D296" s="97"/>
    </row>
    <row r="297" spans="1:4" s="107" customFormat="1">
      <c r="A297" s="97"/>
      <c r="B297" s="165"/>
      <c r="C297" s="97"/>
      <c r="D297" s="97"/>
    </row>
    <row r="298" spans="1:4" s="107" customFormat="1">
      <c r="A298" s="98"/>
      <c r="B298" s="166"/>
      <c r="C298" s="98"/>
      <c r="D298" s="98"/>
    </row>
    <row r="299" spans="1:4" s="107" customFormat="1">
      <c r="A299" s="97"/>
      <c r="B299" s="165"/>
      <c r="C299" s="97"/>
      <c r="D299" s="97"/>
    </row>
    <row r="300" spans="1:4" s="107" customFormat="1">
      <c r="A300" s="97"/>
      <c r="B300" s="165"/>
      <c r="C300" s="97"/>
      <c r="D300" s="97"/>
    </row>
    <row r="301" spans="1:4" s="107" customFormat="1">
      <c r="A301" s="97"/>
      <c r="B301" s="165"/>
      <c r="C301" s="97"/>
      <c r="D301" s="97"/>
    </row>
    <row r="302" spans="1:4" s="107" customFormat="1">
      <c r="A302" s="97"/>
      <c r="B302" s="165"/>
      <c r="C302" s="97"/>
      <c r="D302" s="97"/>
    </row>
    <row r="303" spans="1:4" s="107" customFormat="1">
      <c r="A303" s="97"/>
      <c r="B303" s="165"/>
      <c r="C303" s="97"/>
      <c r="D303" s="97"/>
    </row>
    <row r="304" spans="1:4" s="107" customFormat="1">
      <c r="A304" s="97"/>
      <c r="B304" s="165"/>
      <c r="C304" s="97"/>
      <c r="D304" s="97"/>
    </row>
    <row r="305" spans="1:4" s="107" customFormat="1">
      <c r="A305" s="97"/>
      <c r="B305" s="165"/>
      <c r="C305" s="97"/>
      <c r="D305" s="97"/>
    </row>
    <row r="306" spans="1:4" s="107" customFormat="1">
      <c r="A306" s="97"/>
      <c r="B306" s="165"/>
      <c r="C306" s="97"/>
      <c r="D306" s="97"/>
    </row>
    <row r="307" spans="1:4" s="107" customFormat="1">
      <c r="A307" s="97"/>
      <c r="B307" s="165"/>
      <c r="C307" s="97"/>
      <c r="D307" s="97"/>
    </row>
    <row r="308" spans="1:4" s="107" customFormat="1">
      <c r="A308" s="97"/>
      <c r="B308" s="165"/>
      <c r="C308" s="97"/>
      <c r="D308" s="97"/>
    </row>
    <row r="309" spans="1:4" s="107" customFormat="1">
      <c r="A309" s="97"/>
      <c r="B309" s="165"/>
      <c r="C309" s="97"/>
      <c r="D309" s="97"/>
    </row>
    <row r="310" spans="1:4" s="107" customFormat="1">
      <c r="A310" s="97"/>
      <c r="B310" s="165"/>
      <c r="C310" s="97"/>
      <c r="D310" s="97"/>
    </row>
    <row r="311" spans="1:4" s="107" customFormat="1">
      <c r="A311" s="97"/>
      <c r="B311" s="165"/>
      <c r="C311" s="97"/>
      <c r="D311" s="97"/>
    </row>
    <row r="312" spans="1:4" s="107" customFormat="1">
      <c r="A312" s="97"/>
      <c r="B312" s="165"/>
      <c r="C312" s="97"/>
      <c r="D312" s="97"/>
    </row>
    <row r="313" spans="1:4" s="107" customFormat="1">
      <c r="A313" s="97"/>
      <c r="B313" s="165"/>
      <c r="C313" s="97"/>
      <c r="D313" s="97"/>
    </row>
    <row r="314" spans="1:4" s="107" customFormat="1">
      <c r="A314" s="97"/>
      <c r="B314" s="165"/>
      <c r="C314" s="97"/>
      <c r="D314" s="97"/>
    </row>
    <row r="315" spans="1:4" s="107" customFormat="1">
      <c r="A315" s="97"/>
      <c r="B315" s="165"/>
      <c r="C315" s="97"/>
      <c r="D315" s="97"/>
    </row>
    <row r="316" spans="1:4" s="107" customFormat="1">
      <c r="A316" s="97"/>
      <c r="B316" s="165"/>
      <c r="C316" s="97"/>
      <c r="D316" s="97"/>
    </row>
    <row r="317" spans="1:4" s="107" customFormat="1">
      <c r="A317" s="97"/>
      <c r="B317" s="165"/>
      <c r="C317" s="97"/>
      <c r="D317" s="97"/>
    </row>
    <row r="318" spans="1:4" s="107" customFormat="1">
      <c r="A318" s="110"/>
      <c r="B318" s="171"/>
      <c r="C318" s="110"/>
      <c r="D318" s="110"/>
    </row>
    <row r="319" spans="1:4" s="107" customFormat="1">
      <c r="A319" s="110"/>
      <c r="B319" s="171"/>
      <c r="C319" s="110"/>
      <c r="D319" s="110"/>
    </row>
    <row r="320" spans="1:4" s="107" customFormat="1">
      <c r="A320" s="110"/>
      <c r="B320" s="171"/>
      <c r="C320" s="110"/>
      <c r="D320" s="110"/>
    </row>
    <row r="321" spans="1:4" s="107" customFormat="1">
      <c r="A321" s="110"/>
      <c r="B321" s="171"/>
      <c r="C321" s="110"/>
      <c r="D321" s="110"/>
    </row>
    <row r="322" spans="1:4" s="107" customFormat="1">
      <c r="A322" s="110"/>
      <c r="B322" s="171"/>
      <c r="C322" s="110"/>
      <c r="D322" s="110"/>
    </row>
    <row r="323" spans="1:4" s="107" customFormat="1">
      <c r="A323" s="110"/>
      <c r="B323" s="171"/>
      <c r="C323" s="110"/>
      <c r="D323" s="110"/>
    </row>
    <row r="324" spans="1:4" s="107" customFormat="1">
      <c r="A324" s="110"/>
      <c r="B324" s="171"/>
      <c r="C324" s="110"/>
      <c r="D324" s="110"/>
    </row>
    <row r="325" spans="1:4" s="107" customFormat="1">
      <c r="A325" s="110"/>
      <c r="B325" s="171"/>
      <c r="C325" s="110"/>
      <c r="D325" s="110"/>
    </row>
    <row r="326" spans="1:4" s="107" customFormat="1">
      <c r="A326" s="110"/>
      <c r="B326" s="171"/>
      <c r="C326" s="110"/>
      <c r="D326" s="110"/>
    </row>
    <row r="327" spans="1:4" s="107" customFormat="1">
      <c r="A327" s="110"/>
      <c r="B327" s="171"/>
      <c r="C327" s="110"/>
      <c r="D327" s="110"/>
    </row>
    <row r="328" spans="1:4" s="107" customFormat="1">
      <c r="A328" s="110"/>
      <c r="B328" s="171"/>
      <c r="C328" s="110"/>
      <c r="D328" s="110"/>
    </row>
    <row r="329" spans="1:4" s="107" customFormat="1">
      <c r="A329" s="110"/>
      <c r="B329" s="171"/>
      <c r="C329" s="110"/>
      <c r="D329" s="110"/>
    </row>
    <row r="330" spans="1:4" s="107" customFormat="1">
      <c r="A330" s="110"/>
      <c r="B330" s="171"/>
      <c r="C330" s="110"/>
      <c r="D330" s="110"/>
    </row>
    <row r="331" spans="1:4" s="107" customFormat="1">
      <c r="A331" s="110"/>
      <c r="B331" s="171"/>
      <c r="C331" s="110"/>
      <c r="D331" s="110"/>
    </row>
    <row r="332" spans="1:4" s="107" customFormat="1">
      <c r="A332" s="110"/>
      <c r="B332" s="171"/>
      <c r="C332" s="110"/>
      <c r="D332" s="110"/>
    </row>
    <row r="333" spans="1:4" s="107" customFormat="1">
      <c r="A333" s="110"/>
      <c r="B333" s="171"/>
      <c r="C333" s="110"/>
      <c r="D333" s="110"/>
    </row>
    <row r="334" spans="1:4" s="107" customFormat="1">
      <c r="A334" s="110"/>
      <c r="B334" s="171"/>
      <c r="C334" s="110"/>
      <c r="D334" s="110"/>
    </row>
    <row r="335" spans="1:4" s="107" customFormat="1">
      <c r="A335" s="110"/>
      <c r="B335" s="171"/>
      <c r="C335" s="110"/>
      <c r="D335" s="110"/>
    </row>
    <row r="336" spans="1:4" s="107" customFormat="1">
      <c r="A336" s="110"/>
      <c r="B336" s="171"/>
      <c r="C336" s="110"/>
      <c r="D336" s="110"/>
    </row>
    <row r="337" spans="1:4" s="107" customFormat="1">
      <c r="A337" s="110"/>
      <c r="B337" s="171"/>
      <c r="C337" s="110"/>
      <c r="D337" s="110"/>
    </row>
    <row r="338" spans="1:4" s="107" customFormat="1">
      <c r="A338" s="110"/>
      <c r="B338" s="171"/>
      <c r="C338" s="110"/>
      <c r="D338" s="110"/>
    </row>
    <row r="339" spans="1:4" s="107" customFormat="1">
      <c r="A339" s="110"/>
      <c r="B339" s="171"/>
      <c r="C339" s="110"/>
      <c r="D339" s="110"/>
    </row>
    <row r="340" spans="1:4" s="107" customFormat="1">
      <c r="A340" s="110"/>
      <c r="B340" s="171"/>
      <c r="C340" s="110"/>
      <c r="D340" s="110"/>
    </row>
    <row r="341" spans="1:4" s="107" customFormat="1">
      <c r="A341" s="110"/>
      <c r="B341" s="171"/>
      <c r="C341" s="110"/>
      <c r="D341" s="110"/>
    </row>
    <row r="342" spans="1:4" s="107" customFormat="1">
      <c r="A342" s="110"/>
      <c r="B342" s="171"/>
      <c r="C342" s="110"/>
      <c r="D342" s="110"/>
    </row>
    <row r="343" spans="1:4" s="107" customFormat="1">
      <c r="A343" s="110"/>
      <c r="B343" s="171"/>
      <c r="C343" s="110"/>
      <c r="D343" s="110"/>
    </row>
    <row r="344" spans="1:4" s="107" customFormat="1">
      <c r="A344" s="110"/>
      <c r="B344" s="171"/>
      <c r="C344" s="110"/>
      <c r="D344" s="110"/>
    </row>
    <row r="345" spans="1:4" s="107" customFormat="1">
      <c r="A345" s="110"/>
      <c r="B345" s="171"/>
      <c r="C345" s="110"/>
      <c r="D345" s="110"/>
    </row>
    <row r="346" spans="1:4" s="107" customFormat="1">
      <c r="A346" s="110"/>
      <c r="B346" s="171"/>
      <c r="C346" s="110"/>
      <c r="D346" s="110"/>
    </row>
    <row r="347" spans="1:4" s="107" customFormat="1">
      <c r="A347" s="110"/>
      <c r="B347" s="171"/>
      <c r="C347" s="110"/>
      <c r="D347" s="110"/>
    </row>
    <row r="348" spans="1:4" s="107" customFormat="1">
      <c r="A348" s="110"/>
      <c r="B348" s="171"/>
      <c r="C348" s="110"/>
      <c r="D348" s="110"/>
    </row>
    <row r="349" spans="1:4" s="107" customFormat="1">
      <c r="A349" s="110"/>
      <c r="B349" s="171"/>
      <c r="C349" s="110"/>
      <c r="D349" s="110"/>
    </row>
    <row r="350" spans="1:4" s="107" customFormat="1">
      <c r="A350" s="110"/>
      <c r="B350" s="171"/>
      <c r="C350" s="110"/>
      <c r="D350" s="110"/>
    </row>
    <row r="351" spans="1:4" s="107" customFormat="1">
      <c r="A351" s="110"/>
      <c r="B351" s="171"/>
      <c r="C351" s="110"/>
      <c r="D351" s="110"/>
    </row>
    <row r="352" spans="1:4" s="107" customFormat="1">
      <c r="A352" s="110"/>
      <c r="B352" s="171"/>
      <c r="C352" s="110"/>
      <c r="D352" s="110"/>
    </row>
    <row r="353" spans="1:4" s="107" customFormat="1">
      <c r="A353" s="110"/>
      <c r="B353" s="171"/>
      <c r="C353" s="110"/>
      <c r="D353" s="110"/>
    </row>
    <row r="354" spans="1:4" s="107" customFormat="1">
      <c r="A354" s="110"/>
      <c r="B354" s="171"/>
      <c r="C354" s="110"/>
      <c r="D354" s="110"/>
    </row>
    <row r="355" spans="1:4" s="107" customFormat="1">
      <c r="A355" s="110"/>
      <c r="B355" s="171"/>
      <c r="C355" s="110"/>
      <c r="D355" s="110"/>
    </row>
    <row r="356" spans="1:4" s="107" customFormat="1">
      <c r="A356" s="110"/>
      <c r="B356" s="171"/>
      <c r="C356" s="110"/>
      <c r="D356" s="110"/>
    </row>
    <row r="357" spans="1:4" s="107" customFormat="1">
      <c r="A357" s="110"/>
      <c r="B357" s="171"/>
      <c r="C357" s="110"/>
      <c r="D357" s="110"/>
    </row>
    <row r="358" spans="1:4" s="107" customFormat="1">
      <c r="A358" s="110"/>
      <c r="B358" s="171"/>
      <c r="C358" s="110"/>
      <c r="D358" s="110"/>
    </row>
    <row r="359" spans="1:4" s="107" customFormat="1">
      <c r="A359" s="110"/>
      <c r="B359" s="171"/>
      <c r="C359" s="110"/>
      <c r="D359" s="110"/>
    </row>
    <row r="360" spans="1:4" s="107" customFormat="1">
      <c r="A360" s="110"/>
      <c r="B360" s="171"/>
      <c r="C360" s="110"/>
      <c r="D360" s="110"/>
    </row>
    <row r="361" spans="1:4" s="107" customFormat="1">
      <c r="A361" s="110"/>
      <c r="B361" s="171"/>
      <c r="C361" s="110"/>
      <c r="D361" s="110"/>
    </row>
    <row r="362" spans="1:4" s="107" customFormat="1">
      <c r="A362" s="110"/>
      <c r="B362" s="171"/>
      <c r="C362" s="110"/>
      <c r="D362" s="110"/>
    </row>
    <row r="363" spans="1:4" s="107" customFormat="1">
      <c r="A363" s="110"/>
      <c r="B363" s="171"/>
      <c r="C363" s="110"/>
      <c r="D363" s="110"/>
    </row>
    <row r="364" spans="1:4" s="107" customFormat="1">
      <c r="A364" s="110"/>
      <c r="B364" s="171"/>
      <c r="C364" s="110"/>
      <c r="D364" s="110"/>
    </row>
    <row r="365" spans="1:4" s="107" customFormat="1">
      <c r="A365" s="110"/>
      <c r="B365" s="171"/>
      <c r="C365" s="110"/>
      <c r="D365" s="110"/>
    </row>
    <row r="366" spans="1:4" s="107" customFormat="1">
      <c r="A366" s="110"/>
      <c r="B366" s="171"/>
      <c r="C366" s="110"/>
      <c r="D366" s="110"/>
    </row>
    <row r="367" spans="1:4" s="107" customFormat="1">
      <c r="A367" s="110"/>
      <c r="B367" s="171"/>
      <c r="C367" s="110"/>
      <c r="D367" s="110"/>
    </row>
    <row r="368" spans="1:4" s="107" customFormat="1">
      <c r="A368" s="110"/>
      <c r="B368" s="171"/>
      <c r="C368" s="110"/>
      <c r="D368" s="110"/>
    </row>
    <row r="369" spans="1:4" s="107" customFormat="1">
      <c r="A369" s="110"/>
      <c r="B369" s="171"/>
      <c r="C369" s="110"/>
      <c r="D369" s="110"/>
    </row>
    <row r="370" spans="1:4" s="107" customFormat="1">
      <c r="A370" s="110"/>
      <c r="B370" s="171"/>
      <c r="C370" s="110"/>
      <c r="D370" s="110"/>
    </row>
    <row r="371" spans="1:4" s="107" customFormat="1">
      <c r="A371" s="110"/>
      <c r="B371" s="171"/>
      <c r="C371" s="110"/>
      <c r="D371" s="110"/>
    </row>
    <row r="372" spans="1:4" s="107" customFormat="1">
      <c r="A372" s="110"/>
      <c r="B372" s="171"/>
      <c r="C372" s="110"/>
      <c r="D372" s="110"/>
    </row>
    <row r="373" spans="1:4" s="107" customFormat="1">
      <c r="A373" s="110"/>
      <c r="B373" s="171"/>
      <c r="C373" s="110"/>
      <c r="D373" s="110"/>
    </row>
    <row r="374" spans="1:4" s="107" customFormat="1">
      <c r="A374" s="110"/>
      <c r="B374" s="171"/>
      <c r="C374" s="110"/>
      <c r="D374" s="110"/>
    </row>
    <row r="375" spans="1:4" s="107" customFormat="1">
      <c r="A375" s="110"/>
      <c r="B375" s="171"/>
      <c r="C375" s="110"/>
      <c r="D375" s="110"/>
    </row>
    <row r="376" spans="1:4" s="107" customFormat="1">
      <c r="A376" s="110"/>
      <c r="B376" s="171"/>
      <c r="C376" s="110"/>
      <c r="D376" s="110"/>
    </row>
    <row r="377" spans="1:4" s="107" customFormat="1">
      <c r="A377" s="110"/>
      <c r="B377" s="171"/>
      <c r="C377" s="110"/>
      <c r="D377" s="110"/>
    </row>
    <row r="378" spans="1:4" s="107" customFormat="1">
      <c r="A378" s="110"/>
      <c r="B378" s="171"/>
      <c r="C378" s="110"/>
      <c r="D378" s="110"/>
    </row>
    <row r="379" spans="1:4" s="107" customFormat="1">
      <c r="A379" s="110"/>
      <c r="B379" s="171"/>
      <c r="C379" s="110"/>
      <c r="D379" s="110"/>
    </row>
    <row r="380" spans="1:4" s="107" customFormat="1">
      <c r="A380" s="110"/>
      <c r="B380" s="171"/>
      <c r="C380" s="110"/>
      <c r="D380" s="110"/>
    </row>
    <row r="381" spans="1:4" s="107" customFormat="1">
      <c r="A381" s="110"/>
      <c r="B381" s="171"/>
      <c r="C381" s="110"/>
      <c r="D381" s="110"/>
    </row>
    <row r="382" spans="1:4" s="107" customFormat="1">
      <c r="A382" s="110"/>
      <c r="B382" s="171"/>
      <c r="C382" s="110"/>
      <c r="D382" s="110"/>
    </row>
    <row r="383" spans="1:4" s="107" customFormat="1">
      <c r="A383" s="110"/>
      <c r="B383" s="171"/>
      <c r="C383" s="110"/>
      <c r="D383" s="110"/>
    </row>
    <row r="384" spans="1:4" s="107" customFormat="1">
      <c r="A384" s="110"/>
      <c r="B384" s="171"/>
      <c r="C384" s="110"/>
      <c r="D384" s="110"/>
    </row>
    <row r="385" spans="1:4" s="107" customFormat="1">
      <c r="A385" s="110"/>
      <c r="B385" s="171"/>
      <c r="C385" s="110"/>
      <c r="D385" s="110"/>
    </row>
    <row r="386" spans="1:4" s="107" customFormat="1">
      <c r="A386" s="110"/>
      <c r="B386" s="171"/>
      <c r="C386" s="110"/>
      <c r="D386" s="110"/>
    </row>
    <row r="387" spans="1:4" s="107" customFormat="1">
      <c r="A387" s="110"/>
      <c r="B387" s="171"/>
      <c r="C387" s="110"/>
      <c r="D387" s="110"/>
    </row>
    <row r="388" spans="1:4" s="107" customFormat="1">
      <c r="A388" s="110"/>
      <c r="B388" s="171"/>
      <c r="C388" s="110"/>
      <c r="D388" s="110"/>
    </row>
    <row r="389" spans="1:4" s="107" customFormat="1">
      <c r="A389" s="110"/>
      <c r="B389" s="171"/>
      <c r="C389" s="110"/>
      <c r="D389" s="110"/>
    </row>
    <row r="390" spans="1:4" s="107" customFormat="1">
      <c r="A390" s="110"/>
      <c r="B390" s="171"/>
      <c r="C390" s="110"/>
      <c r="D390" s="110"/>
    </row>
    <row r="391" spans="1:4" s="107" customFormat="1">
      <c r="A391" s="110"/>
      <c r="B391" s="171"/>
      <c r="C391" s="110"/>
      <c r="D391" s="110"/>
    </row>
    <row r="392" spans="1:4" s="107" customFormat="1">
      <c r="A392" s="110"/>
      <c r="B392" s="171"/>
      <c r="C392" s="110"/>
      <c r="D392" s="110"/>
    </row>
    <row r="393" spans="1:4" s="107" customFormat="1">
      <c r="A393" s="110"/>
      <c r="B393" s="171"/>
      <c r="C393" s="110"/>
      <c r="D393" s="110"/>
    </row>
    <row r="394" spans="1:4" s="107" customFormat="1">
      <c r="A394" s="110"/>
      <c r="B394" s="171"/>
      <c r="C394" s="110"/>
      <c r="D394" s="110"/>
    </row>
    <row r="395" spans="1:4" s="107" customFormat="1">
      <c r="A395" s="110"/>
      <c r="B395" s="171"/>
      <c r="C395" s="110"/>
      <c r="D395" s="110"/>
    </row>
    <row r="396" spans="1:4" s="107" customFormat="1">
      <c r="A396" s="110"/>
      <c r="B396" s="171"/>
      <c r="C396" s="110"/>
      <c r="D396" s="110"/>
    </row>
    <row r="397" spans="1:4" s="107" customFormat="1">
      <c r="A397" s="110"/>
      <c r="B397" s="171"/>
      <c r="C397" s="110"/>
      <c r="D397" s="110"/>
    </row>
    <row r="398" spans="1:4" s="107" customFormat="1">
      <c r="A398" s="110"/>
      <c r="B398" s="171"/>
      <c r="C398" s="110"/>
      <c r="D398" s="110"/>
    </row>
    <row r="399" spans="1:4" s="107" customFormat="1">
      <c r="A399" s="110"/>
      <c r="B399" s="171"/>
      <c r="C399" s="110"/>
      <c r="D399" s="110"/>
    </row>
    <row r="400" spans="1:4" s="107" customFormat="1">
      <c r="A400" s="110"/>
      <c r="B400" s="171"/>
      <c r="C400" s="110"/>
      <c r="D400" s="110"/>
    </row>
    <row r="401" spans="1:4" s="107" customFormat="1">
      <c r="A401" s="110"/>
      <c r="B401" s="171"/>
      <c r="C401" s="110"/>
      <c r="D401" s="110"/>
    </row>
    <row r="402" spans="1:4" s="107" customFormat="1">
      <c r="A402" s="110"/>
      <c r="B402" s="171"/>
      <c r="C402" s="110"/>
      <c r="D402" s="110"/>
    </row>
    <row r="403" spans="1:4" s="107" customFormat="1">
      <c r="A403" s="110"/>
      <c r="B403" s="171"/>
      <c r="C403" s="110"/>
      <c r="D403" s="110"/>
    </row>
    <row r="404" spans="1:4" s="107" customFormat="1">
      <c r="A404" s="110"/>
      <c r="B404" s="171"/>
      <c r="C404" s="110"/>
      <c r="D404" s="110"/>
    </row>
    <row r="405" spans="1:4" s="107" customFormat="1">
      <c r="A405" s="110"/>
      <c r="B405" s="171"/>
      <c r="C405" s="110"/>
      <c r="D405" s="110"/>
    </row>
    <row r="406" spans="1:4" s="107" customFormat="1">
      <c r="A406" s="110"/>
      <c r="B406" s="171"/>
      <c r="C406" s="110"/>
      <c r="D406" s="110"/>
    </row>
    <row r="407" spans="1:4" s="107" customFormat="1">
      <c r="A407" s="110"/>
      <c r="B407" s="171"/>
      <c r="C407" s="110"/>
      <c r="D407" s="110"/>
    </row>
    <row r="408" spans="1:4" s="107" customFormat="1">
      <c r="A408" s="110"/>
      <c r="B408" s="171"/>
      <c r="C408" s="110"/>
      <c r="D408" s="110"/>
    </row>
    <row r="409" spans="1:4" s="107" customFormat="1">
      <c r="A409" s="110"/>
      <c r="B409" s="171"/>
      <c r="C409" s="110"/>
      <c r="D409" s="110"/>
    </row>
    <row r="410" spans="1:4" s="107" customFormat="1">
      <c r="A410" s="110"/>
      <c r="B410" s="171"/>
      <c r="C410" s="110"/>
      <c r="D410" s="110"/>
    </row>
    <row r="411" spans="1:4" s="107" customFormat="1">
      <c r="A411" s="110"/>
      <c r="B411" s="171"/>
      <c r="C411" s="110"/>
      <c r="D411" s="110"/>
    </row>
    <row r="412" spans="1:4" s="107" customFormat="1">
      <c r="A412" s="110"/>
      <c r="B412" s="171"/>
      <c r="C412" s="110"/>
      <c r="D412" s="110"/>
    </row>
    <row r="413" spans="1:4" s="107" customFormat="1">
      <c r="A413" s="110"/>
      <c r="B413" s="171"/>
      <c r="C413" s="110"/>
      <c r="D413" s="110"/>
    </row>
    <row r="414" spans="1:4" s="107" customFormat="1">
      <c r="A414" s="110"/>
      <c r="B414" s="171"/>
      <c r="C414" s="110"/>
      <c r="D414" s="110"/>
    </row>
    <row r="415" spans="1:4" s="107" customFormat="1">
      <c r="A415" s="110"/>
      <c r="B415" s="171"/>
      <c r="C415" s="110"/>
      <c r="D415" s="110"/>
    </row>
    <row r="416" spans="1:4" s="107" customFormat="1">
      <c r="A416" s="110"/>
      <c r="B416" s="171"/>
      <c r="C416" s="110"/>
      <c r="D416" s="110"/>
    </row>
    <row r="417" spans="1:4" s="107" customFormat="1">
      <c r="A417" s="110"/>
      <c r="B417" s="171"/>
      <c r="C417" s="110"/>
      <c r="D417" s="110"/>
    </row>
    <row r="418" spans="1:4" s="107" customFormat="1">
      <c r="A418" s="110"/>
      <c r="B418" s="171"/>
      <c r="C418" s="110"/>
      <c r="D418" s="110"/>
    </row>
    <row r="419" spans="1:4" s="107" customFormat="1">
      <c r="A419" s="110"/>
      <c r="B419" s="171"/>
      <c r="C419" s="110"/>
      <c r="D419" s="110"/>
    </row>
    <row r="420" spans="1:4" s="107" customFormat="1">
      <c r="A420" s="110"/>
      <c r="B420" s="171"/>
      <c r="C420" s="110"/>
      <c r="D420" s="110"/>
    </row>
    <row r="421" spans="1:4" s="107" customFormat="1">
      <c r="A421" s="110"/>
      <c r="B421" s="171"/>
      <c r="C421" s="110"/>
      <c r="D421" s="110"/>
    </row>
    <row r="422" spans="1:4" s="107" customFormat="1">
      <c r="A422" s="110"/>
      <c r="B422" s="171"/>
      <c r="C422" s="110"/>
      <c r="D422" s="110"/>
    </row>
    <row r="423" spans="1:4" s="107" customFormat="1">
      <c r="A423" s="110"/>
      <c r="B423" s="171"/>
      <c r="C423" s="110"/>
      <c r="D423" s="110"/>
    </row>
    <row r="424" spans="1:4" s="107" customFormat="1">
      <c r="A424" s="110"/>
      <c r="B424" s="171"/>
      <c r="C424" s="110"/>
      <c r="D424" s="110"/>
    </row>
    <row r="425" spans="1:4" s="107" customFormat="1">
      <c r="A425" s="110"/>
      <c r="B425" s="171"/>
      <c r="C425" s="110"/>
      <c r="D425" s="110"/>
    </row>
    <row r="426" spans="1:4" s="107" customFormat="1">
      <c r="A426" s="110"/>
      <c r="B426" s="171"/>
      <c r="C426" s="110"/>
      <c r="D426" s="110"/>
    </row>
    <row r="427" spans="1:4" s="107" customFormat="1">
      <c r="A427" s="110"/>
      <c r="B427" s="171"/>
      <c r="C427" s="110"/>
      <c r="D427" s="110"/>
    </row>
    <row r="428" spans="1:4" s="107" customFormat="1">
      <c r="A428" s="110"/>
      <c r="B428" s="171"/>
      <c r="C428" s="110"/>
      <c r="D428" s="110"/>
    </row>
    <row r="429" spans="1:4" s="107" customFormat="1">
      <c r="A429" s="110"/>
      <c r="B429" s="171"/>
      <c r="C429" s="110"/>
      <c r="D429" s="110"/>
    </row>
    <row r="430" spans="1:4" s="107" customFormat="1">
      <c r="A430" s="110"/>
      <c r="B430" s="171"/>
      <c r="C430" s="110"/>
      <c r="D430" s="110"/>
    </row>
    <row r="431" spans="1:4" s="107" customFormat="1">
      <c r="A431" s="110"/>
      <c r="B431" s="171"/>
      <c r="C431" s="110"/>
      <c r="D431" s="110"/>
    </row>
    <row r="432" spans="1:4" s="107" customFormat="1">
      <c r="A432" s="110"/>
      <c r="B432" s="171"/>
      <c r="C432" s="110"/>
      <c r="D432" s="110"/>
    </row>
    <row r="433" spans="1:4" s="107" customFormat="1">
      <c r="A433" s="110"/>
      <c r="B433" s="171"/>
      <c r="C433" s="110"/>
      <c r="D433" s="110"/>
    </row>
    <row r="434" spans="1:4" s="107" customFormat="1">
      <c r="A434" s="110"/>
      <c r="B434" s="171"/>
      <c r="C434" s="110"/>
      <c r="D434" s="110"/>
    </row>
    <row r="435" spans="1:4" s="107" customFormat="1">
      <c r="A435" s="110"/>
      <c r="B435" s="171"/>
      <c r="C435" s="110"/>
      <c r="D435" s="110"/>
    </row>
    <row r="436" spans="1:4" s="107" customFormat="1">
      <c r="A436" s="110"/>
      <c r="B436" s="171"/>
      <c r="C436" s="110"/>
      <c r="D436" s="110"/>
    </row>
    <row r="437" spans="1:4" s="107" customFormat="1">
      <c r="A437" s="110"/>
      <c r="B437" s="171"/>
      <c r="C437" s="110"/>
      <c r="D437" s="110"/>
    </row>
    <row r="438" spans="1:4" s="107" customFormat="1">
      <c r="A438" s="110"/>
      <c r="B438" s="171"/>
      <c r="C438" s="110"/>
      <c r="D438" s="110"/>
    </row>
    <row r="439" spans="1:4" s="107" customFormat="1">
      <c r="A439" s="110"/>
      <c r="B439" s="171"/>
      <c r="C439" s="110"/>
      <c r="D439" s="110"/>
    </row>
    <row r="440" spans="1:4" s="107" customFormat="1">
      <c r="A440" s="110"/>
      <c r="B440" s="171"/>
      <c r="C440" s="110"/>
      <c r="D440" s="110"/>
    </row>
    <row r="441" spans="1:4" s="107" customFormat="1">
      <c r="A441" s="110"/>
      <c r="B441" s="171"/>
      <c r="C441" s="110"/>
      <c r="D441" s="110"/>
    </row>
    <row r="442" spans="1:4" s="107" customFormat="1">
      <c r="A442" s="110"/>
      <c r="B442" s="171"/>
      <c r="C442" s="110"/>
      <c r="D442" s="110"/>
    </row>
    <row r="443" spans="1:4" s="107" customFormat="1">
      <c r="A443" s="110"/>
      <c r="B443" s="171"/>
      <c r="C443" s="110"/>
      <c r="D443" s="110"/>
    </row>
    <row r="444" spans="1:4" s="107" customFormat="1">
      <c r="A444" s="110"/>
      <c r="B444" s="171"/>
      <c r="C444" s="110"/>
      <c r="D444" s="110"/>
    </row>
    <row r="445" spans="1:4" s="107" customFormat="1">
      <c r="A445" s="110"/>
      <c r="B445" s="171"/>
      <c r="C445" s="110"/>
      <c r="D445" s="110"/>
    </row>
    <row r="446" spans="1:4" s="107" customFormat="1">
      <c r="A446" s="110"/>
      <c r="B446" s="171"/>
      <c r="C446" s="110"/>
      <c r="D446" s="110"/>
    </row>
    <row r="447" spans="1:4" s="107" customFormat="1">
      <c r="A447" s="110"/>
      <c r="B447" s="171"/>
      <c r="C447" s="110"/>
      <c r="D447" s="110"/>
    </row>
    <row r="448" spans="1:4" s="107" customFormat="1">
      <c r="A448" s="110"/>
      <c r="B448" s="171"/>
      <c r="C448" s="110"/>
      <c r="D448" s="110"/>
    </row>
    <row r="449" spans="1:4" s="107" customFormat="1">
      <c r="A449" s="110"/>
      <c r="B449" s="171"/>
      <c r="C449" s="110"/>
      <c r="D449" s="110"/>
    </row>
    <row r="450" spans="1:4" s="107" customFormat="1">
      <c r="A450" s="110"/>
      <c r="B450" s="171"/>
      <c r="C450" s="110"/>
      <c r="D450" s="110"/>
    </row>
    <row r="451" spans="1:4" s="107" customFormat="1">
      <c r="A451" s="110"/>
      <c r="B451" s="171"/>
      <c r="C451" s="110"/>
      <c r="D451" s="110"/>
    </row>
    <row r="452" spans="1:4" s="107" customFormat="1">
      <c r="A452" s="110"/>
      <c r="B452" s="171"/>
      <c r="C452" s="110"/>
      <c r="D452" s="110"/>
    </row>
    <row r="453" spans="1:4" s="107" customFormat="1">
      <c r="A453" s="110"/>
      <c r="B453" s="171"/>
      <c r="C453" s="110"/>
      <c r="D453" s="110"/>
    </row>
    <row r="454" spans="1:4" s="107" customFormat="1">
      <c r="A454" s="110"/>
      <c r="B454" s="171"/>
      <c r="C454" s="110"/>
      <c r="D454" s="110"/>
    </row>
    <row r="455" spans="1:4" s="107" customFormat="1">
      <c r="A455" s="110"/>
      <c r="B455" s="171"/>
      <c r="C455" s="110"/>
      <c r="D455" s="110"/>
    </row>
    <row r="456" spans="1:4" s="107" customFormat="1">
      <c r="A456" s="110"/>
      <c r="B456" s="171"/>
      <c r="C456" s="110"/>
      <c r="D456" s="110"/>
    </row>
    <row r="457" spans="1:4" s="107" customFormat="1">
      <c r="A457" s="110"/>
      <c r="B457" s="171"/>
      <c r="C457" s="110"/>
      <c r="D457" s="110"/>
    </row>
    <row r="458" spans="1:4" s="107" customFormat="1">
      <c r="A458" s="110"/>
      <c r="B458" s="171"/>
      <c r="C458" s="110"/>
      <c r="D458" s="110"/>
    </row>
    <row r="459" spans="1:4" s="107" customFormat="1">
      <c r="A459" s="110"/>
      <c r="B459" s="171"/>
      <c r="C459" s="110"/>
      <c r="D459" s="110"/>
    </row>
    <row r="460" spans="1:4" s="107" customFormat="1">
      <c r="A460" s="110"/>
      <c r="B460" s="171"/>
      <c r="C460" s="110"/>
      <c r="D460" s="110"/>
    </row>
    <row r="461" spans="1:4" s="107" customFormat="1">
      <c r="A461" s="110"/>
      <c r="B461" s="171"/>
      <c r="C461" s="110"/>
      <c r="D461" s="110"/>
    </row>
    <row r="462" spans="1:4" s="107" customFormat="1">
      <c r="A462" s="110"/>
      <c r="B462" s="171"/>
      <c r="C462" s="110"/>
      <c r="D462" s="110"/>
    </row>
    <row r="463" spans="1:4" s="107" customFormat="1">
      <c r="A463" s="110"/>
      <c r="B463" s="171"/>
      <c r="C463" s="110"/>
      <c r="D463" s="110"/>
    </row>
    <row r="464" spans="1:4" s="107" customFormat="1">
      <c r="A464" s="110"/>
      <c r="B464" s="171"/>
      <c r="C464" s="110"/>
      <c r="D464" s="110"/>
    </row>
    <row r="465" spans="1:4" s="107" customFormat="1">
      <c r="A465" s="110"/>
      <c r="B465" s="171"/>
      <c r="C465" s="110"/>
      <c r="D465" s="110"/>
    </row>
    <row r="466" spans="1:4" s="107" customFormat="1">
      <c r="A466" s="110"/>
      <c r="B466" s="171"/>
      <c r="C466" s="110"/>
      <c r="D466" s="110"/>
    </row>
    <row r="467" spans="1:4" s="107" customFormat="1">
      <c r="A467" s="110"/>
      <c r="B467" s="171"/>
      <c r="C467" s="110"/>
      <c r="D467" s="110"/>
    </row>
    <row r="468" spans="1:4" s="107" customFormat="1">
      <c r="A468" s="110"/>
      <c r="B468" s="171"/>
      <c r="C468" s="110"/>
      <c r="D468" s="110"/>
    </row>
    <row r="469" spans="1:4" s="107" customFormat="1">
      <c r="A469" s="110"/>
      <c r="B469" s="171"/>
      <c r="C469" s="110"/>
      <c r="D469" s="110"/>
    </row>
    <row r="470" spans="1:4" s="107" customFormat="1">
      <c r="A470" s="110"/>
      <c r="B470" s="171"/>
      <c r="C470" s="110"/>
      <c r="D470" s="110"/>
    </row>
    <row r="471" spans="1:4" s="107" customFormat="1">
      <c r="A471" s="110"/>
      <c r="B471" s="171"/>
      <c r="C471" s="110"/>
      <c r="D471" s="110"/>
    </row>
    <row r="472" spans="1:4" s="107" customFormat="1">
      <c r="A472" s="110"/>
      <c r="B472" s="171"/>
      <c r="C472" s="110"/>
      <c r="D472" s="110"/>
    </row>
    <row r="473" spans="1:4" s="107" customFormat="1">
      <c r="A473" s="110"/>
      <c r="B473" s="171"/>
      <c r="C473" s="110"/>
      <c r="D473" s="110"/>
    </row>
    <row r="474" spans="1:4" s="107" customFormat="1">
      <c r="A474" s="110"/>
      <c r="B474" s="171"/>
      <c r="C474" s="110"/>
      <c r="D474" s="110"/>
    </row>
    <row r="475" spans="1:4" s="107" customFormat="1">
      <c r="A475" s="110"/>
      <c r="B475" s="171"/>
      <c r="C475" s="110"/>
      <c r="D475" s="110"/>
    </row>
    <row r="476" spans="1:4" s="107" customFormat="1">
      <c r="A476" s="110"/>
      <c r="B476" s="171"/>
      <c r="C476" s="110"/>
      <c r="D476" s="110"/>
    </row>
    <row r="477" spans="1:4" s="107" customFormat="1">
      <c r="A477" s="110"/>
      <c r="B477" s="171"/>
      <c r="C477" s="110"/>
      <c r="D477" s="110"/>
    </row>
    <row r="478" spans="1:4" s="107" customFormat="1">
      <c r="A478" s="110"/>
      <c r="B478" s="171"/>
      <c r="C478" s="110"/>
      <c r="D478" s="110"/>
    </row>
    <row r="479" spans="1:4" s="107" customFormat="1">
      <c r="A479" s="110"/>
      <c r="B479" s="171"/>
      <c r="C479" s="110"/>
      <c r="D479" s="110"/>
    </row>
    <row r="480" spans="1:4" s="107" customFormat="1">
      <c r="A480" s="110"/>
      <c r="B480" s="171"/>
      <c r="C480" s="110"/>
      <c r="D480" s="110"/>
    </row>
    <row r="481" spans="1:4" s="107" customFormat="1">
      <c r="A481" s="110"/>
      <c r="B481" s="171"/>
      <c r="C481" s="110"/>
      <c r="D481" s="110"/>
    </row>
    <row r="482" spans="1:4" s="107" customFormat="1">
      <c r="A482" s="110"/>
      <c r="B482" s="171"/>
      <c r="C482" s="110"/>
      <c r="D482" s="110"/>
    </row>
    <row r="483" spans="1:4" s="107" customFormat="1">
      <c r="A483" s="110"/>
      <c r="B483" s="171"/>
      <c r="C483" s="110"/>
      <c r="D483" s="110"/>
    </row>
    <row r="484" spans="1:4" s="107" customFormat="1">
      <c r="A484" s="110"/>
      <c r="B484" s="171"/>
      <c r="C484" s="110"/>
      <c r="D484" s="110"/>
    </row>
    <row r="485" spans="1:4" s="107" customFormat="1">
      <c r="A485" s="110"/>
      <c r="B485" s="171"/>
      <c r="C485" s="110"/>
      <c r="D485" s="110"/>
    </row>
    <row r="486" spans="1:4" s="107" customFormat="1">
      <c r="A486" s="110"/>
      <c r="B486" s="171"/>
      <c r="C486" s="110"/>
      <c r="D486" s="110"/>
    </row>
    <row r="487" spans="1:4" s="107" customFormat="1">
      <c r="A487" s="110"/>
      <c r="B487" s="171"/>
      <c r="C487" s="110"/>
      <c r="D487" s="110"/>
    </row>
    <row r="488" spans="1:4" s="107" customFormat="1">
      <c r="A488" s="110"/>
      <c r="B488" s="171"/>
      <c r="C488" s="110"/>
      <c r="D488" s="110"/>
    </row>
    <row r="489" spans="1:4" s="107" customFormat="1">
      <c r="A489" s="110"/>
      <c r="B489" s="171"/>
      <c r="C489" s="110"/>
      <c r="D489" s="110"/>
    </row>
    <row r="490" spans="1:4" s="107" customFormat="1">
      <c r="A490" s="110"/>
      <c r="B490" s="171"/>
      <c r="C490" s="110"/>
      <c r="D490" s="110"/>
    </row>
    <row r="491" spans="1:4" s="107" customFormat="1">
      <c r="A491" s="110"/>
      <c r="B491" s="171"/>
      <c r="C491" s="110"/>
      <c r="D491" s="110"/>
    </row>
    <row r="492" spans="1:4" s="107" customFormat="1">
      <c r="A492" s="110"/>
      <c r="B492" s="171"/>
      <c r="C492" s="110"/>
      <c r="D492" s="110"/>
    </row>
    <row r="493" spans="1:4" s="107" customFormat="1">
      <c r="A493" s="110"/>
      <c r="B493" s="171"/>
      <c r="C493" s="110"/>
      <c r="D493" s="110"/>
    </row>
    <row r="494" spans="1:4" s="107" customFormat="1">
      <c r="A494" s="110"/>
      <c r="B494" s="171"/>
      <c r="C494" s="110"/>
      <c r="D494" s="110"/>
    </row>
    <row r="495" spans="1:4" s="107" customFormat="1">
      <c r="A495" s="110"/>
      <c r="B495" s="171"/>
      <c r="C495" s="110"/>
      <c r="D495" s="110"/>
    </row>
    <row r="496" spans="1:4" s="107" customFormat="1">
      <c r="A496" s="110"/>
      <c r="B496" s="171"/>
      <c r="C496" s="110"/>
      <c r="D496" s="110"/>
    </row>
    <row r="497" spans="1:4" s="107" customFormat="1">
      <c r="A497" s="110"/>
      <c r="B497" s="171"/>
      <c r="C497" s="110"/>
      <c r="D497" s="110"/>
    </row>
    <row r="498" spans="1:4" s="107" customFormat="1">
      <c r="A498" s="110"/>
      <c r="B498" s="171"/>
      <c r="C498" s="110"/>
      <c r="D498" s="110"/>
    </row>
    <row r="499" spans="1:4" s="107" customFormat="1">
      <c r="A499" s="110"/>
      <c r="B499" s="171"/>
      <c r="C499" s="110"/>
      <c r="D499" s="110"/>
    </row>
    <row r="500" spans="1:4" s="107" customFormat="1">
      <c r="A500" s="110"/>
      <c r="B500" s="171"/>
      <c r="C500" s="110"/>
      <c r="D500" s="110"/>
    </row>
    <row r="501" spans="1:4" s="107" customFormat="1">
      <c r="A501" s="110"/>
      <c r="B501" s="171"/>
      <c r="C501" s="110"/>
      <c r="D501" s="110"/>
    </row>
    <row r="502" spans="1:4" s="107" customFormat="1">
      <c r="A502" s="110"/>
      <c r="B502" s="171"/>
      <c r="C502" s="110"/>
      <c r="D502" s="110"/>
    </row>
    <row r="503" spans="1:4" s="107" customFormat="1">
      <c r="A503" s="110"/>
      <c r="B503" s="171"/>
      <c r="C503" s="110"/>
      <c r="D503" s="110"/>
    </row>
    <row r="504" spans="1:4" s="107" customFormat="1">
      <c r="A504" s="110"/>
      <c r="B504" s="171"/>
      <c r="C504" s="110"/>
      <c r="D504" s="110"/>
    </row>
    <row r="505" spans="1:4" s="107" customFormat="1">
      <c r="A505" s="110"/>
      <c r="B505" s="171"/>
      <c r="C505" s="110"/>
      <c r="D505" s="110"/>
    </row>
    <row r="506" spans="1:4" s="107" customFormat="1">
      <c r="A506" s="110"/>
      <c r="B506" s="171"/>
      <c r="C506" s="110"/>
      <c r="D506" s="110"/>
    </row>
    <row r="507" spans="1:4" s="107" customFormat="1">
      <c r="A507" s="110"/>
      <c r="B507" s="171"/>
      <c r="C507" s="110"/>
      <c r="D507" s="110"/>
    </row>
    <row r="508" spans="1:4" s="107" customFormat="1">
      <c r="A508" s="110"/>
      <c r="B508" s="171"/>
      <c r="C508" s="110"/>
      <c r="D508" s="110"/>
    </row>
    <row r="509" spans="1:4" s="107" customFormat="1">
      <c r="A509" s="110"/>
      <c r="B509" s="171"/>
      <c r="C509" s="110"/>
      <c r="D509" s="110"/>
    </row>
    <row r="510" spans="1:4" s="107" customFormat="1">
      <c r="A510" s="110"/>
      <c r="B510" s="171"/>
      <c r="C510" s="110"/>
      <c r="D510" s="110"/>
    </row>
    <row r="511" spans="1:4" s="107" customFormat="1">
      <c r="A511" s="110"/>
      <c r="B511" s="171"/>
      <c r="C511" s="110"/>
      <c r="D511" s="110"/>
    </row>
    <row r="512" spans="1:4" s="107" customFormat="1">
      <c r="A512" s="110"/>
      <c r="B512" s="171"/>
      <c r="C512" s="110"/>
      <c r="D512" s="110"/>
    </row>
    <row r="513" spans="1:4" s="107" customFormat="1">
      <c r="A513" s="110"/>
      <c r="B513" s="171"/>
      <c r="C513" s="110"/>
      <c r="D513" s="110"/>
    </row>
    <row r="514" spans="1:4" s="107" customFormat="1">
      <c r="A514" s="110"/>
      <c r="B514" s="171"/>
      <c r="C514" s="110"/>
      <c r="D514" s="110"/>
    </row>
    <row r="515" spans="1:4" s="107" customFormat="1">
      <c r="A515" s="110"/>
      <c r="B515" s="171"/>
      <c r="C515" s="110"/>
      <c r="D515" s="110"/>
    </row>
    <row r="516" spans="1:4" s="107" customFormat="1">
      <c r="A516" s="110"/>
      <c r="B516" s="171"/>
      <c r="C516" s="110"/>
      <c r="D516" s="110"/>
    </row>
    <row r="517" spans="1:4" s="107" customFormat="1">
      <c r="A517" s="110"/>
      <c r="B517" s="171"/>
      <c r="C517" s="110"/>
      <c r="D517" s="110"/>
    </row>
    <row r="518" spans="1:4" s="107" customFormat="1">
      <c r="A518" s="110"/>
      <c r="B518" s="171"/>
      <c r="C518" s="110"/>
      <c r="D518" s="110"/>
    </row>
    <row r="519" spans="1:4" s="107" customFormat="1">
      <c r="A519" s="110"/>
      <c r="B519" s="171"/>
      <c r="C519" s="110"/>
      <c r="D519" s="110"/>
    </row>
    <row r="520" spans="1:4" s="107" customFormat="1">
      <c r="A520" s="110"/>
      <c r="B520" s="171"/>
      <c r="C520" s="110"/>
      <c r="D520" s="110"/>
    </row>
    <row r="521" spans="1:4" s="107" customFormat="1">
      <c r="A521" s="110"/>
      <c r="B521" s="171"/>
      <c r="C521" s="110"/>
      <c r="D521" s="110"/>
    </row>
    <row r="522" spans="1:4" s="107" customFormat="1">
      <c r="A522" s="110"/>
      <c r="B522" s="171"/>
      <c r="C522" s="110"/>
      <c r="D522" s="110"/>
    </row>
    <row r="523" spans="1:4" s="107" customFormat="1">
      <c r="A523" s="110"/>
      <c r="B523" s="171"/>
      <c r="C523" s="110"/>
      <c r="D523" s="110"/>
    </row>
    <row r="524" spans="1:4" s="107" customFormat="1">
      <c r="A524" s="110"/>
      <c r="B524" s="171"/>
      <c r="C524" s="110"/>
      <c r="D524" s="110"/>
    </row>
    <row r="525" spans="1:4" s="107" customFormat="1">
      <c r="A525" s="110"/>
      <c r="B525" s="171"/>
      <c r="C525" s="110"/>
      <c r="D525" s="110"/>
    </row>
    <row r="526" spans="1:4" s="107" customFormat="1">
      <c r="A526" s="110"/>
      <c r="B526" s="171"/>
      <c r="C526" s="110"/>
      <c r="D526" s="110"/>
    </row>
    <row r="527" spans="1:4" s="107" customFormat="1">
      <c r="A527" s="110"/>
      <c r="B527" s="171"/>
      <c r="C527" s="110"/>
      <c r="D527" s="110"/>
    </row>
    <row r="528" spans="1:4" s="107" customFormat="1">
      <c r="A528" s="110"/>
      <c r="B528" s="171"/>
      <c r="C528" s="110"/>
      <c r="D528" s="110"/>
    </row>
    <row r="529" spans="1:4" s="107" customFormat="1">
      <c r="A529" s="110"/>
      <c r="B529" s="171"/>
      <c r="C529" s="110"/>
      <c r="D529" s="110"/>
    </row>
    <row r="530" spans="1:4" s="107" customFormat="1">
      <c r="A530" s="110"/>
      <c r="B530" s="171"/>
      <c r="C530" s="110"/>
      <c r="D530" s="110"/>
    </row>
    <row r="531" spans="1:4" s="107" customFormat="1">
      <c r="A531" s="110"/>
      <c r="B531" s="171"/>
      <c r="C531" s="110"/>
      <c r="D531" s="110"/>
    </row>
    <row r="532" spans="1:4" s="107" customFormat="1">
      <c r="A532" s="110"/>
      <c r="B532" s="171"/>
      <c r="C532" s="110"/>
      <c r="D532" s="110"/>
    </row>
    <row r="533" spans="1:4" s="107" customFormat="1">
      <c r="A533" s="110"/>
      <c r="B533" s="171"/>
      <c r="C533" s="110"/>
      <c r="D533" s="110"/>
    </row>
    <row r="534" spans="1:4" s="107" customFormat="1">
      <c r="A534" s="110"/>
      <c r="B534" s="171"/>
      <c r="C534" s="110"/>
      <c r="D534" s="110"/>
    </row>
    <row r="535" spans="1:4" s="107" customFormat="1">
      <c r="A535" s="110"/>
      <c r="B535" s="171"/>
      <c r="C535" s="110"/>
      <c r="D535" s="110"/>
    </row>
    <row r="536" spans="1:4" s="107" customFormat="1">
      <c r="A536" s="110"/>
      <c r="B536" s="171"/>
      <c r="C536" s="110"/>
      <c r="D536" s="110"/>
    </row>
    <row r="537" spans="1:4" s="107" customFormat="1">
      <c r="A537" s="110"/>
      <c r="B537" s="171"/>
      <c r="C537" s="110"/>
      <c r="D537" s="110"/>
    </row>
    <row r="538" spans="1:4" s="107" customFormat="1">
      <c r="A538" s="110"/>
      <c r="B538" s="171"/>
      <c r="C538" s="110"/>
      <c r="D538" s="110"/>
    </row>
    <row r="539" spans="1:4" s="107" customFormat="1">
      <c r="A539" s="110"/>
      <c r="B539" s="171"/>
      <c r="C539" s="110"/>
      <c r="D539" s="110"/>
    </row>
    <row r="540" spans="1:4" s="107" customFormat="1">
      <c r="A540" s="110"/>
      <c r="B540" s="171"/>
      <c r="C540" s="110"/>
      <c r="D540" s="110"/>
    </row>
    <row r="541" spans="1:4" s="107" customFormat="1">
      <c r="A541" s="110"/>
      <c r="B541" s="171"/>
      <c r="C541" s="110"/>
      <c r="D541" s="110"/>
    </row>
    <row r="542" spans="1:4" s="107" customFormat="1">
      <c r="A542" s="110"/>
      <c r="B542" s="171"/>
      <c r="C542" s="110"/>
      <c r="D542" s="110"/>
    </row>
    <row r="543" spans="1:4" s="107" customFormat="1">
      <c r="A543" s="110"/>
      <c r="B543" s="171"/>
      <c r="C543" s="110"/>
      <c r="D543" s="110"/>
    </row>
    <row r="544" spans="1:4" s="107" customFormat="1">
      <c r="A544" s="110"/>
      <c r="B544" s="171"/>
      <c r="C544" s="110"/>
      <c r="D544" s="110"/>
    </row>
    <row r="545" spans="1:4" s="107" customFormat="1">
      <c r="A545" s="110"/>
      <c r="B545" s="171"/>
      <c r="C545" s="110"/>
      <c r="D545" s="110"/>
    </row>
    <row r="546" spans="1:4" s="107" customFormat="1">
      <c r="A546" s="110"/>
      <c r="B546" s="171"/>
      <c r="C546" s="110"/>
      <c r="D546" s="110"/>
    </row>
    <row r="547" spans="1:4" s="107" customFormat="1">
      <c r="A547" s="110"/>
      <c r="B547" s="171"/>
      <c r="C547" s="110"/>
      <c r="D547" s="110"/>
    </row>
    <row r="548" spans="1:4" s="107" customFormat="1">
      <c r="A548" s="110"/>
      <c r="B548" s="171"/>
      <c r="C548" s="110"/>
      <c r="D548" s="110"/>
    </row>
    <row r="549" spans="1:4" s="107" customFormat="1">
      <c r="A549" s="110"/>
      <c r="B549" s="171"/>
      <c r="C549" s="110"/>
      <c r="D549" s="110"/>
    </row>
    <row r="550" spans="1:4" s="107" customFormat="1">
      <c r="A550" s="110"/>
      <c r="B550" s="171"/>
      <c r="C550" s="110"/>
      <c r="D550" s="110"/>
    </row>
    <row r="551" spans="1:4" s="107" customFormat="1">
      <c r="A551" s="110"/>
      <c r="B551" s="171"/>
      <c r="C551" s="110"/>
      <c r="D551" s="110"/>
    </row>
    <row r="552" spans="1:4" s="107" customFormat="1">
      <c r="A552" s="110"/>
      <c r="B552" s="171"/>
      <c r="C552" s="110"/>
      <c r="D552" s="110"/>
    </row>
    <row r="553" spans="1:4" s="107" customFormat="1">
      <c r="A553" s="110"/>
      <c r="B553" s="171"/>
      <c r="C553" s="110"/>
      <c r="D553" s="110"/>
    </row>
    <row r="554" spans="1:4" s="107" customFormat="1">
      <c r="A554" s="110"/>
      <c r="B554" s="171"/>
      <c r="C554" s="110"/>
      <c r="D554" s="110"/>
    </row>
    <row r="555" spans="1:4" s="107" customFormat="1">
      <c r="A555" s="110"/>
      <c r="B555" s="171"/>
      <c r="C555" s="110"/>
      <c r="D555" s="110"/>
    </row>
    <row r="556" spans="1:4" s="107" customFormat="1">
      <c r="A556" s="110"/>
      <c r="B556" s="171"/>
      <c r="C556" s="110"/>
      <c r="D556" s="110"/>
    </row>
    <row r="557" spans="1:4" s="107" customFormat="1">
      <c r="A557" s="110"/>
      <c r="B557" s="171"/>
      <c r="C557" s="110"/>
      <c r="D557" s="110"/>
    </row>
    <row r="558" spans="1:4" s="107" customFormat="1">
      <c r="A558" s="110"/>
      <c r="B558" s="171"/>
      <c r="C558" s="110"/>
      <c r="D558" s="110"/>
    </row>
    <row r="559" spans="1:4" s="107" customFormat="1">
      <c r="A559" s="110"/>
      <c r="B559" s="171"/>
      <c r="C559" s="110"/>
      <c r="D559" s="110"/>
    </row>
    <row r="560" spans="1:4" s="107" customFormat="1">
      <c r="A560" s="110"/>
      <c r="B560" s="171"/>
      <c r="C560" s="110"/>
      <c r="D560" s="110"/>
    </row>
    <row r="561" spans="1:4" s="107" customFormat="1">
      <c r="A561" s="110"/>
      <c r="B561" s="171"/>
      <c r="C561" s="110"/>
      <c r="D561" s="110"/>
    </row>
    <row r="562" spans="1:4" s="107" customFormat="1">
      <c r="A562" s="110"/>
      <c r="B562" s="171"/>
      <c r="C562" s="110"/>
      <c r="D562" s="110"/>
    </row>
    <row r="563" spans="1:4" s="107" customFormat="1">
      <c r="A563" s="110"/>
      <c r="B563" s="171"/>
      <c r="C563" s="110"/>
      <c r="D563" s="110"/>
    </row>
    <row r="564" spans="1:4" s="107" customFormat="1">
      <c r="A564" s="110"/>
      <c r="B564" s="171"/>
      <c r="C564" s="110"/>
      <c r="D564" s="110"/>
    </row>
    <row r="565" spans="1:4" s="107" customFormat="1">
      <c r="A565" s="110"/>
      <c r="B565" s="171"/>
      <c r="C565" s="110"/>
      <c r="D565" s="110"/>
    </row>
    <row r="566" spans="1:4" s="107" customFormat="1">
      <c r="A566" s="110"/>
      <c r="B566" s="171"/>
      <c r="C566" s="110"/>
      <c r="D566" s="110"/>
    </row>
    <row r="567" spans="1:4" s="107" customFormat="1">
      <c r="A567" s="110"/>
      <c r="B567" s="171"/>
      <c r="C567" s="110"/>
      <c r="D567" s="110"/>
    </row>
    <row r="568" spans="1:4" s="107" customFormat="1">
      <c r="A568" s="110"/>
      <c r="B568" s="171"/>
      <c r="C568" s="110"/>
      <c r="D568" s="110"/>
    </row>
    <row r="569" spans="1:4" s="107" customFormat="1">
      <c r="A569" s="110"/>
      <c r="B569" s="171"/>
      <c r="C569" s="110"/>
      <c r="D569" s="110"/>
    </row>
    <row r="570" spans="1:4" s="107" customFormat="1">
      <c r="A570" s="110"/>
      <c r="B570" s="171"/>
      <c r="C570" s="110"/>
      <c r="D570" s="110"/>
    </row>
    <row r="571" spans="1:4" s="107" customFormat="1">
      <c r="A571" s="110"/>
      <c r="B571" s="171"/>
      <c r="C571" s="110"/>
      <c r="D571" s="110"/>
    </row>
    <row r="572" spans="1:4" s="107" customFormat="1">
      <c r="A572" s="110"/>
      <c r="B572" s="171"/>
      <c r="C572" s="110"/>
      <c r="D572" s="110"/>
    </row>
    <row r="573" spans="1:4" s="107" customFormat="1">
      <c r="A573" s="110"/>
      <c r="B573" s="171"/>
      <c r="C573" s="110"/>
      <c r="D573" s="110"/>
    </row>
    <row r="574" spans="1:4" s="107" customFormat="1">
      <c r="A574" s="110"/>
      <c r="B574" s="171"/>
      <c r="C574" s="110"/>
      <c r="D574" s="110"/>
    </row>
    <row r="575" spans="1:4" s="107" customFormat="1">
      <c r="A575" s="110"/>
      <c r="B575" s="171"/>
      <c r="C575" s="110"/>
      <c r="D575" s="110"/>
    </row>
    <row r="576" spans="1:4" s="107" customFormat="1">
      <c r="A576" s="110"/>
      <c r="B576" s="171"/>
      <c r="C576" s="110"/>
      <c r="D576" s="110"/>
    </row>
    <row r="577" spans="1:4" s="107" customFormat="1">
      <c r="A577" s="110"/>
      <c r="B577" s="171"/>
      <c r="C577" s="110"/>
      <c r="D577" s="110"/>
    </row>
    <row r="578" spans="1:4" s="107" customFormat="1">
      <c r="A578" s="110"/>
      <c r="B578" s="171"/>
      <c r="C578" s="110"/>
      <c r="D578" s="110"/>
    </row>
    <row r="579" spans="1:4" s="107" customFormat="1">
      <c r="A579" s="110"/>
      <c r="B579" s="171"/>
      <c r="C579" s="110"/>
      <c r="D579" s="110"/>
    </row>
    <row r="580" spans="1:4" s="107" customFormat="1">
      <c r="A580" s="110"/>
      <c r="B580" s="171"/>
      <c r="C580" s="110"/>
      <c r="D580" s="110"/>
    </row>
    <row r="581" spans="1:4" s="107" customFormat="1">
      <c r="A581" s="110"/>
      <c r="B581" s="171"/>
      <c r="C581" s="110"/>
      <c r="D581" s="110"/>
    </row>
    <row r="582" spans="1:4" s="107" customFormat="1">
      <c r="A582" s="110"/>
      <c r="B582" s="171"/>
      <c r="C582" s="110"/>
      <c r="D582" s="110"/>
    </row>
    <row r="583" spans="1:4" s="107" customFormat="1">
      <c r="A583" s="110"/>
      <c r="B583" s="171"/>
      <c r="C583" s="110"/>
      <c r="D583" s="110"/>
    </row>
    <row r="584" spans="1:4" s="107" customFormat="1">
      <c r="A584" s="110"/>
      <c r="B584" s="171"/>
      <c r="C584" s="110"/>
      <c r="D584" s="110"/>
    </row>
    <row r="585" spans="1:4" s="107" customFormat="1">
      <c r="A585" s="110"/>
      <c r="B585" s="171"/>
      <c r="C585" s="110"/>
      <c r="D585" s="110"/>
    </row>
    <row r="586" spans="1:4" s="107" customFormat="1">
      <c r="A586" s="110"/>
      <c r="B586" s="171"/>
      <c r="C586" s="110"/>
      <c r="D586" s="110"/>
    </row>
    <row r="587" spans="1:4" s="107" customFormat="1">
      <c r="A587" s="110"/>
      <c r="B587" s="171"/>
      <c r="C587" s="110"/>
      <c r="D587" s="110"/>
    </row>
    <row r="588" spans="1:4" s="107" customFormat="1">
      <c r="A588" s="110"/>
      <c r="B588" s="171"/>
      <c r="C588" s="110"/>
      <c r="D588" s="110"/>
    </row>
    <row r="589" spans="1:4" s="107" customFormat="1">
      <c r="A589" s="110"/>
      <c r="B589" s="171"/>
      <c r="C589" s="110"/>
      <c r="D589" s="110"/>
    </row>
    <row r="590" spans="1:4" s="107" customFormat="1">
      <c r="A590" s="110"/>
      <c r="B590" s="171"/>
      <c r="C590" s="110"/>
      <c r="D590" s="110"/>
    </row>
    <row r="591" spans="1:4" s="107" customFormat="1">
      <c r="A591" s="110"/>
      <c r="B591" s="171"/>
      <c r="C591" s="110"/>
      <c r="D591" s="110"/>
    </row>
    <row r="592" spans="1:4" s="107" customFormat="1">
      <c r="A592" s="110"/>
      <c r="B592" s="171"/>
      <c r="C592" s="110"/>
      <c r="D592" s="110"/>
    </row>
    <row r="593" spans="1:4" s="107" customFormat="1">
      <c r="A593" s="110"/>
      <c r="B593" s="171"/>
      <c r="C593" s="110"/>
      <c r="D593" s="110"/>
    </row>
    <row r="594" spans="1:4" s="107" customFormat="1">
      <c r="A594" s="110"/>
      <c r="B594" s="171"/>
      <c r="C594" s="110"/>
      <c r="D594" s="110"/>
    </row>
    <row r="595" spans="1:4" s="107" customFormat="1">
      <c r="A595" s="110"/>
      <c r="B595" s="171"/>
      <c r="C595" s="110"/>
      <c r="D595" s="110"/>
    </row>
    <row r="596" spans="1:4" s="107" customFormat="1">
      <c r="A596" s="110"/>
      <c r="B596" s="171"/>
      <c r="C596" s="110"/>
      <c r="D596" s="110"/>
    </row>
    <row r="597" spans="1:4" s="107" customFormat="1">
      <c r="A597" s="110"/>
      <c r="B597" s="171"/>
      <c r="C597" s="110"/>
      <c r="D597" s="110"/>
    </row>
    <row r="598" spans="1:4" s="107" customFormat="1">
      <c r="A598" s="110"/>
      <c r="B598" s="171"/>
      <c r="C598" s="110"/>
      <c r="D598" s="110"/>
    </row>
    <row r="599" spans="1:4" s="107" customFormat="1">
      <c r="A599" s="110"/>
      <c r="B599" s="171"/>
      <c r="C599" s="110"/>
      <c r="D599" s="110"/>
    </row>
    <row r="600" spans="1:4" s="107" customFormat="1">
      <c r="A600" s="110"/>
      <c r="B600" s="171"/>
      <c r="C600" s="110"/>
      <c r="D600" s="110"/>
    </row>
    <row r="601" spans="1:4" s="107" customFormat="1">
      <c r="A601" s="110"/>
      <c r="B601" s="171"/>
      <c r="C601" s="110"/>
      <c r="D601" s="110"/>
    </row>
    <row r="602" spans="1:4" s="107" customFormat="1">
      <c r="A602" s="110"/>
      <c r="B602" s="171"/>
      <c r="C602" s="110"/>
      <c r="D602" s="110"/>
    </row>
    <row r="603" spans="1:4" s="107" customFormat="1">
      <c r="A603" s="110"/>
      <c r="B603" s="171"/>
      <c r="C603" s="110"/>
      <c r="D603" s="110"/>
    </row>
    <row r="604" spans="1:4" s="107" customFormat="1">
      <c r="A604" s="110"/>
      <c r="B604" s="171"/>
      <c r="C604" s="110"/>
      <c r="D604" s="110"/>
    </row>
    <row r="605" spans="1:4" s="107" customFormat="1">
      <c r="A605" s="110"/>
      <c r="B605" s="171"/>
      <c r="C605" s="110"/>
      <c r="D605" s="110"/>
    </row>
    <row r="606" spans="1:4" s="107" customFormat="1">
      <c r="A606" s="110"/>
      <c r="B606" s="171"/>
      <c r="C606" s="110"/>
      <c r="D606" s="110"/>
    </row>
    <row r="607" spans="1:4" s="107" customFormat="1">
      <c r="A607" s="110"/>
      <c r="B607" s="171"/>
      <c r="C607" s="110"/>
      <c r="D607" s="110"/>
    </row>
    <row r="608" spans="1:4" s="107" customFormat="1">
      <c r="A608" s="110"/>
      <c r="B608" s="171"/>
      <c r="C608" s="110"/>
      <c r="D608" s="110"/>
    </row>
    <row r="609" spans="1:4" s="107" customFormat="1">
      <c r="A609" s="110"/>
      <c r="B609" s="171"/>
      <c r="C609" s="110"/>
      <c r="D609" s="110"/>
    </row>
    <row r="610" spans="1:4" s="107" customFormat="1">
      <c r="A610" s="110"/>
      <c r="B610" s="171"/>
      <c r="C610" s="110"/>
      <c r="D610" s="110"/>
    </row>
    <row r="611" spans="1:4" s="107" customFormat="1">
      <c r="A611" s="110"/>
      <c r="B611" s="171"/>
      <c r="C611" s="110"/>
      <c r="D611" s="110"/>
    </row>
    <row r="612" spans="1:4" s="107" customFormat="1">
      <c r="A612" s="110"/>
      <c r="B612" s="171"/>
      <c r="C612" s="110"/>
      <c r="D612" s="110"/>
    </row>
    <row r="613" spans="1:4" s="107" customFormat="1">
      <c r="A613" s="110"/>
      <c r="B613" s="171"/>
      <c r="C613" s="110"/>
      <c r="D613" s="110"/>
    </row>
    <row r="614" spans="1:4" s="107" customFormat="1">
      <c r="A614" s="110"/>
      <c r="B614" s="171"/>
      <c r="C614" s="110"/>
      <c r="D614" s="110"/>
    </row>
    <row r="615" spans="1:4" s="107" customFormat="1">
      <c r="A615" s="110"/>
      <c r="B615" s="171"/>
      <c r="C615" s="110"/>
      <c r="D615" s="110"/>
    </row>
    <row r="616" spans="1:4" s="107" customFormat="1">
      <c r="A616" s="110"/>
      <c r="B616" s="171"/>
      <c r="C616" s="110"/>
      <c r="D616" s="110"/>
    </row>
    <row r="617" spans="1:4" s="107" customFormat="1">
      <c r="A617" s="110"/>
      <c r="B617" s="171"/>
      <c r="C617" s="110"/>
      <c r="D617" s="110"/>
    </row>
    <row r="618" spans="1:4" s="107" customFormat="1">
      <c r="A618" s="110"/>
      <c r="B618" s="171"/>
      <c r="C618" s="110"/>
      <c r="D618" s="110"/>
    </row>
    <row r="619" spans="1:4" s="107" customFormat="1">
      <c r="A619" s="110"/>
      <c r="B619" s="171"/>
      <c r="C619" s="110"/>
      <c r="D619" s="110"/>
    </row>
    <row r="620" spans="1:4" s="107" customFormat="1">
      <c r="A620" s="110"/>
      <c r="B620" s="171"/>
      <c r="C620" s="110"/>
      <c r="D620" s="110"/>
    </row>
    <row r="621" spans="1:4" s="107" customFormat="1">
      <c r="A621" s="110"/>
      <c r="B621" s="171"/>
      <c r="C621" s="110"/>
      <c r="D621" s="110"/>
    </row>
    <row r="622" spans="1:4" s="107" customFormat="1">
      <c r="A622" s="110"/>
      <c r="B622" s="171"/>
      <c r="C622" s="110"/>
      <c r="D622" s="110"/>
    </row>
    <row r="623" spans="1:4" s="107" customFormat="1">
      <c r="A623" s="110"/>
      <c r="B623" s="171"/>
      <c r="C623" s="110"/>
      <c r="D623" s="110"/>
    </row>
    <row r="624" spans="1:4" s="107" customFormat="1">
      <c r="A624" s="110"/>
      <c r="B624" s="171"/>
      <c r="C624" s="110"/>
      <c r="D624" s="110"/>
    </row>
    <row r="625" spans="1:4" s="107" customFormat="1">
      <c r="A625" s="110"/>
      <c r="B625" s="171"/>
      <c r="C625" s="110"/>
      <c r="D625" s="110"/>
    </row>
    <row r="626" spans="1:4" s="107" customFormat="1">
      <c r="A626" s="110"/>
      <c r="B626" s="171"/>
      <c r="C626" s="110"/>
      <c r="D626" s="110"/>
    </row>
    <row r="627" spans="1:4" s="107" customFormat="1">
      <c r="A627" s="110"/>
      <c r="B627" s="171"/>
      <c r="C627" s="110"/>
      <c r="D627" s="110"/>
    </row>
    <row r="628" spans="1:4" s="107" customFormat="1">
      <c r="A628" s="110"/>
      <c r="B628" s="171"/>
      <c r="C628" s="110"/>
      <c r="D628" s="110"/>
    </row>
    <row r="629" spans="1:4" s="107" customFormat="1">
      <c r="A629" s="110"/>
      <c r="B629" s="171"/>
      <c r="C629" s="110"/>
      <c r="D629" s="110"/>
    </row>
    <row r="630" spans="1:4" s="107" customFormat="1">
      <c r="A630" s="110"/>
      <c r="B630" s="171"/>
      <c r="C630" s="110"/>
      <c r="D630" s="110"/>
    </row>
    <row r="631" spans="1:4" s="107" customFormat="1">
      <c r="A631" s="110"/>
      <c r="B631" s="171"/>
      <c r="C631" s="110"/>
      <c r="D631" s="110"/>
    </row>
    <row r="632" spans="1:4" s="107" customFormat="1">
      <c r="A632" s="110"/>
      <c r="B632" s="171"/>
      <c r="C632" s="110"/>
      <c r="D632" s="110"/>
    </row>
    <row r="633" spans="1:4" s="107" customFormat="1">
      <c r="A633" s="110"/>
      <c r="B633" s="171"/>
      <c r="C633" s="110"/>
      <c r="D633" s="110"/>
    </row>
    <row r="634" spans="1:4" s="107" customFormat="1">
      <c r="A634" s="110"/>
      <c r="B634" s="171"/>
      <c r="C634" s="110"/>
      <c r="D634" s="110"/>
    </row>
    <row r="635" spans="1:4" s="107" customFormat="1">
      <c r="A635" s="110"/>
      <c r="B635" s="171"/>
      <c r="C635" s="110"/>
      <c r="D635" s="110"/>
    </row>
    <row r="636" spans="1:4" s="107" customFormat="1">
      <c r="A636" s="110"/>
      <c r="B636" s="171"/>
      <c r="C636" s="110"/>
      <c r="D636" s="110"/>
    </row>
    <row r="637" spans="1:4" s="107" customFormat="1">
      <c r="A637" s="110"/>
      <c r="B637" s="171"/>
      <c r="C637" s="110"/>
      <c r="D637" s="110"/>
    </row>
    <row r="638" spans="1:4" s="107" customFormat="1">
      <c r="A638" s="110"/>
      <c r="B638" s="171"/>
      <c r="C638" s="110"/>
      <c r="D638" s="110"/>
    </row>
    <row r="639" spans="1:4" s="107" customFormat="1">
      <c r="A639" s="110"/>
      <c r="B639" s="171"/>
      <c r="C639" s="110"/>
      <c r="D639" s="110"/>
    </row>
    <row r="640" spans="1:4" s="107" customFormat="1">
      <c r="A640" s="110"/>
      <c r="B640" s="171"/>
      <c r="C640" s="110"/>
      <c r="D640" s="110"/>
    </row>
    <row r="641" spans="1:4" s="107" customFormat="1">
      <c r="A641" s="110"/>
      <c r="B641" s="171"/>
      <c r="C641" s="110"/>
      <c r="D641" s="110"/>
    </row>
    <row r="642" spans="1:4" s="107" customFormat="1">
      <c r="A642" s="110"/>
      <c r="B642" s="171"/>
      <c r="C642" s="110"/>
      <c r="D642" s="110"/>
    </row>
    <row r="643" spans="1:4" s="107" customFormat="1">
      <c r="A643" s="110"/>
      <c r="B643" s="171"/>
      <c r="C643" s="110"/>
      <c r="D643" s="110"/>
    </row>
    <row r="644" spans="1:4" s="107" customFormat="1">
      <c r="A644" s="110"/>
      <c r="B644" s="171"/>
      <c r="C644" s="110"/>
      <c r="D644" s="110"/>
    </row>
    <row r="645" spans="1:4" s="107" customFormat="1">
      <c r="A645" s="110"/>
      <c r="B645" s="171"/>
      <c r="C645" s="110"/>
      <c r="D645" s="110"/>
    </row>
    <row r="646" spans="1:4" s="107" customFormat="1">
      <c r="A646" s="110"/>
      <c r="B646" s="171"/>
      <c r="C646" s="110"/>
      <c r="D646" s="110"/>
    </row>
    <row r="647" spans="1:4" s="107" customFormat="1">
      <c r="A647" s="110"/>
      <c r="B647" s="171"/>
      <c r="C647" s="110"/>
      <c r="D647" s="110"/>
    </row>
    <row r="648" spans="1:4" s="107" customFormat="1">
      <c r="A648" s="110"/>
      <c r="B648" s="171"/>
      <c r="C648" s="110"/>
      <c r="D648" s="110"/>
    </row>
    <row r="649" spans="1:4" s="107" customFormat="1">
      <c r="A649" s="110"/>
      <c r="B649" s="171"/>
      <c r="C649" s="110"/>
      <c r="D649" s="110"/>
    </row>
    <row r="650" spans="1:4" s="107" customFormat="1">
      <c r="A650" s="110"/>
      <c r="B650" s="171"/>
      <c r="C650" s="110"/>
      <c r="D650" s="110"/>
    </row>
    <row r="651" spans="1:4" s="107" customFormat="1">
      <c r="A651" s="110"/>
      <c r="B651" s="171"/>
      <c r="C651" s="110"/>
      <c r="D651" s="110"/>
    </row>
    <row r="652" spans="1:4" s="107" customFormat="1">
      <c r="A652" s="110"/>
      <c r="B652" s="171"/>
      <c r="C652" s="110"/>
      <c r="D652" s="110"/>
    </row>
    <row r="653" spans="1:4" s="107" customFormat="1">
      <c r="A653" s="110"/>
      <c r="B653" s="171"/>
      <c r="C653" s="110"/>
      <c r="D653" s="110"/>
    </row>
    <row r="654" spans="1:4" s="107" customFormat="1">
      <c r="A654" s="110"/>
      <c r="B654" s="171"/>
      <c r="C654" s="110"/>
      <c r="D654" s="110"/>
    </row>
    <row r="655" spans="1:4" s="107" customFormat="1">
      <c r="A655" s="110"/>
      <c r="B655" s="171"/>
      <c r="C655" s="110"/>
      <c r="D655" s="110"/>
    </row>
    <row r="656" spans="1:4" s="107" customFormat="1">
      <c r="A656" s="110"/>
      <c r="B656" s="171"/>
      <c r="C656" s="110"/>
      <c r="D656" s="110"/>
    </row>
    <row r="657" spans="1:4" s="107" customFormat="1">
      <c r="A657" s="110"/>
      <c r="B657" s="171"/>
      <c r="C657" s="110"/>
      <c r="D657" s="110"/>
    </row>
    <row r="658" spans="1:4" s="107" customFormat="1">
      <c r="A658" s="110"/>
      <c r="B658" s="171"/>
      <c r="C658" s="110"/>
      <c r="D658" s="110"/>
    </row>
    <row r="659" spans="1:4" s="107" customFormat="1">
      <c r="A659" s="110"/>
      <c r="B659" s="171"/>
      <c r="C659" s="110"/>
      <c r="D659" s="110"/>
    </row>
    <row r="660" spans="1:4" s="107" customFormat="1">
      <c r="A660" s="110"/>
      <c r="B660" s="171"/>
      <c r="C660" s="110"/>
      <c r="D660" s="110"/>
    </row>
    <row r="661" spans="1:4" s="107" customFormat="1">
      <c r="A661" s="110"/>
      <c r="B661" s="171"/>
      <c r="C661" s="110"/>
      <c r="D661" s="110"/>
    </row>
    <row r="662" spans="1:4" s="107" customFormat="1">
      <c r="A662" s="110"/>
      <c r="B662" s="171"/>
      <c r="C662" s="110"/>
      <c r="D662" s="110"/>
    </row>
    <row r="663" spans="1:4" s="107" customFormat="1">
      <c r="A663" s="110"/>
      <c r="B663" s="171"/>
      <c r="C663" s="110"/>
      <c r="D663" s="110"/>
    </row>
    <row r="664" spans="1:4" s="107" customFormat="1">
      <c r="A664" s="110"/>
      <c r="B664" s="171"/>
      <c r="C664" s="110"/>
      <c r="D664" s="110"/>
    </row>
    <row r="665" spans="1:4" s="107" customFormat="1">
      <c r="A665" s="110"/>
      <c r="B665" s="171"/>
      <c r="C665" s="110"/>
      <c r="D665" s="110"/>
    </row>
    <row r="666" spans="1:4" s="107" customFormat="1">
      <c r="A666" s="110"/>
      <c r="B666" s="171"/>
      <c r="C666" s="110"/>
      <c r="D666" s="110"/>
    </row>
    <row r="667" spans="1:4" s="107" customFormat="1">
      <c r="A667" s="110"/>
      <c r="B667" s="171"/>
      <c r="C667" s="110"/>
      <c r="D667" s="110"/>
    </row>
    <row r="668" spans="1:4" s="107" customFormat="1">
      <c r="A668" s="110"/>
      <c r="B668" s="171"/>
      <c r="C668" s="110"/>
      <c r="D668" s="110"/>
    </row>
    <row r="669" spans="1:4" s="107" customFormat="1">
      <c r="A669" s="110"/>
      <c r="B669" s="171"/>
      <c r="C669" s="110"/>
      <c r="D669" s="110"/>
    </row>
    <row r="670" spans="1:4" s="107" customFormat="1">
      <c r="A670" s="110"/>
      <c r="B670" s="171"/>
      <c r="C670" s="110"/>
      <c r="D670" s="110"/>
    </row>
    <row r="671" spans="1:4" s="107" customFormat="1">
      <c r="A671" s="110"/>
      <c r="B671" s="171"/>
      <c r="C671" s="110"/>
      <c r="D671" s="110"/>
    </row>
    <row r="672" spans="1:4" s="107" customFormat="1">
      <c r="A672" s="110"/>
      <c r="B672" s="171"/>
      <c r="C672" s="110"/>
      <c r="D672" s="110"/>
    </row>
    <row r="673" spans="1:4" s="107" customFormat="1">
      <c r="A673" s="110"/>
      <c r="B673" s="171"/>
      <c r="C673" s="110"/>
      <c r="D673" s="110"/>
    </row>
    <row r="674" spans="1:4" s="107" customFormat="1">
      <c r="A674" s="110"/>
      <c r="B674" s="171"/>
      <c r="C674" s="110"/>
      <c r="D674" s="110"/>
    </row>
    <row r="675" spans="1:4" s="107" customFormat="1">
      <c r="A675" s="110"/>
      <c r="B675" s="171"/>
      <c r="C675" s="110"/>
      <c r="D675" s="110"/>
    </row>
    <row r="676" spans="1:4" s="107" customFormat="1">
      <c r="A676" s="110"/>
      <c r="B676" s="171"/>
      <c r="C676" s="110"/>
      <c r="D676" s="110"/>
    </row>
    <row r="677" spans="1:4" s="107" customFormat="1">
      <c r="A677" s="110"/>
      <c r="B677" s="171"/>
      <c r="C677" s="110"/>
      <c r="D677" s="110"/>
    </row>
    <row r="678" spans="1:4" s="107" customFormat="1">
      <c r="A678" s="110"/>
      <c r="B678" s="171"/>
      <c r="C678" s="110"/>
      <c r="D678" s="110"/>
    </row>
    <row r="679" spans="1:4" s="107" customFormat="1">
      <c r="A679" s="110"/>
      <c r="B679" s="171"/>
      <c r="C679" s="110"/>
      <c r="D679" s="110"/>
    </row>
    <row r="680" spans="1:4" s="107" customFormat="1">
      <c r="A680" s="110"/>
      <c r="B680" s="171"/>
      <c r="C680" s="110"/>
      <c r="D680" s="110"/>
    </row>
    <row r="681" spans="1:4" s="107" customFormat="1">
      <c r="A681" s="110"/>
      <c r="B681" s="171"/>
      <c r="C681" s="110"/>
      <c r="D681" s="110"/>
    </row>
    <row r="682" spans="1:4" s="107" customFormat="1">
      <c r="A682" s="110"/>
      <c r="B682" s="171"/>
      <c r="C682" s="110"/>
      <c r="D682" s="110"/>
    </row>
    <row r="683" spans="1:4" s="107" customFormat="1">
      <c r="A683" s="110"/>
      <c r="B683" s="171"/>
      <c r="C683" s="110"/>
      <c r="D683" s="110"/>
    </row>
    <row r="684" spans="1:4" s="107" customFormat="1">
      <c r="A684" s="110"/>
      <c r="B684" s="171"/>
      <c r="C684" s="110"/>
      <c r="D684" s="110"/>
    </row>
    <row r="685" spans="1:4" s="107" customFormat="1">
      <c r="A685" s="110"/>
      <c r="B685" s="171"/>
      <c r="C685" s="110"/>
      <c r="D685" s="110"/>
    </row>
    <row r="686" spans="1:4" s="107" customFormat="1">
      <c r="A686" s="110"/>
      <c r="B686" s="171"/>
      <c r="C686" s="110"/>
      <c r="D686" s="110"/>
    </row>
    <row r="687" spans="1:4" s="107" customFormat="1">
      <c r="A687" s="110"/>
      <c r="B687" s="171"/>
      <c r="C687" s="110"/>
      <c r="D687" s="110"/>
    </row>
    <row r="688" spans="1:4" s="107" customFormat="1">
      <c r="A688" s="110"/>
      <c r="B688" s="171"/>
      <c r="C688" s="110"/>
      <c r="D688" s="110"/>
    </row>
    <row r="689" spans="1:4" s="107" customFormat="1">
      <c r="A689" s="110"/>
      <c r="B689" s="171"/>
      <c r="C689" s="110"/>
      <c r="D689" s="110"/>
    </row>
    <row r="690" spans="1:4" s="107" customFormat="1">
      <c r="A690" s="110"/>
      <c r="B690" s="171"/>
      <c r="C690" s="110"/>
      <c r="D690" s="110"/>
    </row>
    <row r="691" spans="1:4" s="107" customFormat="1">
      <c r="A691" s="110"/>
      <c r="B691" s="171"/>
      <c r="C691" s="110"/>
      <c r="D691" s="110"/>
    </row>
    <row r="692" spans="1:4" s="107" customFormat="1">
      <c r="A692" s="110"/>
      <c r="B692" s="171"/>
      <c r="C692" s="110"/>
      <c r="D692" s="110"/>
    </row>
    <row r="693" spans="1:4" s="107" customFormat="1">
      <c r="A693" s="110"/>
      <c r="B693" s="171"/>
      <c r="C693" s="110"/>
      <c r="D693" s="110"/>
    </row>
    <row r="694" spans="1:4" s="107" customFormat="1">
      <c r="A694" s="110"/>
      <c r="B694" s="171"/>
      <c r="C694" s="110"/>
      <c r="D694" s="110"/>
    </row>
    <row r="695" spans="1:4" s="107" customFormat="1">
      <c r="A695" s="110"/>
      <c r="B695" s="171"/>
      <c r="C695" s="110"/>
      <c r="D695" s="110"/>
    </row>
    <row r="696" spans="1:4" s="107" customFormat="1">
      <c r="A696" s="110"/>
      <c r="B696" s="171"/>
      <c r="C696" s="110"/>
      <c r="D696" s="110"/>
    </row>
    <row r="697" spans="1:4" s="107" customFormat="1">
      <c r="A697" s="110"/>
      <c r="B697" s="171"/>
      <c r="C697" s="110"/>
      <c r="D697" s="110"/>
    </row>
    <row r="698" spans="1:4" s="107" customFormat="1">
      <c r="A698" s="110"/>
      <c r="B698" s="171"/>
      <c r="C698" s="110"/>
      <c r="D698" s="110"/>
    </row>
    <row r="699" spans="1:4" s="107" customFormat="1">
      <c r="A699" s="110"/>
      <c r="B699" s="171"/>
      <c r="C699" s="110"/>
      <c r="D699" s="110"/>
    </row>
    <row r="700" spans="1:4" s="107" customFormat="1">
      <c r="A700" s="110"/>
      <c r="B700" s="171"/>
      <c r="C700" s="110"/>
      <c r="D700" s="110"/>
    </row>
    <row r="701" spans="1:4" s="107" customFormat="1">
      <c r="A701" s="110"/>
      <c r="B701" s="171"/>
      <c r="C701" s="110"/>
      <c r="D701" s="110"/>
    </row>
    <row r="702" spans="1:4" s="107" customFormat="1">
      <c r="A702" s="110"/>
      <c r="B702" s="171"/>
      <c r="C702" s="110"/>
      <c r="D702" s="110"/>
    </row>
    <row r="703" spans="1:4" s="107" customFormat="1">
      <c r="A703" s="110"/>
      <c r="B703" s="171"/>
      <c r="C703" s="110"/>
      <c r="D703" s="110"/>
    </row>
    <row r="704" spans="1:4" s="107" customFormat="1">
      <c r="A704" s="110"/>
      <c r="B704" s="171"/>
      <c r="C704" s="110"/>
      <c r="D704" s="110"/>
    </row>
    <row r="705" spans="1:4" s="107" customFormat="1">
      <c r="A705" s="110"/>
      <c r="B705" s="171"/>
      <c r="C705" s="110"/>
      <c r="D705" s="110"/>
    </row>
    <row r="706" spans="1:4" s="107" customFormat="1">
      <c r="A706" s="110"/>
      <c r="B706" s="171"/>
      <c r="C706" s="110"/>
      <c r="D706" s="110"/>
    </row>
    <row r="707" spans="1:4" s="107" customFormat="1">
      <c r="A707" s="110"/>
      <c r="B707" s="171"/>
      <c r="C707" s="110"/>
      <c r="D707" s="110"/>
    </row>
    <row r="708" spans="1:4" s="107" customFormat="1">
      <c r="A708" s="110"/>
      <c r="B708" s="171"/>
      <c r="C708" s="110"/>
      <c r="D708" s="110"/>
    </row>
    <row r="709" spans="1:4" s="107" customFormat="1">
      <c r="A709" s="110"/>
      <c r="B709" s="171"/>
      <c r="C709" s="110"/>
      <c r="D709" s="110"/>
    </row>
    <row r="710" spans="1:4" s="107" customFormat="1">
      <c r="A710" s="110"/>
      <c r="B710" s="171"/>
      <c r="C710" s="110"/>
      <c r="D710" s="110"/>
    </row>
    <row r="711" spans="1:4" s="107" customFormat="1">
      <c r="A711" s="110"/>
      <c r="B711" s="171"/>
      <c r="C711" s="110"/>
      <c r="D711" s="110"/>
    </row>
    <row r="712" spans="1:4" s="107" customFormat="1">
      <c r="A712" s="110"/>
      <c r="B712" s="171"/>
      <c r="C712" s="110"/>
      <c r="D712" s="110"/>
    </row>
    <row r="713" spans="1:4" s="107" customFormat="1">
      <c r="A713" s="110"/>
      <c r="B713" s="171"/>
      <c r="C713" s="110"/>
      <c r="D713" s="110"/>
    </row>
    <row r="714" spans="1:4" s="107" customFormat="1">
      <c r="A714" s="110"/>
      <c r="B714" s="171"/>
      <c r="C714" s="110"/>
      <c r="D714" s="110"/>
    </row>
    <row r="715" spans="1:4" s="107" customFormat="1">
      <c r="A715" s="110"/>
      <c r="B715" s="171"/>
      <c r="C715" s="110"/>
      <c r="D715" s="110"/>
    </row>
    <row r="716" spans="1:4" s="107" customFormat="1">
      <c r="A716" s="110"/>
      <c r="B716" s="171"/>
      <c r="C716" s="110"/>
      <c r="D716" s="110"/>
    </row>
    <row r="717" spans="1:4" s="107" customFormat="1">
      <c r="A717" s="110"/>
      <c r="B717" s="171"/>
      <c r="C717" s="110"/>
      <c r="D717" s="110"/>
    </row>
    <row r="718" spans="1:4" s="107" customFormat="1">
      <c r="A718" s="110"/>
      <c r="B718" s="171"/>
      <c r="C718" s="110"/>
      <c r="D718" s="110"/>
    </row>
    <row r="719" spans="1:4" s="107" customFormat="1">
      <c r="A719" s="110"/>
      <c r="B719" s="171"/>
      <c r="C719" s="110"/>
      <c r="D719" s="110"/>
    </row>
    <row r="720" spans="1:4" s="107" customFormat="1">
      <c r="A720" s="110"/>
      <c r="B720" s="171"/>
      <c r="C720" s="110"/>
      <c r="D720" s="110"/>
    </row>
    <row r="721" spans="1:4" s="107" customFormat="1">
      <c r="A721" s="110"/>
      <c r="B721" s="171"/>
      <c r="C721" s="110"/>
      <c r="D721" s="110"/>
    </row>
    <row r="722" spans="1:4" s="107" customFormat="1">
      <c r="A722" s="110"/>
      <c r="B722" s="171"/>
      <c r="C722" s="110"/>
      <c r="D722" s="110"/>
    </row>
    <row r="723" spans="1:4" s="107" customFormat="1">
      <c r="A723" s="110"/>
      <c r="B723" s="171"/>
      <c r="C723" s="110"/>
      <c r="D723" s="110"/>
    </row>
    <row r="724" spans="1:4" s="107" customFormat="1">
      <c r="A724" s="110"/>
      <c r="B724" s="171"/>
      <c r="C724" s="110"/>
      <c r="D724" s="110"/>
    </row>
    <row r="725" spans="1:4" s="107" customFormat="1">
      <c r="A725" s="110"/>
      <c r="B725" s="171"/>
      <c r="C725" s="110"/>
      <c r="D725" s="110"/>
    </row>
    <row r="726" spans="1:4" s="107" customFormat="1">
      <c r="A726" s="110"/>
      <c r="B726" s="171"/>
      <c r="C726" s="110"/>
      <c r="D726" s="110"/>
    </row>
    <row r="727" spans="1:4" s="107" customFormat="1">
      <c r="A727" s="110"/>
      <c r="B727" s="171"/>
      <c r="C727" s="110"/>
      <c r="D727" s="110"/>
    </row>
    <row r="728" spans="1:4" s="107" customFormat="1">
      <c r="A728" s="110"/>
      <c r="B728" s="171"/>
      <c r="C728" s="110"/>
      <c r="D728" s="110"/>
    </row>
    <row r="729" spans="1:4" s="107" customFormat="1">
      <c r="A729" s="110"/>
      <c r="B729" s="171"/>
      <c r="C729" s="110"/>
      <c r="D729" s="110"/>
    </row>
    <row r="730" spans="1:4" s="107" customFormat="1">
      <c r="A730" s="110"/>
      <c r="B730" s="171"/>
      <c r="C730" s="110"/>
      <c r="D730" s="110"/>
    </row>
    <row r="731" spans="1:4" s="107" customFormat="1">
      <c r="A731" s="110"/>
      <c r="B731" s="171"/>
      <c r="C731" s="110"/>
      <c r="D731" s="110"/>
    </row>
    <row r="732" spans="1:4" s="107" customFormat="1">
      <c r="A732" s="110"/>
      <c r="B732" s="171"/>
      <c r="C732" s="110"/>
      <c r="D732" s="110"/>
    </row>
    <row r="733" spans="1:4" s="107" customFormat="1">
      <c r="A733" s="110"/>
      <c r="B733" s="171"/>
      <c r="C733" s="110"/>
      <c r="D733" s="110"/>
    </row>
    <row r="734" spans="1:4" s="107" customFormat="1">
      <c r="A734" s="110"/>
      <c r="B734" s="171"/>
      <c r="C734" s="110"/>
      <c r="D734" s="110"/>
    </row>
    <row r="735" spans="1:4" s="107" customFormat="1">
      <c r="A735" s="110"/>
      <c r="B735" s="171"/>
      <c r="C735" s="110"/>
      <c r="D735" s="110"/>
    </row>
    <row r="736" spans="1:4" s="107" customFormat="1">
      <c r="A736" s="110"/>
      <c r="B736" s="171"/>
      <c r="C736" s="110"/>
      <c r="D736" s="110"/>
    </row>
    <row r="737" spans="1:4" s="107" customFormat="1">
      <c r="A737" s="110"/>
      <c r="B737" s="171"/>
      <c r="C737" s="110"/>
      <c r="D737" s="110"/>
    </row>
    <row r="738" spans="1:4" s="107" customFormat="1">
      <c r="A738" s="110"/>
      <c r="B738" s="171"/>
      <c r="C738" s="110"/>
      <c r="D738" s="110"/>
    </row>
    <row r="739" spans="1:4" s="107" customFormat="1">
      <c r="A739" s="110"/>
      <c r="B739" s="171"/>
      <c r="C739" s="110"/>
      <c r="D739" s="110"/>
    </row>
    <row r="740" spans="1:4" s="107" customFormat="1">
      <c r="A740" s="110"/>
      <c r="B740" s="171"/>
      <c r="C740" s="110"/>
      <c r="D740" s="110"/>
    </row>
    <row r="741" spans="1:4" s="107" customFormat="1">
      <c r="A741" s="110"/>
      <c r="B741" s="171"/>
      <c r="C741" s="110"/>
      <c r="D741" s="110"/>
    </row>
    <row r="742" spans="1:4" s="107" customFormat="1">
      <c r="A742" s="110"/>
      <c r="B742" s="171"/>
      <c r="C742" s="110"/>
      <c r="D742" s="110"/>
    </row>
    <row r="743" spans="1:4" s="107" customFormat="1">
      <c r="A743" s="110"/>
      <c r="B743" s="171"/>
      <c r="C743" s="110"/>
      <c r="D743" s="110"/>
    </row>
    <row r="744" spans="1:4" s="107" customFormat="1">
      <c r="A744" s="110"/>
      <c r="B744" s="171"/>
      <c r="C744" s="110"/>
      <c r="D744" s="110"/>
    </row>
    <row r="745" spans="1:4" s="107" customFormat="1">
      <c r="A745" s="110"/>
      <c r="B745" s="171"/>
      <c r="C745" s="110"/>
      <c r="D745" s="110"/>
    </row>
    <row r="746" spans="1:4" s="107" customFormat="1">
      <c r="A746" s="110"/>
      <c r="B746" s="171"/>
      <c r="C746" s="110"/>
      <c r="D746" s="110"/>
    </row>
    <row r="747" spans="1:4" s="107" customFormat="1">
      <c r="A747" s="110"/>
      <c r="B747" s="171"/>
      <c r="C747" s="110"/>
      <c r="D747" s="110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3" priority="28" operator="equal">
      <formula>0</formula>
    </cfRule>
  </conditionalFormatting>
  <conditionalFormatting sqref="D3:D57">
    <cfRule type="cellIs" dxfId="32" priority="14" operator="equal">
      <formula>0</formula>
    </cfRule>
  </conditionalFormatting>
  <conditionalFormatting sqref="D58:D77">
    <cfRule type="cellIs" dxfId="31" priority="13" operator="equal">
      <formula>0</formula>
    </cfRule>
  </conditionalFormatting>
  <conditionalFormatting sqref="D78:D97">
    <cfRule type="cellIs" dxfId="30" priority="12" operator="equal">
      <formula>0</formula>
    </cfRule>
  </conditionalFormatting>
  <conditionalFormatting sqref="D98:D117">
    <cfRule type="cellIs" dxfId="29" priority="11" operator="equal">
      <formula>0</formula>
    </cfRule>
  </conditionalFormatting>
  <conditionalFormatting sqref="D118:D137">
    <cfRule type="cellIs" dxfId="28" priority="10" operator="equal">
      <formula>0</formula>
    </cfRule>
  </conditionalFormatting>
  <conditionalFormatting sqref="D138:D157">
    <cfRule type="cellIs" dxfId="27" priority="9" operator="equal">
      <formula>0</formula>
    </cfRule>
  </conditionalFormatting>
  <conditionalFormatting sqref="D158:D177">
    <cfRule type="cellIs" dxfId="26" priority="8" operator="equal">
      <formula>0</formula>
    </cfRule>
  </conditionalFormatting>
  <conditionalFormatting sqref="D178:D197">
    <cfRule type="cellIs" dxfId="25" priority="7" operator="equal">
      <formula>0</formula>
    </cfRule>
  </conditionalFormatting>
  <conditionalFormatting sqref="D198:D217">
    <cfRule type="cellIs" dxfId="24" priority="6" operator="equal">
      <formula>0</formula>
    </cfRule>
  </conditionalFormatting>
  <conditionalFormatting sqref="D218:D237">
    <cfRule type="cellIs" dxfId="23" priority="5" operator="equal">
      <formula>0</formula>
    </cfRule>
  </conditionalFormatting>
  <conditionalFormatting sqref="D238:D257">
    <cfRule type="cellIs" dxfId="22" priority="4" operator="equal">
      <formula>0</formula>
    </cfRule>
  </conditionalFormatting>
  <conditionalFormatting sqref="D258:D277">
    <cfRule type="cellIs" dxfId="21" priority="3" operator="equal">
      <formula>0</formula>
    </cfRule>
  </conditionalFormatting>
  <conditionalFormatting sqref="D278:D297">
    <cfRule type="cellIs" dxfId="20" priority="2" operator="equal">
      <formula>0</formula>
    </cfRule>
  </conditionalFormatting>
  <conditionalFormatting sqref="D298:D317">
    <cfRule type="cellIs" dxfId="19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الإطار'!$C$2:$C$72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0" sqref="C2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87"/>
    <col min="4" max="4" width="23.85546875" style="111" bestFit="1" customWidth="1"/>
    <col min="5" max="5" width="9.140625" style="111"/>
    <col min="6" max="6" width="9.140625" style="111" hidden="1" customWidth="1"/>
    <col min="7" max="27" width="9.140625" style="111"/>
  </cols>
  <sheetData>
    <row r="1" spans="1:6">
      <c r="A1" s="246" t="s">
        <v>82</v>
      </c>
      <c r="B1" s="246"/>
      <c r="C1" s="86" t="s">
        <v>748</v>
      </c>
    </row>
    <row r="2" spans="1:6">
      <c r="A2" s="10" t="s">
        <v>69</v>
      </c>
      <c r="B2" s="11"/>
      <c r="C2" s="114"/>
    </row>
    <row r="3" spans="1:6">
      <c r="A3" s="10" t="s">
        <v>70</v>
      </c>
      <c r="B3" s="11"/>
      <c r="C3" s="114"/>
    </row>
    <row r="4" spans="1:6">
      <c r="A4" s="10" t="s">
        <v>80</v>
      </c>
      <c r="B4" s="11"/>
      <c r="C4" s="114"/>
    </row>
    <row r="5" spans="1:6">
      <c r="A5" s="10" t="s">
        <v>81</v>
      </c>
      <c r="B5" s="11"/>
      <c r="C5" s="114"/>
    </row>
    <row r="6" spans="1:6">
      <c r="A6" s="247" t="s">
        <v>770</v>
      </c>
      <c r="B6" s="247"/>
      <c r="C6" s="62">
        <v>0.7</v>
      </c>
      <c r="F6" s="111" t="s">
        <v>635</v>
      </c>
    </row>
    <row r="7" spans="1:6">
      <c r="A7" s="10" t="s">
        <v>71</v>
      </c>
      <c r="B7" s="11"/>
      <c r="C7" s="114"/>
      <c r="F7" s="111" t="s">
        <v>633</v>
      </c>
    </row>
    <row r="8" spans="1:6">
      <c r="A8" s="10" t="s">
        <v>72</v>
      </c>
      <c r="B8" s="11"/>
      <c r="C8" s="114"/>
    </row>
    <row r="9" spans="1:6">
      <c r="A9" s="244" t="s">
        <v>749</v>
      </c>
      <c r="B9" s="245"/>
      <c r="C9" s="62" t="e">
        <f>B11/B10</f>
        <v>#DIV/0!</v>
      </c>
    </row>
    <row r="10" spans="1:6">
      <c r="A10" s="81" t="s">
        <v>771</v>
      </c>
      <c r="B10" s="11"/>
      <c r="C10" s="114"/>
    </row>
    <row r="11" spans="1:6">
      <c r="A11" s="81" t="s">
        <v>772</v>
      </c>
      <c r="B11" s="11"/>
      <c r="C11" s="114"/>
    </row>
    <row r="12" spans="1:6">
      <c r="A12" s="244" t="s">
        <v>73</v>
      </c>
      <c r="B12" s="245"/>
      <c r="C12" s="62" t="e">
        <f>B14/B3</f>
        <v>#DIV/0!</v>
      </c>
    </row>
    <row r="13" spans="1:6">
      <c r="A13" s="10" t="s">
        <v>74</v>
      </c>
      <c r="B13" s="11"/>
      <c r="C13" s="114"/>
    </row>
    <row r="14" spans="1:6">
      <c r="A14" s="10" t="s">
        <v>75</v>
      </c>
      <c r="B14" s="11"/>
      <c r="C14" s="114"/>
    </row>
    <row r="15" spans="1:6">
      <c r="A15" s="244" t="s">
        <v>76</v>
      </c>
      <c r="B15" s="245"/>
      <c r="C15" s="62">
        <v>0.99</v>
      </c>
    </row>
    <row r="16" spans="1:6">
      <c r="A16" s="10" t="s">
        <v>77</v>
      </c>
      <c r="B16" s="11"/>
      <c r="C16" s="114"/>
    </row>
    <row r="17" spans="1:3">
      <c r="A17" s="244" t="s">
        <v>78</v>
      </c>
      <c r="B17" s="245"/>
      <c r="C17" s="62">
        <v>0.85</v>
      </c>
    </row>
    <row r="18" spans="1:3">
      <c r="A18" s="10" t="s">
        <v>79</v>
      </c>
      <c r="B18" s="11"/>
      <c r="C18" s="114"/>
    </row>
    <row r="19" spans="1:3">
      <c r="A19" s="244" t="s">
        <v>747</v>
      </c>
      <c r="B19" s="245"/>
      <c r="C19" s="62">
        <v>0.99</v>
      </c>
    </row>
    <row r="20" spans="1:3">
      <c r="A20" s="10" t="s">
        <v>773</v>
      </c>
      <c r="B20" s="11"/>
      <c r="C20" s="114"/>
    </row>
    <row r="21" spans="1:3">
      <c r="A21" s="244" t="s">
        <v>774</v>
      </c>
      <c r="B21" s="245"/>
      <c r="C21" s="114"/>
    </row>
    <row r="22" spans="1:3">
      <c r="A22" s="10" t="s">
        <v>775</v>
      </c>
      <c r="B22" s="115"/>
      <c r="C22" s="114"/>
    </row>
    <row r="23" spans="1:3" s="111" customFormat="1">
      <c r="A23" s="83" t="s">
        <v>776</v>
      </c>
      <c r="B23" s="11"/>
      <c r="C23" s="114"/>
    </row>
    <row r="24" spans="1:3" s="111" customFormat="1">
      <c r="A24" s="83" t="s">
        <v>777</v>
      </c>
      <c r="B24" s="11"/>
      <c r="C24" s="114"/>
    </row>
    <row r="25" spans="1:3" s="111" customFormat="1">
      <c r="B25" s="112"/>
      <c r="C25" s="113"/>
    </row>
    <row r="26" spans="1:3" s="111" customFormat="1">
      <c r="B26" s="112"/>
      <c r="C26" s="113"/>
    </row>
    <row r="27" spans="1:3" s="111" customFormat="1">
      <c r="B27" s="112"/>
      <c r="C27" s="113"/>
    </row>
    <row r="28" spans="1:3" s="111" customFormat="1">
      <c r="B28" s="112"/>
      <c r="C28" s="113"/>
    </row>
    <row r="29" spans="1:3" s="111" customFormat="1">
      <c r="B29" s="112"/>
      <c r="C29" s="113"/>
    </row>
    <row r="30" spans="1:3" s="111" customFormat="1">
      <c r="B30" s="112"/>
      <c r="C30" s="113"/>
    </row>
    <row r="31" spans="1:3" s="111" customFormat="1">
      <c r="B31" s="112"/>
      <c r="C31" s="113"/>
    </row>
    <row r="32" spans="1:3" s="111" customFormat="1">
      <c r="B32" s="112"/>
      <c r="C32" s="113"/>
    </row>
    <row r="33" spans="2:3" s="111" customFormat="1">
      <c r="B33" s="112"/>
      <c r="C33" s="113"/>
    </row>
    <row r="34" spans="2:3" s="111" customFormat="1">
      <c r="B34" s="112"/>
      <c r="C34" s="113"/>
    </row>
    <row r="35" spans="2:3" s="111" customFormat="1">
      <c r="B35" s="112"/>
      <c r="C35" s="113"/>
    </row>
    <row r="36" spans="2:3" s="111" customFormat="1">
      <c r="B36" s="112"/>
      <c r="C36" s="113"/>
    </row>
    <row r="37" spans="2:3" s="111" customFormat="1">
      <c r="B37" s="112"/>
      <c r="C37" s="113"/>
    </row>
    <row r="38" spans="2:3" s="111" customFormat="1">
      <c r="B38" s="112"/>
      <c r="C38" s="113"/>
    </row>
    <row r="39" spans="2:3" s="111" customFormat="1">
      <c r="B39" s="112"/>
      <c r="C39" s="113"/>
    </row>
    <row r="40" spans="2:3" s="111" customFormat="1">
      <c r="B40" s="112"/>
      <c r="C40" s="113"/>
    </row>
    <row r="41" spans="2:3" s="111" customFormat="1">
      <c r="B41" s="112"/>
      <c r="C41" s="113"/>
    </row>
    <row r="42" spans="2:3" s="111" customFormat="1">
      <c r="B42" s="112"/>
      <c r="C42" s="113"/>
    </row>
    <row r="43" spans="2:3" s="111" customFormat="1">
      <c r="B43" s="112"/>
      <c r="C43" s="113"/>
    </row>
    <row r="44" spans="2:3" s="111" customFormat="1">
      <c r="B44" s="112"/>
      <c r="C44" s="113"/>
    </row>
    <row r="45" spans="2:3" s="111" customFormat="1">
      <c r="B45" s="112"/>
      <c r="C45" s="113"/>
    </row>
    <row r="46" spans="2:3" s="111" customFormat="1">
      <c r="B46" s="112"/>
      <c r="C46" s="113"/>
    </row>
    <row r="47" spans="2:3" s="111" customFormat="1">
      <c r="B47" s="112"/>
      <c r="C47" s="113"/>
    </row>
    <row r="48" spans="2:3" s="111" customFormat="1">
      <c r="B48" s="112"/>
      <c r="C48" s="113"/>
    </row>
    <row r="49" spans="2:3" s="111" customFormat="1">
      <c r="B49" s="112"/>
      <c r="C49" s="113"/>
    </row>
    <row r="50" spans="2:3" s="111" customFormat="1">
      <c r="B50" s="112"/>
      <c r="C50" s="113"/>
    </row>
    <row r="51" spans="2:3" s="111" customFormat="1">
      <c r="B51" s="112"/>
      <c r="C51" s="113"/>
    </row>
    <row r="52" spans="2:3" s="111" customFormat="1">
      <c r="B52" s="112"/>
      <c r="C52" s="113"/>
    </row>
    <row r="53" spans="2:3" s="111" customFormat="1">
      <c r="B53" s="112"/>
      <c r="C53" s="113"/>
    </row>
    <row r="54" spans="2:3" s="111" customFormat="1">
      <c r="B54" s="112"/>
      <c r="C54" s="113"/>
    </row>
    <row r="55" spans="2:3" s="111" customFormat="1">
      <c r="B55" s="112"/>
      <c r="C55" s="113"/>
    </row>
    <row r="56" spans="2:3" s="111" customFormat="1">
      <c r="B56" s="112"/>
      <c r="C56" s="113"/>
    </row>
    <row r="57" spans="2:3" s="111" customFormat="1">
      <c r="B57" s="112"/>
      <c r="C57" s="113"/>
    </row>
    <row r="58" spans="2:3" s="111" customFormat="1">
      <c r="B58" s="112"/>
      <c r="C58" s="113"/>
    </row>
    <row r="59" spans="2:3" s="111" customFormat="1">
      <c r="B59" s="112"/>
      <c r="C59" s="113"/>
    </row>
    <row r="60" spans="2:3" s="111" customFormat="1">
      <c r="B60" s="112"/>
      <c r="C60" s="113"/>
    </row>
    <row r="61" spans="2:3" s="111" customFormat="1">
      <c r="B61" s="112"/>
      <c r="C61" s="113"/>
    </row>
    <row r="62" spans="2:3" s="111" customFormat="1">
      <c r="B62" s="112"/>
      <c r="C62" s="113"/>
    </row>
    <row r="63" spans="2:3" s="111" customFormat="1">
      <c r="B63" s="112"/>
      <c r="C63" s="113"/>
    </row>
    <row r="64" spans="2:3" s="111" customFormat="1">
      <c r="B64" s="112"/>
      <c r="C64" s="113"/>
    </row>
    <row r="65" spans="2:3" s="111" customFormat="1">
      <c r="B65" s="112"/>
      <c r="C65" s="113"/>
    </row>
    <row r="66" spans="2:3" s="111" customFormat="1">
      <c r="B66" s="112"/>
      <c r="C66" s="113"/>
    </row>
    <row r="67" spans="2:3" s="111" customFormat="1">
      <c r="B67" s="112"/>
      <c r="C67" s="113"/>
    </row>
    <row r="68" spans="2:3" s="111" customFormat="1">
      <c r="B68" s="112"/>
      <c r="C68" s="113"/>
    </row>
    <row r="69" spans="2:3" s="111" customFormat="1">
      <c r="B69" s="112"/>
      <c r="C69" s="113"/>
    </row>
    <row r="70" spans="2:3" s="111" customFormat="1">
      <c r="B70" s="112"/>
      <c r="C70" s="113"/>
    </row>
    <row r="71" spans="2:3" s="111" customFormat="1">
      <c r="B71" s="112"/>
      <c r="C71" s="113"/>
    </row>
    <row r="72" spans="2:3" s="111" customFormat="1">
      <c r="B72" s="112"/>
      <c r="C72" s="113"/>
    </row>
    <row r="73" spans="2:3" s="111" customFormat="1">
      <c r="B73" s="112"/>
      <c r="C73" s="113"/>
    </row>
    <row r="74" spans="2:3" s="111" customFormat="1">
      <c r="B74" s="112"/>
      <c r="C74" s="113"/>
    </row>
    <row r="75" spans="2:3" s="111" customFormat="1">
      <c r="B75" s="112"/>
      <c r="C75" s="113"/>
    </row>
    <row r="76" spans="2:3" s="111" customFormat="1">
      <c r="B76" s="112"/>
      <c r="C76" s="113"/>
    </row>
    <row r="77" spans="2:3" s="111" customFormat="1">
      <c r="B77" s="112"/>
      <c r="C77" s="113"/>
    </row>
    <row r="78" spans="2:3" s="111" customFormat="1">
      <c r="B78" s="112"/>
      <c r="C78" s="113"/>
    </row>
    <row r="79" spans="2:3" s="111" customFormat="1">
      <c r="B79" s="112"/>
      <c r="C79" s="113"/>
    </row>
    <row r="80" spans="2:3" s="111" customFormat="1">
      <c r="B80" s="112"/>
      <c r="C80" s="113"/>
    </row>
    <row r="81" spans="2:3" s="111" customFormat="1">
      <c r="B81" s="112"/>
      <c r="C81" s="113"/>
    </row>
    <row r="82" spans="2:3" s="111" customFormat="1">
      <c r="B82" s="112"/>
      <c r="C82" s="113"/>
    </row>
    <row r="83" spans="2:3" s="111" customFormat="1">
      <c r="B83" s="112"/>
      <c r="C83" s="113"/>
    </row>
    <row r="84" spans="2:3" s="111" customFormat="1">
      <c r="B84" s="112"/>
      <c r="C84" s="113"/>
    </row>
    <row r="85" spans="2:3" s="111" customFormat="1">
      <c r="B85" s="112"/>
      <c r="C85" s="113"/>
    </row>
    <row r="86" spans="2:3" s="111" customFormat="1">
      <c r="B86" s="112"/>
      <c r="C86" s="113"/>
    </row>
    <row r="87" spans="2:3" s="111" customFormat="1">
      <c r="B87" s="112"/>
      <c r="C87" s="113"/>
    </row>
    <row r="88" spans="2:3" s="111" customFormat="1">
      <c r="B88" s="112"/>
      <c r="C88" s="113"/>
    </row>
    <row r="89" spans="2:3" s="111" customFormat="1">
      <c r="B89" s="112"/>
      <c r="C89" s="113"/>
    </row>
    <row r="90" spans="2:3" s="111" customFormat="1">
      <c r="B90" s="112"/>
      <c r="C90" s="113"/>
    </row>
    <row r="91" spans="2:3" s="111" customFormat="1">
      <c r="B91" s="112"/>
      <c r="C91" s="113"/>
    </row>
    <row r="92" spans="2:3" s="111" customFormat="1">
      <c r="B92" s="112"/>
      <c r="C92" s="113"/>
    </row>
    <row r="93" spans="2:3" s="111" customFormat="1">
      <c r="B93" s="112"/>
      <c r="C93" s="113"/>
    </row>
    <row r="94" spans="2:3" s="111" customFormat="1">
      <c r="B94" s="112"/>
      <c r="C94" s="113"/>
    </row>
    <row r="95" spans="2:3" s="111" customFormat="1">
      <c r="B95" s="112"/>
      <c r="C95" s="113"/>
    </row>
    <row r="96" spans="2:3" s="111" customFormat="1">
      <c r="B96" s="112"/>
      <c r="C96" s="113"/>
    </row>
    <row r="97" spans="2:3" s="111" customFormat="1">
      <c r="B97" s="112"/>
      <c r="C97" s="113"/>
    </row>
    <row r="98" spans="2:3" s="111" customFormat="1">
      <c r="B98" s="112"/>
      <c r="C98" s="113"/>
    </row>
    <row r="99" spans="2:3" s="111" customFormat="1">
      <c r="B99" s="112"/>
      <c r="C99" s="113"/>
    </row>
    <row r="100" spans="2:3" s="111" customFormat="1">
      <c r="B100" s="112"/>
      <c r="C100" s="113"/>
    </row>
    <row r="101" spans="2:3" s="111" customFormat="1">
      <c r="B101" s="112"/>
      <c r="C101" s="113"/>
    </row>
    <row r="102" spans="2:3" s="111" customFormat="1">
      <c r="B102" s="112"/>
      <c r="C102" s="113"/>
    </row>
    <row r="103" spans="2:3" s="111" customFormat="1">
      <c r="B103" s="112"/>
      <c r="C103" s="113"/>
    </row>
    <row r="104" spans="2:3" s="111" customFormat="1">
      <c r="B104" s="112"/>
      <c r="C104" s="113"/>
    </row>
    <row r="105" spans="2:3" s="111" customFormat="1">
      <c r="B105" s="112"/>
      <c r="C105" s="113"/>
    </row>
    <row r="106" spans="2:3" s="111" customFormat="1">
      <c r="B106" s="112"/>
      <c r="C106" s="113"/>
    </row>
    <row r="107" spans="2:3" s="111" customFormat="1">
      <c r="B107" s="112"/>
      <c r="C107" s="113"/>
    </row>
    <row r="108" spans="2:3" s="111" customFormat="1">
      <c r="B108" s="112"/>
      <c r="C108" s="113"/>
    </row>
    <row r="109" spans="2:3" s="111" customFormat="1">
      <c r="B109" s="112"/>
      <c r="C109" s="113"/>
    </row>
    <row r="110" spans="2:3" s="111" customFormat="1">
      <c r="B110" s="112"/>
      <c r="C110" s="113"/>
    </row>
    <row r="111" spans="2:3" s="111" customFormat="1">
      <c r="B111" s="112"/>
      <c r="C111" s="113"/>
    </row>
    <row r="112" spans="2:3" s="111" customFormat="1">
      <c r="B112" s="112"/>
      <c r="C112" s="113"/>
    </row>
    <row r="113" spans="2:3" s="111" customFormat="1">
      <c r="B113" s="112"/>
      <c r="C113" s="113"/>
    </row>
    <row r="114" spans="2:3" s="111" customFormat="1">
      <c r="B114" s="112"/>
      <c r="C114" s="113"/>
    </row>
    <row r="115" spans="2:3" s="111" customFormat="1">
      <c r="B115" s="112"/>
      <c r="C115" s="113"/>
    </row>
    <row r="116" spans="2:3" s="111" customFormat="1">
      <c r="B116" s="112"/>
      <c r="C116" s="113"/>
    </row>
    <row r="117" spans="2:3" s="111" customFormat="1">
      <c r="B117" s="112"/>
      <c r="C117" s="113"/>
    </row>
    <row r="118" spans="2:3" s="111" customFormat="1">
      <c r="B118" s="112"/>
      <c r="C118" s="113"/>
    </row>
    <row r="119" spans="2:3" s="111" customFormat="1">
      <c r="B119" s="112"/>
      <c r="C119" s="113"/>
    </row>
    <row r="120" spans="2:3" s="111" customFormat="1">
      <c r="B120" s="112"/>
      <c r="C120" s="113"/>
    </row>
    <row r="121" spans="2:3" s="111" customFormat="1">
      <c r="B121" s="112"/>
      <c r="C121" s="113"/>
    </row>
    <row r="122" spans="2:3" s="111" customFormat="1">
      <c r="B122" s="112"/>
      <c r="C122" s="113"/>
    </row>
    <row r="123" spans="2:3" s="111" customFormat="1">
      <c r="B123" s="112"/>
      <c r="C123" s="113"/>
    </row>
    <row r="124" spans="2:3" s="111" customFormat="1">
      <c r="B124" s="112"/>
      <c r="C124" s="113"/>
    </row>
    <row r="125" spans="2:3" s="111" customFormat="1">
      <c r="B125" s="112"/>
      <c r="C125" s="113"/>
    </row>
    <row r="126" spans="2:3" s="111" customFormat="1">
      <c r="B126" s="112"/>
      <c r="C126" s="113"/>
    </row>
    <row r="127" spans="2:3" s="111" customFormat="1">
      <c r="B127" s="112"/>
      <c r="C127" s="113"/>
    </row>
    <row r="128" spans="2:3" s="111" customFormat="1">
      <c r="B128" s="112"/>
      <c r="C128" s="113"/>
    </row>
    <row r="129" spans="2:3" s="111" customFormat="1">
      <c r="B129" s="112"/>
      <c r="C129" s="113"/>
    </row>
    <row r="130" spans="2:3" s="111" customFormat="1">
      <c r="B130" s="112"/>
      <c r="C130" s="113"/>
    </row>
    <row r="131" spans="2:3" s="111" customFormat="1">
      <c r="B131" s="112"/>
      <c r="C131" s="113"/>
    </row>
    <row r="132" spans="2:3" s="111" customFormat="1">
      <c r="B132" s="112"/>
      <c r="C132" s="113"/>
    </row>
    <row r="133" spans="2:3" s="111" customFormat="1">
      <c r="B133" s="112"/>
      <c r="C133" s="113"/>
    </row>
    <row r="134" spans="2:3" s="111" customFormat="1">
      <c r="B134" s="112"/>
      <c r="C134" s="113"/>
    </row>
    <row r="135" spans="2:3" s="111" customFormat="1">
      <c r="B135" s="112"/>
      <c r="C135" s="113"/>
    </row>
    <row r="136" spans="2:3" s="111" customFormat="1">
      <c r="B136" s="112"/>
      <c r="C136" s="113"/>
    </row>
    <row r="137" spans="2:3" s="111" customFormat="1">
      <c r="B137" s="112"/>
      <c r="C137" s="113"/>
    </row>
    <row r="138" spans="2:3" s="111" customFormat="1">
      <c r="B138" s="112"/>
      <c r="C138" s="113"/>
    </row>
    <row r="139" spans="2:3" s="111" customFormat="1">
      <c r="B139" s="112"/>
      <c r="C139" s="113"/>
    </row>
    <row r="140" spans="2:3" s="111" customFormat="1">
      <c r="B140" s="112"/>
      <c r="C140" s="113"/>
    </row>
    <row r="141" spans="2:3" s="111" customFormat="1">
      <c r="B141" s="112"/>
      <c r="C141" s="113"/>
    </row>
    <row r="142" spans="2:3" s="111" customFormat="1">
      <c r="B142" s="112"/>
      <c r="C142" s="113"/>
    </row>
    <row r="143" spans="2:3" s="111" customFormat="1">
      <c r="B143" s="112"/>
      <c r="C143" s="113"/>
    </row>
    <row r="144" spans="2:3" s="111" customFormat="1">
      <c r="B144" s="112"/>
      <c r="C144" s="113"/>
    </row>
    <row r="145" spans="2:3" s="111" customFormat="1">
      <c r="B145" s="112"/>
      <c r="C145" s="113"/>
    </row>
    <row r="146" spans="2:3" s="111" customFormat="1">
      <c r="B146" s="112"/>
      <c r="C146" s="113"/>
    </row>
    <row r="147" spans="2:3" s="111" customFormat="1">
      <c r="B147" s="112"/>
      <c r="C147" s="113"/>
    </row>
    <row r="148" spans="2:3" s="111" customFormat="1">
      <c r="B148" s="112"/>
      <c r="C148" s="113"/>
    </row>
    <row r="149" spans="2:3" s="111" customFormat="1">
      <c r="B149" s="112"/>
      <c r="C149" s="113"/>
    </row>
    <row r="150" spans="2:3" s="111" customFormat="1">
      <c r="B150" s="112"/>
      <c r="C150" s="113"/>
    </row>
    <row r="151" spans="2:3" s="111" customFormat="1">
      <c r="B151" s="112"/>
      <c r="C151" s="113"/>
    </row>
    <row r="152" spans="2:3" s="111" customFormat="1">
      <c r="B152" s="112"/>
      <c r="C152" s="113"/>
    </row>
    <row r="153" spans="2:3" s="111" customFormat="1">
      <c r="B153" s="112"/>
      <c r="C153" s="113"/>
    </row>
    <row r="154" spans="2:3" s="111" customFormat="1">
      <c r="B154" s="112"/>
      <c r="C154" s="113"/>
    </row>
    <row r="155" spans="2:3" s="111" customFormat="1">
      <c r="B155" s="112"/>
      <c r="C155" s="113"/>
    </row>
    <row r="156" spans="2:3" s="111" customFormat="1">
      <c r="B156" s="112"/>
      <c r="C156" s="113"/>
    </row>
    <row r="157" spans="2:3" s="111" customFormat="1">
      <c r="B157" s="112"/>
      <c r="C157" s="113"/>
    </row>
    <row r="158" spans="2:3" s="111" customFormat="1">
      <c r="B158" s="112"/>
      <c r="C158" s="113"/>
    </row>
    <row r="159" spans="2:3" s="111" customFormat="1">
      <c r="B159" s="112"/>
      <c r="C159" s="113"/>
    </row>
    <row r="160" spans="2:3" s="111" customFormat="1">
      <c r="B160" s="112"/>
      <c r="C160" s="113"/>
    </row>
    <row r="161" spans="2:3" s="111" customFormat="1">
      <c r="B161" s="112"/>
      <c r="C161" s="113"/>
    </row>
    <row r="162" spans="2:3" s="111" customFormat="1">
      <c r="B162" s="112"/>
      <c r="C162" s="113"/>
    </row>
    <row r="163" spans="2:3" s="111" customFormat="1">
      <c r="B163" s="112"/>
      <c r="C163" s="113"/>
    </row>
    <row r="164" spans="2:3" s="111" customFormat="1">
      <c r="B164" s="112"/>
      <c r="C164" s="113"/>
    </row>
    <row r="165" spans="2:3" s="111" customFormat="1">
      <c r="B165" s="112"/>
      <c r="C165" s="113"/>
    </row>
    <row r="166" spans="2:3" s="111" customFormat="1">
      <c r="B166" s="112"/>
      <c r="C166" s="113"/>
    </row>
    <row r="167" spans="2:3" s="111" customFormat="1">
      <c r="B167" s="112"/>
      <c r="C167" s="113"/>
    </row>
    <row r="168" spans="2:3" s="111" customFormat="1">
      <c r="B168" s="112"/>
      <c r="C168" s="113"/>
    </row>
    <row r="169" spans="2:3" s="111" customFormat="1">
      <c r="B169" s="112"/>
      <c r="C169" s="113"/>
    </row>
    <row r="170" spans="2:3" s="111" customFormat="1">
      <c r="B170" s="112"/>
      <c r="C170" s="113"/>
    </row>
    <row r="171" spans="2:3" s="111" customFormat="1">
      <c r="B171" s="112"/>
      <c r="C171" s="113"/>
    </row>
    <row r="172" spans="2:3" s="111" customFormat="1">
      <c r="B172" s="112"/>
      <c r="C172" s="113"/>
    </row>
    <row r="173" spans="2:3" s="111" customFormat="1">
      <c r="B173" s="112"/>
      <c r="C173" s="113"/>
    </row>
    <row r="174" spans="2:3" s="111" customFormat="1">
      <c r="B174" s="112"/>
      <c r="C174" s="113"/>
    </row>
    <row r="175" spans="2:3" s="111" customFormat="1">
      <c r="B175" s="112"/>
      <c r="C175" s="113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8" priority="11" operator="equal">
      <formula>0</formula>
    </cfRule>
  </conditionalFormatting>
  <conditionalFormatting sqref="A9:C9 A10:A11">
    <cfRule type="cellIs" dxfId="17" priority="9" operator="equal">
      <formula>0</formula>
    </cfRule>
  </conditionalFormatting>
  <conditionalFormatting sqref="A20">
    <cfRule type="cellIs" dxfId="16" priority="8" operator="equal">
      <formula>0</formula>
    </cfRule>
  </conditionalFormatting>
  <conditionalFormatting sqref="A21:B21">
    <cfRule type="cellIs" dxfId="15" priority="7" operator="equal">
      <formula>0</formula>
    </cfRule>
  </conditionalFormatting>
  <conditionalFormatting sqref="B23:B24">
    <cfRule type="cellIs" dxfId="14" priority="6" operator="equal">
      <formula>0</formula>
    </cfRule>
  </conditionalFormatting>
  <conditionalFormatting sqref="B10:B11">
    <cfRule type="cellIs" dxfId="13" priority="5" operator="equal">
      <formula>0</formula>
    </cfRule>
  </conditionalFormatting>
  <conditionalFormatting sqref="B13:B14">
    <cfRule type="cellIs" dxfId="12" priority="4" operator="equal">
      <formula>0</formula>
    </cfRule>
  </conditionalFormatting>
  <conditionalFormatting sqref="B16">
    <cfRule type="cellIs" dxfId="11" priority="3" operator="equal">
      <formula>0</formula>
    </cfRule>
  </conditionalFormatting>
  <conditionalFormatting sqref="B18">
    <cfRule type="cellIs" dxfId="10" priority="2" operator="equal">
      <formula>0</formula>
    </cfRule>
  </conditionalFormatting>
  <conditionalFormatting sqref="B20">
    <cfRule type="cellIs" dxfId="9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6" workbookViewId="0">
      <selection activeCell="B58" sqref="B58"/>
    </sheetView>
  </sheetViews>
  <sheetFormatPr baseColWidth="10" defaultColWidth="9.140625" defaultRowHeight="15"/>
  <cols>
    <col min="1" max="1" width="27.42578125" customWidth="1"/>
    <col min="2" max="2" width="39.140625" customWidth="1"/>
    <col min="3" max="6" width="9.140625" style="111"/>
    <col min="7" max="7" width="0" style="111" hidden="1" customWidth="1"/>
    <col min="8" max="28" width="9.140625" style="111"/>
  </cols>
  <sheetData>
    <row r="1" spans="1:7">
      <c r="A1" s="248" t="s">
        <v>83</v>
      </c>
      <c r="B1" s="248"/>
    </row>
    <row r="2" spans="1:7">
      <c r="A2" s="10" t="s">
        <v>84</v>
      </c>
      <c r="B2" s="12">
        <v>42206</v>
      </c>
    </row>
    <row r="3" spans="1:7">
      <c r="A3" s="10" t="s">
        <v>750</v>
      </c>
      <c r="B3" s="12" t="s">
        <v>934</v>
      </c>
    </row>
    <row r="4" spans="1:7">
      <c r="A4" s="10" t="s">
        <v>751</v>
      </c>
      <c r="B4" s="12" t="s">
        <v>889</v>
      </c>
    </row>
    <row r="5" spans="1:7">
      <c r="A5" s="246" t="s">
        <v>85</v>
      </c>
      <c r="B5" s="249"/>
      <c r="G5" s="111" t="s">
        <v>790</v>
      </c>
    </row>
    <row r="6" spans="1:7">
      <c r="A6" s="82" t="s">
        <v>95</v>
      </c>
      <c r="B6" s="10" t="s">
        <v>935</v>
      </c>
      <c r="G6" s="111" t="s">
        <v>791</v>
      </c>
    </row>
    <row r="7" spans="1:7">
      <c r="A7" s="10" t="s">
        <v>741</v>
      </c>
      <c r="B7" s="10"/>
      <c r="G7" s="111" t="s">
        <v>792</v>
      </c>
    </row>
    <row r="8" spans="1:7">
      <c r="A8" s="82" t="s">
        <v>86</v>
      </c>
      <c r="B8" s="10" t="s">
        <v>936</v>
      </c>
      <c r="G8" s="111" t="s">
        <v>793</v>
      </c>
    </row>
    <row r="9" spans="1:7">
      <c r="A9" s="82" t="s">
        <v>86</v>
      </c>
      <c r="B9" s="10" t="s">
        <v>937</v>
      </c>
    </row>
    <row r="10" spans="1:7">
      <c r="A10" s="82" t="s">
        <v>86</v>
      </c>
      <c r="B10" s="10" t="s">
        <v>938</v>
      </c>
    </row>
    <row r="11" spans="1:7">
      <c r="A11" s="82" t="s">
        <v>86</v>
      </c>
      <c r="B11" s="10" t="s">
        <v>939</v>
      </c>
    </row>
    <row r="12" spans="1:7">
      <c r="A12" s="82" t="s">
        <v>86</v>
      </c>
      <c r="B12" s="10" t="s">
        <v>940</v>
      </c>
    </row>
    <row r="13" spans="1:7">
      <c r="A13" s="82" t="s">
        <v>86</v>
      </c>
      <c r="B13" s="10" t="s">
        <v>941</v>
      </c>
    </row>
    <row r="14" spans="1:7">
      <c r="A14" s="82" t="s">
        <v>86</v>
      </c>
      <c r="B14" s="10"/>
    </row>
    <row r="15" spans="1:7">
      <c r="A15" s="82" t="s">
        <v>86</v>
      </c>
      <c r="B15" s="10"/>
    </row>
    <row r="16" spans="1:7">
      <c r="A16" s="82" t="s">
        <v>86</v>
      </c>
      <c r="B16" s="10"/>
    </row>
    <row r="17" spans="1:7">
      <c r="A17" s="82" t="s">
        <v>86</v>
      </c>
      <c r="B17" s="10"/>
    </row>
    <row r="18" spans="1:7">
      <c r="A18" s="82" t="s">
        <v>86</v>
      </c>
      <c r="B18" s="10"/>
    </row>
    <row r="19" spans="1:7">
      <c r="A19" s="82" t="s">
        <v>86</v>
      </c>
      <c r="B19" s="10"/>
    </row>
    <row r="20" spans="1:7">
      <c r="A20" s="82" t="s">
        <v>86</v>
      </c>
      <c r="B20" s="10"/>
    </row>
    <row r="21" spans="1:7">
      <c r="A21" s="82" t="s">
        <v>86</v>
      </c>
      <c r="B21" s="10"/>
      <c r="G21" s="111" t="s">
        <v>793</v>
      </c>
    </row>
    <row r="22" spans="1:7">
      <c r="A22" s="82" t="s">
        <v>86</v>
      </c>
      <c r="B22" s="10"/>
    </row>
    <row r="23" spans="1:7">
      <c r="A23" s="82" t="s">
        <v>86</v>
      </c>
      <c r="B23" s="10"/>
    </row>
    <row r="24" spans="1:7">
      <c r="A24" s="82" t="s">
        <v>86</v>
      </c>
      <c r="B24" s="10"/>
    </row>
    <row r="25" spans="1:7">
      <c r="A25" s="82" t="s">
        <v>86</v>
      </c>
      <c r="B25" s="10"/>
    </row>
    <row r="26" spans="1:7">
      <c r="A26" s="82" t="s">
        <v>86</v>
      </c>
      <c r="B26" s="10"/>
    </row>
    <row r="27" spans="1:7">
      <c r="A27" s="82" t="s">
        <v>86</v>
      </c>
      <c r="B27" s="10"/>
    </row>
    <row r="28" spans="1:7">
      <c r="A28" s="82" t="s">
        <v>86</v>
      </c>
      <c r="B28" s="10"/>
    </row>
    <row r="29" spans="1:7">
      <c r="A29" s="82" t="s">
        <v>86</v>
      </c>
      <c r="B29" s="10"/>
    </row>
    <row r="30" spans="1:7">
      <c r="A30" s="82" t="s">
        <v>86</v>
      </c>
      <c r="B30" s="10"/>
    </row>
    <row r="31" spans="1:7">
      <c r="A31" s="82" t="s">
        <v>86</v>
      </c>
      <c r="B31" s="10"/>
    </row>
    <row r="32" spans="1:7">
      <c r="A32" s="82" t="s">
        <v>86</v>
      </c>
      <c r="B32" s="10"/>
    </row>
    <row r="33" spans="1:7">
      <c r="A33" s="82" t="s">
        <v>86</v>
      </c>
      <c r="B33" s="10"/>
    </row>
    <row r="34" spans="1:7">
      <c r="A34" s="82" t="s">
        <v>86</v>
      </c>
      <c r="B34" s="10"/>
    </row>
    <row r="35" spans="1:7">
      <c r="A35" s="82" t="s">
        <v>86</v>
      </c>
      <c r="B35" s="10"/>
      <c r="G35" s="111" t="s">
        <v>793</v>
      </c>
    </row>
    <row r="36" spans="1:7">
      <c r="A36" s="82" t="s">
        <v>86</v>
      </c>
      <c r="B36" s="10"/>
    </row>
    <row r="37" spans="1:7">
      <c r="A37" s="82" t="s">
        <v>86</v>
      </c>
      <c r="B37" s="10"/>
    </row>
    <row r="38" spans="1:7">
      <c r="A38" s="82" t="s">
        <v>86</v>
      </c>
      <c r="B38" s="10"/>
    </row>
    <row r="39" spans="1:7">
      <c r="A39" s="82" t="s">
        <v>86</v>
      </c>
      <c r="B39" s="10"/>
    </row>
    <row r="40" spans="1:7">
      <c r="A40" s="82" t="s">
        <v>86</v>
      </c>
      <c r="B40" s="10"/>
    </row>
    <row r="41" spans="1:7">
      <c r="A41" s="82" t="s">
        <v>86</v>
      </c>
      <c r="B41" s="10"/>
    </row>
    <row r="42" spans="1:7">
      <c r="A42" s="82" t="s">
        <v>86</v>
      </c>
      <c r="B42" s="10"/>
    </row>
    <row r="43" spans="1:7">
      <c r="A43" s="82" t="s">
        <v>86</v>
      </c>
      <c r="B43" s="10"/>
    </row>
    <row r="44" spans="1:7">
      <c r="A44" s="82" t="s">
        <v>86</v>
      </c>
      <c r="B44" s="10"/>
    </row>
    <row r="45" spans="1:7">
      <c r="A45" s="82" t="s">
        <v>86</v>
      </c>
      <c r="B45" s="10"/>
    </row>
    <row r="46" spans="1:7">
      <c r="A46" s="82" t="s">
        <v>86</v>
      </c>
      <c r="B46" s="10"/>
    </row>
    <row r="47" spans="1:7">
      <c r="A47" s="82" t="s">
        <v>86</v>
      </c>
      <c r="B47" s="10"/>
    </row>
    <row r="48" spans="1:7">
      <c r="A48" s="105" t="s">
        <v>795</v>
      </c>
      <c r="B48" s="109" t="s">
        <v>794</v>
      </c>
    </row>
    <row r="49" spans="1:2">
      <c r="A49" s="10" t="s">
        <v>91</v>
      </c>
      <c r="B49" s="10" t="s">
        <v>941</v>
      </c>
    </row>
    <row r="50" spans="1:2">
      <c r="A50" s="10" t="s">
        <v>87</v>
      </c>
      <c r="B50" s="10" t="s">
        <v>940</v>
      </c>
    </row>
    <row r="51" spans="1:2">
      <c r="A51" s="10" t="s">
        <v>88</v>
      </c>
      <c r="B51" s="10" t="s">
        <v>938</v>
      </c>
    </row>
    <row r="52" spans="1:2">
      <c r="A52" s="10" t="s">
        <v>89</v>
      </c>
      <c r="B52" s="10" t="s">
        <v>937</v>
      </c>
    </row>
    <row r="53" spans="1:2">
      <c r="A53" s="10" t="s">
        <v>90</v>
      </c>
      <c r="B53" s="10" t="s">
        <v>935</v>
      </c>
    </row>
    <row r="54" spans="1:2">
      <c r="A54" s="10" t="s">
        <v>92</v>
      </c>
      <c r="B54" s="10" t="s">
        <v>939</v>
      </c>
    </row>
    <row r="55" spans="1:2">
      <c r="A55" s="10" t="s">
        <v>93</v>
      </c>
      <c r="B55" s="10" t="s">
        <v>936</v>
      </c>
    </row>
    <row r="56" spans="1:2">
      <c r="A56" s="10" t="s">
        <v>94</v>
      </c>
      <c r="B56" s="83" t="s">
        <v>942</v>
      </c>
    </row>
    <row r="57" spans="1:2">
      <c r="A57" s="105" t="s">
        <v>796</v>
      </c>
      <c r="B57" s="109" t="s">
        <v>794</v>
      </c>
    </row>
    <row r="58" spans="1:2">
      <c r="A58" s="10" t="s">
        <v>943</v>
      </c>
      <c r="B58" s="10" t="s">
        <v>935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1" customFormat="1"/>
    <row r="65" s="111" customFormat="1"/>
    <row r="66" s="111" customFormat="1"/>
    <row r="67" s="111" customFormat="1"/>
    <row r="68" s="111" customFormat="1"/>
    <row r="69" s="111" customFormat="1"/>
    <row r="70" s="111" customFormat="1"/>
    <row r="71" s="111" customFormat="1"/>
    <row r="72" s="111" customFormat="1"/>
    <row r="73" s="111" customFormat="1"/>
    <row r="74" s="111" customFormat="1"/>
    <row r="75" s="111" customFormat="1"/>
    <row r="76" s="111" customFormat="1"/>
    <row r="77" s="111" customFormat="1"/>
    <row r="78" s="111" customFormat="1"/>
    <row r="79" s="111" customFormat="1"/>
    <row r="80" s="111" customFormat="1"/>
    <row r="81" s="111" customFormat="1"/>
    <row r="82" s="111" customFormat="1"/>
    <row r="83" s="111" customFormat="1"/>
    <row r="84" s="111" customFormat="1"/>
    <row r="85" s="111" customFormat="1"/>
    <row r="86" s="111" customFormat="1"/>
    <row r="87" s="111" customFormat="1"/>
    <row r="88" s="111" customFormat="1"/>
    <row r="89" s="111" customFormat="1"/>
    <row r="90" s="111" customFormat="1"/>
    <row r="91" s="111" customFormat="1"/>
    <row r="92" s="111" customFormat="1"/>
    <row r="93" s="111" customFormat="1"/>
    <row r="94" s="111" customFormat="1"/>
    <row r="95" s="111" customFormat="1"/>
    <row r="96" s="111" customFormat="1"/>
    <row r="97" s="111" customFormat="1"/>
    <row r="98" s="111" customFormat="1"/>
    <row r="99" s="111" customFormat="1"/>
    <row r="100" s="111" customFormat="1"/>
    <row r="101" s="111" customFormat="1"/>
    <row r="102" s="111" customFormat="1"/>
    <row r="103" s="111" customFormat="1"/>
    <row r="104" s="111" customFormat="1"/>
    <row r="105" s="111" customFormat="1"/>
    <row r="106" s="111" customFormat="1"/>
    <row r="107" s="111" customFormat="1"/>
    <row r="108" s="111" customFormat="1"/>
    <row r="109" s="111" customFormat="1"/>
    <row r="110" s="111" customFormat="1"/>
    <row r="111" s="111" customFormat="1"/>
    <row r="112" s="111" customFormat="1"/>
    <row r="113" s="111" customFormat="1"/>
    <row r="114" s="111" customFormat="1"/>
    <row r="115" s="111" customFormat="1"/>
    <row r="116" s="111" customFormat="1"/>
    <row r="117" s="111" customFormat="1"/>
    <row r="118" s="111" customFormat="1"/>
    <row r="119" s="111" customFormat="1"/>
    <row r="120" s="111" customFormat="1"/>
    <row r="121" s="111" customFormat="1"/>
    <row r="122" s="111" customFormat="1"/>
    <row r="123" s="111" customFormat="1"/>
    <row r="124" s="111" customFormat="1"/>
    <row r="125" s="111" customFormat="1"/>
    <row r="126" s="111" customFormat="1"/>
    <row r="127" s="111" customFormat="1"/>
    <row r="128" s="111" customFormat="1"/>
    <row r="129" s="111" customFormat="1"/>
    <row r="130" s="111" customFormat="1"/>
    <row r="131" s="111" customFormat="1"/>
    <row r="132" s="111" customFormat="1"/>
    <row r="133" s="111" customFormat="1"/>
    <row r="134" s="111" customFormat="1"/>
    <row r="135" s="111" customFormat="1"/>
    <row r="136" s="111" customFormat="1"/>
    <row r="137" s="111" customFormat="1"/>
    <row r="138" s="111" customFormat="1"/>
    <row r="139" s="111" customFormat="1"/>
    <row r="140" s="111" customFormat="1"/>
    <row r="141" s="111" customFormat="1"/>
    <row r="142" s="111" customFormat="1"/>
    <row r="143" s="111" customFormat="1"/>
    <row r="144" s="111" customFormat="1"/>
    <row r="145" s="111" customFormat="1"/>
    <row r="146" s="111" customFormat="1"/>
    <row r="147" s="111" customFormat="1"/>
    <row r="148" s="111" customFormat="1"/>
    <row r="149" s="111" customFormat="1"/>
    <row r="150" s="111" customFormat="1"/>
    <row r="151" s="111" customFormat="1"/>
    <row r="152" s="111" customFormat="1"/>
    <row r="153" s="111" customFormat="1"/>
    <row r="154" s="111" customFormat="1"/>
    <row r="155" s="111" customFormat="1"/>
    <row r="156" s="111" customFormat="1"/>
    <row r="157" s="111" customFormat="1"/>
    <row r="158" s="111" customFormat="1"/>
    <row r="159" s="111" customFormat="1"/>
    <row r="160" s="111" customFormat="1"/>
    <row r="161" s="111" customFormat="1"/>
    <row r="162" s="111" customFormat="1"/>
    <row r="163" s="111" customFormat="1"/>
    <row r="164" s="111" customFormat="1"/>
    <row r="165" s="111" customFormat="1"/>
    <row r="166" s="111" customFormat="1"/>
    <row r="167" s="111" customFormat="1"/>
    <row r="168" s="111" customFormat="1"/>
    <row r="169" s="111" customFormat="1"/>
    <row r="170" s="111" customFormat="1"/>
    <row r="171" s="111" customFormat="1"/>
    <row r="172" s="111" customFormat="1"/>
    <row r="173" s="111" customFormat="1"/>
    <row r="174" s="111" customFormat="1"/>
    <row r="175" s="111" customFormat="1"/>
    <row r="176" s="111" customFormat="1"/>
    <row r="177" s="111" customFormat="1"/>
    <row r="178" s="111" customFormat="1"/>
    <row r="179" s="111" customFormat="1"/>
    <row r="180" s="111" customFormat="1"/>
    <row r="181" s="111" customFormat="1"/>
    <row r="182" s="111" customFormat="1"/>
    <row r="183" s="111" customFormat="1"/>
    <row r="184" s="111" customFormat="1"/>
    <row r="185" s="111" customFormat="1"/>
    <row r="186" s="111" customFormat="1"/>
    <row r="187" s="111" customFormat="1"/>
    <row r="188" s="111" customFormat="1"/>
    <row r="189" s="111" customFormat="1"/>
  </sheetData>
  <mergeCells count="2">
    <mergeCell ref="A1:B1"/>
    <mergeCell ref="A5:B5"/>
  </mergeCells>
  <conditionalFormatting sqref="B2:B4 B6 B8 A58:B63 B14:B47 B49:B55">
    <cfRule type="cellIs" dxfId="8" priority="8" operator="equal">
      <formula>0</formula>
    </cfRule>
  </conditionalFormatting>
  <conditionalFormatting sqref="B9:B13">
    <cfRule type="cellIs" dxfId="7" priority="4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8:B63 B49:B55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workbookViewId="0">
      <selection activeCell="A16" sqref="A16"/>
    </sheetView>
  </sheetViews>
  <sheetFormatPr baseColWidth="10" defaultColWidth="9.140625" defaultRowHeight="15"/>
  <cols>
    <col min="1" max="1" width="67.85546875" customWidth="1"/>
    <col min="2" max="2" width="15.7109375" customWidth="1"/>
    <col min="3" max="3" width="26.28515625" customWidth="1"/>
    <col min="4" max="4" width="26.42578125" customWidth="1"/>
  </cols>
  <sheetData>
    <row r="1" spans="1:3">
      <c r="A1" s="105" t="s">
        <v>96</v>
      </c>
      <c r="B1" s="106" t="s">
        <v>763</v>
      </c>
    </row>
    <row r="2" spans="1:3">
      <c r="A2" s="10" t="s">
        <v>97</v>
      </c>
      <c r="B2" s="12">
        <v>41696</v>
      </c>
      <c r="C2" s="136"/>
    </row>
    <row r="3" spans="1:3">
      <c r="A3" s="10" t="s">
        <v>98</v>
      </c>
      <c r="B3" s="12">
        <v>41789</v>
      </c>
      <c r="C3" t="s">
        <v>890</v>
      </c>
    </row>
    <row r="4" spans="1:3">
      <c r="A4" s="10" t="s">
        <v>99</v>
      </c>
      <c r="B4" s="12">
        <v>41851</v>
      </c>
      <c r="C4" t="s">
        <v>891</v>
      </c>
    </row>
    <row r="5" spans="1:3">
      <c r="A5" s="10" t="s">
        <v>100</v>
      </c>
      <c r="B5" s="12">
        <v>41969</v>
      </c>
      <c r="C5" s="136"/>
    </row>
    <row r="6" spans="1:3">
      <c r="A6" s="105" t="s">
        <v>101</v>
      </c>
      <c r="B6" s="131" t="s">
        <v>763</v>
      </c>
    </row>
    <row r="7" spans="1:3">
      <c r="A7" s="10" t="s">
        <v>97</v>
      </c>
      <c r="B7" s="144" t="s">
        <v>892</v>
      </c>
    </row>
    <row r="8" spans="1:3">
      <c r="A8" s="10" t="s">
        <v>102</v>
      </c>
      <c r="B8" s="144" t="s">
        <v>893</v>
      </c>
    </row>
    <row r="9" spans="1:3">
      <c r="A9" s="10" t="s">
        <v>99</v>
      </c>
      <c r="B9" s="144" t="s">
        <v>894</v>
      </c>
    </row>
    <row r="10" spans="1:3">
      <c r="A10" s="10" t="s">
        <v>100</v>
      </c>
      <c r="B10" s="144" t="s">
        <v>895</v>
      </c>
    </row>
    <row r="11" spans="1:3">
      <c r="A11" s="105" t="s">
        <v>103</v>
      </c>
      <c r="B11" s="131" t="s">
        <v>763</v>
      </c>
    </row>
    <row r="12" spans="1:3">
      <c r="A12" s="10"/>
      <c r="B12" s="136" t="s">
        <v>896</v>
      </c>
      <c r="C12" t="s">
        <v>897</v>
      </c>
    </row>
    <row r="13" spans="1:3">
      <c r="A13" s="10" t="s">
        <v>944</v>
      </c>
      <c r="B13" s="12">
        <v>41934</v>
      </c>
    </row>
    <row r="14" spans="1:3">
      <c r="A14" s="10" t="s">
        <v>945</v>
      </c>
      <c r="B14" s="12"/>
    </row>
    <row r="15" spans="1:3">
      <c r="A15" s="10" t="s">
        <v>946</v>
      </c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26.28515625" customWidth="1"/>
    <col min="4" max="4" width="26.42578125" customWidth="1"/>
  </cols>
  <sheetData>
    <row r="1" spans="1:3">
      <c r="A1" s="105" t="s">
        <v>96</v>
      </c>
      <c r="B1" s="106" t="s">
        <v>763</v>
      </c>
    </row>
    <row r="2" spans="1:3">
      <c r="A2" s="10" t="s">
        <v>97</v>
      </c>
      <c r="B2" s="12">
        <v>42060</v>
      </c>
      <c r="C2" s="136"/>
    </row>
    <row r="3" spans="1:3">
      <c r="A3" s="10" t="s">
        <v>98</v>
      </c>
      <c r="B3" s="12">
        <v>42156</v>
      </c>
    </row>
    <row r="4" spans="1:3">
      <c r="A4" s="10" t="s">
        <v>99</v>
      </c>
      <c r="B4" s="12">
        <v>42252</v>
      </c>
    </row>
    <row r="5" spans="1:3">
      <c r="A5" s="10" t="s">
        <v>100</v>
      </c>
      <c r="B5" s="10"/>
      <c r="C5" s="136"/>
    </row>
    <row r="6" spans="1:3">
      <c r="A6" s="105" t="s">
        <v>101</v>
      </c>
      <c r="B6" s="88" t="s">
        <v>763</v>
      </c>
    </row>
    <row r="7" spans="1:3">
      <c r="A7" s="10" t="s">
        <v>97</v>
      </c>
      <c r="B7" s="144"/>
    </row>
    <row r="8" spans="1:3">
      <c r="A8" s="10" t="s">
        <v>102</v>
      </c>
      <c r="B8" s="144"/>
    </row>
    <row r="9" spans="1:3">
      <c r="A9" s="10" t="s">
        <v>99</v>
      </c>
      <c r="B9" s="144"/>
    </row>
    <row r="10" spans="1:3">
      <c r="A10" s="10" t="s">
        <v>100</v>
      </c>
      <c r="B10" s="144"/>
    </row>
    <row r="11" spans="1:3">
      <c r="A11" s="105" t="s">
        <v>103</v>
      </c>
      <c r="B11" s="88" t="s">
        <v>763</v>
      </c>
    </row>
    <row r="12" spans="1:3">
      <c r="A12" s="10"/>
      <c r="B12" s="144"/>
    </row>
    <row r="13" spans="1:3">
      <c r="A13" s="10"/>
      <c r="B13" s="12"/>
    </row>
    <row r="14" spans="1:3">
      <c r="A14" s="10"/>
      <c r="B14" s="12"/>
    </row>
    <row r="15" spans="1:3">
      <c r="A15" s="10"/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8" sqref="B18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05" t="s">
        <v>96</v>
      </c>
      <c r="B1" s="106" t="s">
        <v>763</v>
      </c>
    </row>
    <row r="2" spans="1:2">
      <c r="A2" s="10" t="s">
        <v>97</v>
      </c>
      <c r="B2" s="12">
        <v>42424</v>
      </c>
    </row>
    <row r="3" spans="1:2">
      <c r="A3" s="10" t="s">
        <v>98</v>
      </c>
      <c r="B3" s="12">
        <v>42515</v>
      </c>
    </row>
    <row r="4" spans="1:2">
      <c r="A4" s="10" t="s">
        <v>99</v>
      </c>
      <c r="B4" s="12">
        <v>42581</v>
      </c>
    </row>
    <row r="5" spans="1:2">
      <c r="A5" s="10" t="s">
        <v>100</v>
      </c>
      <c r="B5" s="12">
        <v>42704</v>
      </c>
    </row>
    <row r="6" spans="1:2">
      <c r="A6" s="105" t="s">
        <v>101</v>
      </c>
      <c r="B6" s="176" t="s">
        <v>763</v>
      </c>
    </row>
    <row r="7" spans="1:2">
      <c r="A7" s="10" t="s">
        <v>97</v>
      </c>
      <c r="B7" s="12">
        <v>42389</v>
      </c>
    </row>
    <row r="8" spans="1:2">
      <c r="A8" s="10" t="s">
        <v>102</v>
      </c>
      <c r="B8" s="12">
        <v>42476</v>
      </c>
    </row>
    <row r="9" spans="1:2">
      <c r="A9" s="10" t="s">
        <v>99</v>
      </c>
      <c r="B9" s="12">
        <v>42546</v>
      </c>
    </row>
    <row r="10" spans="1:2">
      <c r="A10" s="10" t="s">
        <v>100</v>
      </c>
      <c r="B10" s="12">
        <v>42398</v>
      </c>
    </row>
    <row r="11" spans="1:2">
      <c r="A11" s="105" t="s">
        <v>103</v>
      </c>
      <c r="B11" s="176" t="s">
        <v>763</v>
      </c>
    </row>
    <row r="12" spans="1:2">
      <c r="A12" s="10"/>
      <c r="B12" s="12">
        <v>42485</v>
      </c>
    </row>
    <row r="13" spans="1:2">
      <c r="A13" s="10"/>
      <c r="B13" s="12">
        <v>42496</v>
      </c>
    </row>
    <row r="14" spans="1:2">
      <c r="A14" s="10"/>
      <c r="B14" s="12">
        <v>42535</v>
      </c>
    </row>
    <row r="15" spans="1:2">
      <c r="A15" s="10"/>
      <c r="B15" s="12">
        <v>42555</v>
      </c>
    </row>
    <row r="16" spans="1:2">
      <c r="A16" s="10"/>
      <c r="B16" s="12">
        <v>42648</v>
      </c>
    </row>
    <row r="17" spans="1:2">
      <c r="A17" s="10"/>
      <c r="B17" s="12">
        <v>42718</v>
      </c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5" zoomScale="130" zoomScaleNormal="130" zoomScalePageLayoutView="7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5.140625" customWidth="1"/>
    <col min="3" max="3" width="16.7109375" bestFit="1" customWidth="1"/>
    <col min="4" max="4" width="17.42578125" customWidth="1"/>
    <col min="5" max="5" width="16" customWidth="1"/>
    <col min="7" max="7" width="15.42578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74" t="s">
        <v>843</v>
      </c>
      <c r="E1" s="174" t="s">
        <v>842</v>
      </c>
      <c r="G1" s="43" t="s">
        <v>31</v>
      </c>
      <c r="H1" s="44">
        <f>C2+C114</f>
        <v>3177051</v>
      </c>
      <c r="I1" s="45"/>
      <c r="J1" s="46" t="b">
        <f>AND(H1=I1)</f>
        <v>0</v>
      </c>
    </row>
    <row r="2" spans="1:14">
      <c r="A2" s="220" t="s">
        <v>60</v>
      </c>
      <c r="B2" s="220"/>
      <c r="C2" s="26">
        <f>C3+C67</f>
        <v>3034000</v>
      </c>
      <c r="D2" s="26">
        <f>D3+D67</f>
        <v>3034000</v>
      </c>
      <c r="E2" s="26">
        <f>E3+E67</f>
        <v>3034000</v>
      </c>
      <c r="G2" s="39" t="s">
        <v>60</v>
      </c>
      <c r="H2" s="41"/>
      <c r="I2" s="42"/>
      <c r="J2" s="40" t="b">
        <f>AND(H2=I2)</f>
        <v>1</v>
      </c>
    </row>
    <row r="3" spans="1:14">
      <c r="A3" s="217" t="s">
        <v>578</v>
      </c>
      <c r="B3" s="217"/>
      <c r="C3" s="23">
        <f>C4+C11+C38+C61</f>
        <v>1690000</v>
      </c>
      <c r="D3" s="23">
        <f>D4+D11+D38+D61</f>
        <v>1690000</v>
      </c>
      <c r="E3" s="23">
        <f>E4+E11+E38+E61</f>
        <v>1690000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3" t="s">
        <v>124</v>
      </c>
      <c r="B4" s="214"/>
      <c r="C4" s="21">
        <f>SUM(C5:C10)</f>
        <v>622000</v>
      </c>
      <c r="D4" s="21">
        <f>SUM(D5:D10)</f>
        <v>622000</v>
      </c>
      <c r="E4" s="21">
        <f>SUM(E5:E10)</f>
        <v>622000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0">C6</f>
        <v>100000</v>
      </c>
      <c r="E6" s="2">
        <f t="shared" si="0"/>
        <v>100000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320000</v>
      </c>
      <c r="D7" s="2">
        <f t="shared" si="0"/>
        <v>320000</v>
      </c>
      <c r="E7" s="2">
        <f t="shared" si="0"/>
        <v>320000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0"/>
        <v>1000</v>
      </c>
      <c r="E9" s="2">
        <f t="shared" si="0"/>
        <v>1000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3" t="s">
        <v>125</v>
      </c>
      <c r="B11" s="214"/>
      <c r="C11" s="21">
        <f>SUM(C12:C37)</f>
        <v>876000</v>
      </c>
      <c r="D11" s="21">
        <f>SUM(D12:D37)</f>
        <v>876000</v>
      </c>
      <c r="E11" s="21">
        <f>SUM(E12:E37)</f>
        <v>876000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710000</v>
      </c>
      <c r="D12" s="2">
        <f>C12</f>
        <v>710000</v>
      </c>
      <c r="E12" s="2">
        <f>D12</f>
        <v>710000</v>
      </c>
    </row>
    <row r="13" spans="1:14" outlineLevel="1">
      <c r="A13" s="3">
        <v>2102</v>
      </c>
      <c r="B13" s="1" t="s">
        <v>126</v>
      </c>
      <c r="C13" s="2">
        <v>50000</v>
      </c>
      <c r="D13" s="2">
        <f t="shared" ref="D13:E28" si="1">C13</f>
        <v>50000</v>
      </c>
      <c r="E13" s="2">
        <f t="shared" si="1"/>
        <v>50000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50000</v>
      </c>
      <c r="D29" s="2">
        <f t="shared" ref="D29:E37" si="2">C29</f>
        <v>50000</v>
      </c>
      <c r="E29" s="2">
        <f t="shared" si="2"/>
        <v>50000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45000</v>
      </c>
      <c r="D34" s="2">
        <f t="shared" si="2"/>
        <v>45000</v>
      </c>
      <c r="E34" s="2">
        <f t="shared" si="2"/>
        <v>45000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191000</v>
      </c>
      <c r="D38" s="21">
        <f>SUM(D39:D60)</f>
        <v>191000</v>
      </c>
      <c r="E38" s="21">
        <f>SUM(E39:E60)</f>
        <v>191000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17000</v>
      </c>
      <c r="D41" s="2">
        <f t="shared" si="3"/>
        <v>17000</v>
      </c>
      <c r="E41" s="2">
        <f t="shared" si="3"/>
        <v>17000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2000</v>
      </c>
      <c r="D51" s="2">
        <f t="shared" si="3"/>
        <v>2000</v>
      </c>
      <c r="E51" s="2">
        <f t="shared" si="3"/>
        <v>2000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4700</v>
      </c>
      <c r="D54" s="2">
        <f t="shared" si="3"/>
        <v>4700</v>
      </c>
      <c r="E54" s="2">
        <f t="shared" si="3"/>
        <v>4700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4"/>
        <v>10000</v>
      </c>
      <c r="E57" s="2">
        <f t="shared" si="4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5"/>
        <v>1000</v>
      </c>
      <c r="E64" s="2">
        <f t="shared" si="5"/>
        <v>1000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C97+C68</f>
        <v>1344000</v>
      </c>
      <c r="D67" s="25">
        <f>D97+D68</f>
        <v>1344000</v>
      </c>
      <c r="E67" s="25">
        <f>E97+E68</f>
        <v>1344000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498000</v>
      </c>
      <c r="D68" s="21">
        <f>SUM(D69:D96)</f>
        <v>498000</v>
      </c>
      <c r="E68" s="21">
        <f>SUM(E69:E96)</f>
        <v>498000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6"/>
        <v>1000</v>
      </c>
      <c r="E76" s="2">
        <f t="shared" si="6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3000</v>
      </c>
      <c r="D78" s="2">
        <f t="shared" si="6"/>
        <v>3000</v>
      </c>
      <c r="E78" s="2">
        <f t="shared" si="6"/>
        <v>3000</v>
      </c>
    </row>
    <row r="79" spans="1:10" ht="15" customHeight="1" outlineLevel="1">
      <c r="A79" s="3">
        <v>5201</v>
      </c>
      <c r="B79" s="2" t="s">
        <v>20</v>
      </c>
      <c r="C79" s="18">
        <v>400000</v>
      </c>
      <c r="D79" s="2">
        <f t="shared" si="6"/>
        <v>400000</v>
      </c>
      <c r="E79" s="2">
        <f t="shared" si="6"/>
        <v>400000</v>
      </c>
    </row>
    <row r="80" spans="1:10" ht="15" customHeight="1" outlineLevel="1">
      <c r="A80" s="3">
        <v>5202</v>
      </c>
      <c r="B80" s="2" t="s">
        <v>172</v>
      </c>
      <c r="C80" s="2">
        <v>32000</v>
      </c>
      <c r="D80" s="2">
        <f t="shared" si="6"/>
        <v>32000</v>
      </c>
      <c r="E80" s="2">
        <f t="shared" si="6"/>
        <v>32000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>
        <v>35000</v>
      </c>
      <c r="D83" s="2">
        <f t="shared" si="6"/>
        <v>35000</v>
      </c>
      <c r="E83" s="2">
        <f t="shared" si="6"/>
        <v>35000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20000</v>
      </c>
      <c r="D90" s="2">
        <f t="shared" si="7"/>
        <v>20000</v>
      </c>
      <c r="E90" s="2">
        <f t="shared" si="7"/>
        <v>20000</v>
      </c>
    </row>
    <row r="91" spans="1:5" ht="15" customHeight="1" outlineLevel="1">
      <c r="A91" s="3">
        <v>5211</v>
      </c>
      <c r="B91" s="2" t="s">
        <v>23</v>
      </c>
      <c r="C91" s="2">
        <v>2300</v>
      </c>
      <c r="D91" s="2">
        <f t="shared" si="7"/>
        <v>2300</v>
      </c>
      <c r="E91" s="2">
        <f t="shared" si="7"/>
        <v>2300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846000</v>
      </c>
      <c r="D97" s="21">
        <f>SUM(D98:D113)</f>
        <v>846000</v>
      </c>
      <c r="E97" s="21">
        <f>SUM(E98:E113)</f>
        <v>846000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840000</v>
      </c>
      <c r="D98" s="2">
        <f>C98</f>
        <v>840000</v>
      </c>
      <c r="E98" s="2">
        <f>D98</f>
        <v>840000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218" t="s">
        <v>62</v>
      </c>
      <c r="B114" s="219"/>
      <c r="C114" s="26">
        <f>C115+C152+C177</f>
        <v>143051</v>
      </c>
      <c r="D114" s="26">
        <f>D115+D152+D177</f>
        <v>143051</v>
      </c>
      <c r="E114" s="26">
        <f>E115+E152+E177</f>
        <v>143051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C116+C135</f>
        <v>143051</v>
      </c>
      <c r="D115" s="23">
        <f>D116+D135</f>
        <v>143051</v>
      </c>
      <c r="E115" s="23">
        <f>E116+E135</f>
        <v>143051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3" t="s">
        <v>195</v>
      </c>
      <c r="B116" s="21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845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850</v>
      </c>
      <c r="C119" s="123"/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845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850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845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850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845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850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845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850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845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850</v>
      </c>
      <c r="C134" s="123"/>
      <c r="D134" s="123">
        <f>C134</f>
        <v>0</v>
      </c>
      <c r="E134" s="123">
        <f>D134</f>
        <v>0</v>
      </c>
    </row>
    <row r="135" spans="1:10">
      <c r="A135" s="213" t="s">
        <v>202</v>
      </c>
      <c r="B135" s="214"/>
      <c r="C135" s="21">
        <f>C136+C140+C143+C146+C149</f>
        <v>143051</v>
      </c>
      <c r="D135" s="21">
        <f>D136+D140+D143+D146+D149</f>
        <v>143051</v>
      </c>
      <c r="E135" s="21">
        <f>E136+E140+E143+E146+E149</f>
        <v>143051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47767</v>
      </c>
      <c r="D136" s="2">
        <f>D137+D138+D139</f>
        <v>47767</v>
      </c>
      <c r="E136" s="2">
        <f>E137+E138+E139</f>
        <v>47767</v>
      </c>
    </row>
    <row r="137" spans="1:10" ht="15" customHeight="1" outlineLevel="2">
      <c r="A137" s="125"/>
      <c r="B137" s="124" t="s">
        <v>845</v>
      </c>
      <c r="C137" s="123"/>
      <c r="D137" s="123">
        <f t="shared" ref="D137:E139" si="9">C137</f>
        <v>0</v>
      </c>
      <c r="E137" s="123">
        <f t="shared" si="9"/>
        <v>0</v>
      </c>
    </row>
    <row r="138" spans="1:10" ht="15" customHeight="1" outlineLevel="2">
      <c r="A138" s="125"/>
      <c r="B138" s="124" t="s">
        <v>852</v>
      </c>
      <c r="C138" s="123"/>
      <c r="D138" s="123">
        <f t="shared" si="9"/>
        <v>0</v>
      </c>
      <c r="E138" s="123">
        <f t="shared" si="9"/>
        <v>0</v>
      </c>
    </row>
    <row r="139" spans="1:10" ht="15" customHeight="1" outlineLevel="2">
      <c r="A139" s="125"/>
      <c r="B139" s="124" t="s">
        <v>851</v>
      </c>
      <c r="C139" s="123">
        <v>47767</v>
      </c>
      <c r="D139" s="123">
        <f t="shared" si="9"/>
        <v>47767</v>
      </c>
      <c r="E139" s="123">
        <f t="shared" si="9"/>
        <v>47767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845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850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95284</v>
      </c>
      <c r="D149" s="2">
        <f>D150+D151</f>
        <v>95284</v>
      </c>
      <c r="E149" s="2">
        <f>E150+E151</f>
        <v>95284</v>
      </c>
    </row>
    <row r="150" spans="1:10" ht="15" customHeight="1" outlineLevel="2">
      <c r="A150" s="125"/>
      <c r="B150" s="124" t="s">
        <v>845</v>
      </c>
      <c r="C150" s="123">
        <v>95284</v>
      </c>
      <c r="D150" s="123">
        <f>C150</f>
        <v>95284</v>
      </c>
      <c r="E150" s="123">
        <f>D150</f>
        <v>95284</v>
      </c>
    </row>
    <row r="151" spans="1:10" ht="15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845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835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834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10" t="s">
        <v>833</v>
      </c>
      <c r="B197" s="21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848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845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828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845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845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825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811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823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822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821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845</v>
      </c>
      <c r="C230" s="122">
        <v>0</v>
      </c>
      <c r="D230" s="122">
        <f t="shared" ref="D230:E232" si="15">C230</f>
        <v>0</v>
      </c>
      <c r="E230" s="122">
        <f t="shared" si="15"/>
        <v>0</v>
      </c>
    </row>
    <row r="231" spans="1:5" outlineLevel="3">
      <c r="A231" s="84"/>
      <c r="B231" s="83" t="s">
        <v>819</v>
      </c>
      <c r="C231" s="122">
        <v>0</v>
      </c>
      <c r="D231" s="122">
        <f t="shared" si="15"/>
        <v>0</v>
      </c>
      <c r="E231" s="122">
        <f t="shared" si="15"/>
        <v>0</v>
      </c>
    </row>
    <row r="232" spans="1:5" outlineLevel="3">
      <c r="A232" s="84"/>
      <c r="B232" s="83" t="s">
        <v>809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845</v>
      </c>
      <c r="C240" s="122">
        <v>0</v>
      </c>
      <c r="D240" s="122">
        <f t="shared" ref="D240:E242" si="16">C240</f>
        <v>0</v>
      </c>
      <c r="E240" s="122">
        <f t="shared" si="16"/>
        <v>0</v>
      </c>
    </row>
    <row r="241" spans="1:10" outlineLevel="3">
      <c r="A241" s="84"/>
      <c r="B241" s="83" t="s">
        <v>815</v>
      </c>
      <c r="C241" s="122"/>
      <c r="D241" s="122">
        <f t="shared" si="16"/>
        <v>0</v>
      </c>
      <c r="E241" s="122">
        <f t="shared" si="16"/>
        <v>0</v>
      </c>
    </row>
    <row r="242" spans="1:10" outlineLevel="3">
      <c r="A242" s="84"/>
      <c r="B242" s="83" t="s">
        <v>814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811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810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809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808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74" t="s">
        <v>843</v>
      </c>
      <c r="E256" s="174" t="s">
        <v>842</v>
      </c>
      <c r="G256" s="47" t="s">
        <v>589</v>
      </c>
      <c r="H256" s="48">
        <f>C257+C559</f>
        <v>3177051</v>
      </c>
      <c r="I256" s="49"/>
      <c r="J256" s="50" t="b">
        <f>AND(H256=I256)</f>
        <v>0</v>
      </c>
    </row>
    <row r="257" spans="1:10">
      <c r="A257" s="204" t="s">
        <v>60</v>
      </c>
      <c r="B257" s="205"/>
      <c r="C257" s="37">
        <f>C258+C550</f>
        <v>2724000</v>
      </c>
      <c r="D257" s="37">
        <f>D258+D550</f>
        <v>2724000</v>
      </c>
      <c r="E257" s="37">
        <f>E258+E550</f>
        <v>2724000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2524735</v>
      </c>
      <c r="D258" s="36">
        <f>D259+D339+D483+D547</f>
        <v>2524735</v>
      </c>
      <c r="E258" s="36">
        <f>E259+E339+E483+E547</f>
        <v>2524735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1432068</v>
      </c>
      <c r="D259" s="33">
        <f>D260+D263+D314</f>
        <v>1432068</v>
      </c>
      <c r="E259" s="33">
        <f>E260+E263+E314</f>
        <v>1432068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202" t="s">
        <v>269</v>
      </c>
      <c r="B263" s="203"/>
      <c r="C263" s="32">
        <f>C264+C265+C289+C296+C298+C302+C305+C308+C313</f>
        <v>1400332</v>
      </c>
      <c r="D263" s="32">
        <f>D264+D265+D289+D296+D298+D302+D305+D308+D313</f>
        <v>1400332</v>
      </c>
      <c r="E263" s="32">
        <f>E264+E265+E289+E296+E298+E302+E305+E308+E313</f>
        <v>1400332</v>
      </c>
    </row>
    <row r="264" spans="1:10" outlineLevel="2">
      <c r="A264" s="6">
        <v>1101</v>
      </c>
      <c r="B264" s="4" t="s">
        <v>34</v>
      </c>
      <c r="C264" s="5">
        <v>599768</v>
      </c>
      <c r="D264" s="5">
        <f>C264</f>
        <v>599768</v>
      </c>
      <c r="E264" s="5">
        <f>D264</f>
        <v>599768</v>
      </c>
    </row>
    <row r="265" spans="1:10" outlineLevel="2">
      <c r="A265" s="6">
        <v>1101</v>
      </c>
      <c r="B265" s="4" t="s">
        <v>35</v>
      </c>
      <c r="C265" s="5">
        <v>463677</v>
      </c>
      <c r="D265" s="5">
        <v>463677</v>
      </c>
      <c r="E265" s="5">
        <v>463677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21990</v>
      </c>
      <c r="D289" s="5">
        <v>21990</v>
      </c>
      <c r="E289" s="5">
        <v>21990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1200</v>
      </c>
      <c r="D296" s="5">
        <v>1200</v>
      </c>
      <c r="E296" s="5">
        <v>1200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45177</v>
      </c>
      <c r="D298" s="5">
        <v>45177</v>
      </c>
      <c r="E298" s="5">
        <v>45177</v>
      </c>
    </row>
    <row r="299" spans="1:5" outlineLevel="3">
      <c r="A299" s="29"/>
      <c r="B299" s="28" t="s">
        <v>248</v>
      </c>
      <c r="C299" s="30"/>
      <c r="D299" s="30">
        <f t="shared" ref="D299:E301" si="21">C299</f>
        <v>0</v>
      </c>
      <c r="E299" s="30">
        <f t="shared" si="21"/>
        <v>0</v>
      </c>
    </row>
    <row r="300" spans="1:5" outlineLevel="3">
      <c r="A300" s="29"/>
      <c r="B300" s="28" t="s">
        <v>249</v>
      </c>
      <c r="C300" s="30"/>
      <c r="D300" s="30">
        <f t="shared" si="21"/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5300</v>
      </c>
      <c r="D302" s="5">
        <v>5300</v>
      </c>
      <c r="E302" s="5">
        <v>5300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21591</v>
      </c>
      <c r="D305" s="5">
        <v>21591</v>
      </c>
      <c r="E305" s="5">
        <v>21591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199356</v>
      </c>
      <c r="D308" s="5">
        <v>199356</v>
      </c>
      <c r="E308" s="5">
        <v>199356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42273</v>
      </c>
      <c r="D313" s="5">
        <f>C313</f>
        <v>42273</v>
      </c>
      <c r="E313" s="5">
        <f>D313</f>
        <v>42273</v>
      </c>
    </row>
    <row r="314" spans="1:5" outlineLevel="1">
      <c r="A314" s="202" t="s">
        <v>601</v>
      </c>
      <c r="B314" s="203"/>
      <c r="C314" s="32">
        <f>C315+C325+C331+C336+C337+C338+C328</f>
        <v>25850</v>
      </c>
      <c r="D314" s="32">
        <f>D315+D325+D331+D336+D337+D338+D328</f>
        <v>25850</v>
      </c>
      <c r="E314" s="32">
        <f>E315+E325+E331+E336+E337+E338+E328</f>
        <v>25850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22000</v>
      </c>
      <c r="D325" s="5">
        <v>22000</v>
      </c>
      <c r="E325" s="5">
        <v>22000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3850</v>
      </c>
      <c r="D331" s="5">
        <v>3850</v>
      </c>
      <c r="E331" s="5">
        <v>3850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 t="shared" ref="D336:E338" si="25">C336</f>
        <v>0</v>
      </c>
      <c r="E336" s="5">
        <f t="shared" si="25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906772</v>
      </c>
      <c r="D339" s="33">
        <f>D340+D444+D482</f>
        <v>906772</v>
      </c>
      <c r="E339" s="33">
        <f>E340+E444+E482</f>
        <v>906772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606272</v>
      </c>
      <c r="D340" s="32">
        <f>D341+D342+D343+D344+D347+D348+D353+D356+D357+D362+D367+BH290668+D371+D372+D373+D376+D377+D378+D382+D388+D391+D392+D395+D398+D399+D404+D407+D408+D409+D412+D415+D416+D419+D420+D421+D422+D429+D443</f>
        <v>606272</v>
      </c>
      <c r="E340" s="32">
        <f>E341+E342+E343+E344+E347+E348+E353+E356+E357+E362+E367+BI290668+E371+E372+E373+E376+E377+E378+E382+E388+E391+E392+E395+E398+E399+E404+E407+E408+E409+E412+E415+E416+E419+E420+E421+E422+E429+E443</f>
        <v>606272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 outlineLevel="2">
      <c r="A342" s="6">
        <v>2201</v>
      </c>
      <c r="B342" s="4" t="s">
        <v>40</v>
      </c>
      <c r="C342" s="5">
        <v>26000</v>
      </c>
      <c r="D342" s="5">
        <f t="shared" si="26"/>
        <v>26000</v>
      </c>
      <c r="E342" s="5">
        <f t="shared" si="26"/>
        <v>26000</v>
      </c>
    </row>
    <row r="343" spans="1:10" outlineLevel="2">
      <c r="A343" s="6">
        <v>2201</v>
      </c>
      <c r="B343" s="4" t="s">
        <v>41</v>
      </c>
      <c r="C343" s="5">
        <v>240000</v>
      </c>
      <c r="D343" s="5">
        <f t="shared" si="26"/>
        <v>240000</v>
      </c>
      <c r="E343" s="5">
        <f t="shared" si="26"/>
        <v>240000</v>
      </c>
    </row>
    <row r="344" spans="1:10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27">C345</f>
        <v>10000</v>
      </c>
      <c r="E345" s="30">
        <f t="shared" si="27"/>
        <v>10000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outlineLevel="2">
      <c r="A348" s="6">
        <v>2201</v>
      </c>
      <c r="B348" s="4" t="s">
        <v>277</v>
      </c>
      <c r="C348" s="5">
        <f>SUM(C349:C352)</f>
        <v>108000</v>
      </c>
      <c r="D348" s="5">
        <f>SUM(D349:D352)</f>
        <v>108000</v>
      </c>
      <c r="E348" s="5">
        <f>SUM(E349:E352)</f>
        <v>108000</v>
      </c>
    </row>
    <row r="349" spans="1:10" outlineLevel="3">
      <c r="A349" s="29"/>
      <c r="B349" s="28" t="s">
        <v>278</v>
      </c>
      <c r="C349" s="30">
        <v>47080</v>
      </c>
      <c r="D349" s="30">
        <f>C349</f>
        <v>47080</v>
      </c>
      <c r="E349" s="30">
        <f>D349</f>
        <v>47080</v>
      </c>
    </row>
    <row r="350" spans="1:10" outlineLevel="3">
      <c r="A350" s="29"/>
      <c r="B350" s="28" t="s">
        <v>279</v>
      </c>
      <c r="C350" s="30">
        <v>5000</v>
      </c>
      <c r="D350" s="30">
        <f t="shared" ref="D350:E352" si="28">C350</f>
        <v>5000</v>
      </c>
      <c r="E350" s="30">
        <f t="shared" si="28"/>
        <v>5000</v>
      </c>
    </row>
    <row r="351" spans="1:10" outlineLevel="3">
      <c r="A351" s="29"/>
      <c r="B351" s="28" t="s">
        <v>280</v>
      </c>
      <c r="C351" s="30">
        <v>5920</v>
      </c>
      <c r="D351" s="30">
        <f t="shared" si="28"/>
        <v>5920</v>
      </c>
      <c r="E351" s="30">
        <f t="shared" si="28"/>
        <v>5920</v>
      </c>
    </row>
    <row r="352" spans="1:10" outlineLevel="3">
      <c r="A352" s="29"/>
      <c r="B352" s="28" t="s">
        <v>281</v>
      </c>
      <c r="C352" s="30">
        <v>50000</v>
      </c>
      <c r="D352" s="30">
        <f t="shared" si="28"/>
        <v>50000</v>
      </c>
      <c r="E352" s="30">
        <f t="shared" si="28"/>
        <v>50000</v>
      </c>
    </row>
    <row r="353" spans="1:5" outlineLevel="2">
      <c r="A353" s="6">
        <v>2201</v>
      </c>
      <c r="B353" s="4" t="s">
        <v>282</v>
      </c>
      <c r="C353" s="5">
        <f>SUM(C354:C355)</f>
        <v>1400</v>
      </c>
      <c r="D353" s="5">
        <f>SUM(D354:D355)</f>
        <v>1400</v>
      </c>
      <c r="E353" s="5">
        <f>SUM(E354:E355)</f>
        <v>1400</v>
      </c>
    </row>
    <row r="354" spans="1:5" outlineLevel="3">
      <c r="A354" s="29"/>
      <c r="B354" s="28" t="s">
        <v>42</v>
      </c>
      <c r="C354" s="30">
        <v>1100</v>
      </c>
      <c r="D354" s="30">
        <f t="shared" ref="D354:E356" si="29">C354</f>
        <v>1100</v>
      </c>
      <c r="E354" s="30">
        <f t="shared" si="29"/>
        <v>1100</v>
      </c>
    </row>
    <row r="355" spans="1:5" outlineLevel="3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15300</v>
      </c>
      <c r="D357" s="5">
        <f>SUM(D358:D361)</f>
        <v>15300</v>
      </c>
      <c r="E357" s="5">
        <f>SUM(E358:E361)</f>
        <v>15300</v>
      </c>
    </row>
    <row r="358" spans="1:5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1300</v>
      </c>
      <c r="D360" s="30">
        <f t="shared" si="30"/>
        <v>1300</v>
      </c>
      <c r="E360" s="30">
        <f t="shared" si="30"/>
        <v>1300</v>
      </c>
    </row>
    <row r="361" spans="1:5" outlineLevel="3">
      <c r="A361" s="29"/>
      <c r="B361" s="28" t="s">
        <v>289</v>
      </c>
      <c r="C361" s="30">
        <v>5000</v>
      </c>
      <c r="D361" s="30">
        <f t="shared" si="30"/>
        <v>5000</v>
      </c>
      <c r="E361" s="30">
        <f t="shared" si="30"/>
        <v>5000</v>
      </c>
    </row>
    <row r="362" spans="1:5" outlineLevel="2">
      <c r="A362" s="6">
        <v>2201</v>
      </c>
      <c r="B362" s="4" t="s">
        <v>290</v>
      </c>
      <c r="C362" s="5">
        <f>SUM(C363:C366)</f>
        <v>92000</v>
      </c>
      <c r="D362" s="5">
        <f>SUM(D363:D366)</f>
        <v>92000</v>
      </c>
      <c r="E362" s="5">
        <f>SUM(E363:E366)</f>
        <v>92000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80000</v>
      </c>
      <c r="D364" s="30">
        <f t="shared" ref="D364:E366" si="31">C364</f>
        <v>80000</v>
      </c>
      <c r="E364" s="30">
        <f t="shared" si="31"/>
        <v>80000</v>
      </c>
    </row>
    <row r="365" spans="1:5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122</v>
      </c>
      <c r="D373" s="5">
        <f>SUM(D374:D375)</f>
        <v>122</v>
      </c>
      <c r="E373" s="5">
        <f>SUM(E374:E375)</f>
        <v>122</v>
      </c>
    </row>
    <row r="374" spans="1:5" outlineLevel="3">
      <c r="A374" s="29"/>
      <c r="B374" s="28" t="s">
        <v>299</v>
      </c>
      <c r="C374" s="30">
        <v>122</v>
      </c>
      <c r="D374" s="30">
        <f t="shared" ref="D374:E377" si="33">C374</f>
        <v>122</v>
      </c>
      <c r="E374" s="30">
        <f t="shared" si="33"/>
        <v>122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10000</v>
      </c>
      <c r="D379" s="30">
        <f t="shared" ref="D379:E381" si="34">C379</f>
        <v>10000</v>
      </c>
      <c r="E379" s="30">
        <f t="shared" si="34"/>
        <v>10000</v>
      </c>
    </row>
    <row r="380" spans="1:5" outlineLevel="3">
      <c r="A380" s="29"/>
      <c r="B380" s="28" t="s">
        <v>113</v>
      </c>
      <c r="C380" s="30"/>
      <c r="D380" s="30">
        <f t="shared" si="34"/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4000</v>
      </c>
      <c r="D381" s="30">
        <f t="shared" si="34"/>
        <v>4000</v>
      </c>
      <c r="E381" s="30">
        <f t="shared" si="34"/>
        <v>4000</v>
      </c>
    </row>
    <row r="382" spans="1:5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outlineLevel="3">
      <c r="A387" s="29"/>
      <c r="B387" s="28" t="s">
        <v>308</v>
      </c>
      <c r="C387" s="30">
        <v>1300</v>
      </c>
      <c r="D387" s="30">
        <f t="shared" si="35"/>
        <v>1300</v>
      </c>
      <c r="E387" s="30">
        <f t="shared" si="35"/>
        <v>1300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14500</v>
      </c>
      <c r="D392" s="5">
        <f>SUM(D393:D394)</f>
        <v>14500</v>
      </c>
      <c r="E392" s="5">
        <f>SUM(E393:E394)</f>
        <v>14500</v>
      </c>
    </row>
    <row r="393" spans="1:5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</row>
    <row r="394" spans="1:5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</row>
    <row r="405" spans="1:5" outlineLevel="3">
      <c r="A405" s="29"/>
      <c r="B405" s="28" t="s">
        <v>323</v>
      </c>
      <c r="C405" s="30">
        <v>600</v>
      </c>
      <c r="D405" s="30">
        <f t="shared" ref="D405:E408" si="39">C405</f>
        <v>600</v>
      </c>
      <c r="E405" s="30">
        <f t="shared" si="39"/>
        <v>600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</row>
    <row r="413" spans="1:5" outlineLevel="3" collapsed="1">
      <c r="A413" s="29"/>
      <c r="B413" s="28" t="s">
        <v>328</v>
      </c>
      <c r="C413" s="30">
        <v>8000</v>
      </c>
      <c r="D413" s="30">
        <f t="shared" ref="D413:E415" si="40">C413</f>
        <v>8000</v>
      </c>
      <c r="E413" s="30">
        <f t="shared" si="40"/>
        <v>8000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3000</v>
      </c>
      <c r="D419" s="5">
        <f t="shared" si="41"/>
        <v>3000</v>
      </c>
      <c r="E419" s="5">
        <f t="shared" si="41"/>
        <v>3000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350</v>
      </c>
      <c r="D422" s="5">
        <f>SUM(D423:D428)</f>
        <v>350</v>
      </c>
      <c r="E422" s="5">
        <f>SUM(E423:E428)</f>
        <v>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2"/>
        <v>350</v>
      </c>
      <c r="E427" s="30">
        <f t="shared" si="42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30000</v>
      </c>
      <c r="D429" s="5">
        <f>SUM(D430:D442)</f>
        <v>30000</v>
      </c>
      <c r="E429" s="5">
        <f>SUM(E430:E442)</f>
        <v>30000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30000</v>
      </c>
      <c r="D442" s="30">
        <f t="shared" si="43"/>
        <v>30000</v>
      </c>
      <c r="E442" s="30">
        <f t="shared" si="43"/>
        <v>30000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300500</v>
      </c>
      <c r="D444" s="32">
        <f>D445+D454+D455+D459+D462+D463+D468+D474+D477+D480+D481+D450</f>
        <v>300500</v>
      </c>
      <c r="E444" s="32">
        <f>E445+E454+E455+E459+E462+E463+E468+E474+E477+E480+E481+E450</f>
        <v>300500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219000</v>
      </c>
      <c r="D450" s="5">
        <f>SUM(D451:D453)</f>
        <v>219000</v>
      </c>
      <c r="E450" s="5">
        <f>SUM(E451:E453)</f>
        <v>219000</v>
      </c>
    </row>
    <row r="451" spans="1:5" ht="15" customHeight="1" outlineLevel="3">
      <c r="A451" s="28"/>
      <c r="B451" s="28" t="s">
        <v>364</v>
      </c>
      <c r="C451" s="30">
        <v>219000</v>
      </c>
      <c r="D451" s="30">
        <f t="shared" ref="D451:E454" si="45">C451</f>
        <v>219000</v>
      </c>
      <c r="E451" s="30">
        <f t="shared" si="45"/>
        <v>219000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5"/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 t="shared" si="45"/>
        <v>25000</v>
      </c>
      <c r="E454" s="5">
        <f t="shared" si="45"/>
        <v>25000</v>
      </c>
    </row>
    <row r="455" spans="1:5" outlineLevel="2">
      <c r="A455" s="6">
        <v>2202</v>
      </c>
      <c r="B455" s="4" t="s">
        <v>120</v>
      </c>
      <c r="C455" s="5">
        <f>SUM(C456:C458)</f>
        <v>26000</v>
      </c>
      <c r="D455" s="5">
        <f>SUM(D456:D458)</f>
        <v>26000</v>
      </c>
      <c r="E455" s="5">
        <f>SUM(E456:E458)</f>
        <v>26000</v>
      </c>
    </row>
    <row r="456" spans="1:5" ht="15" customHeight="1" outlineLevel="3">
      <c r="A456" s="28"/>
      <c r="B456" s="28" t="s">
        <v>367</v>
      </c>
      <c r="C456" s="30">
        <v>25000</v>
      </c>
      <c r="D456" s="30">
        <f t="shared" ref="D456:E458" si="46">C456</f>
        <v>25000</v>
      </c>
      <c r="E456" s="30">
        <f t="shared" si="46"/>
        <v>25000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si="46"/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</row>
    <row r="475" spans="1:5" ht="15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4000</v>
      </c>
      <c r="D480" s="5">
        <f t="shared" si="50"/>
        <v>4000</v>
      </c>
      <c r="E480" s="5">
        <f t="shared" si="50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184932</v>
      </c>
      <c r="D483" s="35">
        <f>D484+D504+D509+D522+D528+D538</f>
        <v>184932</v>
      </c>
      <c r="E483" s="35">
        <f>E484+E504+E509+E522+E528+E538</f>
        <v>184932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44882</v>
      </c>
      <c r="D484" s="32">
        <f>D485+D486+D490+D491+D494+D497+D500+D501+D502+D503</f>
        <v>44882</v>
      </c>
      <c r="E484" s="32">
        <f>E485+E486+E490+E491+E494+E497+E500+E501+E502+E503</f>
        <v>44882</v>
      </c>
    </row>
    <row r="485" spans="1:10" outlineLevel="2">
      <c r="A485" s="6">
        <v>3302</v>
      </c>
      <c r="B485" s="4" t="s">
        <v>391</v>
      </c>
      <c r="C485" s="5">
        <v>17450</v>
      </c>
      <c r="D485" s="5">
        <f>C485</f>
        <v>17450</v>
      </c>
      <c r="E485" s="5">
        <f>D485</f>
        <v>17450</v>
      </c>
    </row>
    <row r="486" spans="1:10" outlineLevel="2">
      <c r="A486" s="6">
        <v>3302</v>
      </c>
      <c r="B486" s="4" t="s">
        <v>392</v>
      </c>
      <c r="C486" s="5">
        <f>SUM(C487:C489)</f>
        <v>22932</v>
      </c>
      <c r="D486" s="5">
        <f>SUM(D487:D489)</f>
        <v>22932</v>
      </c>
      <c r="E486" s="5">
        <f>SUM(E487:E489)</f>
        <v>22932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 t="shared" ref="D487:E490" si="51">C487</f>
        <v>3000</v>
      </c>
      <c r="E487" s="30">
        <f t="shared" si="51"/>
        <v>3000</v>
      </c>
    </row>
    <row r="488" spans="1:10" ht="15" customHeight="1" outlineLevel="3">
      <c r="A488" s="28"/>
      <c r="B488" s="28" t="s">
        <v>394</v>
      </c>
      <c r="C488" s="30">
        <v>19932</v>
      </c>
      <c r="D488" s="30">
        <f t="shared" si="51"/>
        <v>19932</v>
      </c>
      <c r="E488" s="30">
        <f t="shared" si="51"/>
        <v>19932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1"/>
        <v>0</v>
      </c>
      <c r="E490" s="5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11720</v>
      </c>
      <c r="D504" s="32">
        <f>SUM(D505:D508)</f>
        <v>11720</v>
      </c>
      <c r="E504" s="32">
        <f>SUM(E505:E508)</f>
        <v>11720</v>
      </c>
    </row>
    <row r="505" spans="1:12" outlineLevel="2" collapsed="1">
      <c r="A505" s="6">
        <v>3303</v>
      </c>
      <c r="B505" s="4" t="s">
        <v>411</v>
      </c>
      <c r="C505" s="5">
        <v>6720</v>
      </c>
      <c r="D505" s="5">
        <f>C505</f>
        <v>6720</v>
      </c>
      <c r="E505" s="5">
        <f>D505</f>
        <v>6720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53"/>
        <v>5000</v>
      </c>
      <c r="E507" s="5">
        <f t="shared" si="53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125330</v>
      </c>
      <c r="D509" s="32">
        <f>D510+D511+D512+D513+D517+D518+D519+D520+D521</f>
        <v>125330</v>
      </c>
      <c r="E509" s="32">
        <f>E510+E511+E512+E513+E517+E518+E519+E520+E521</f>
        <v>125330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4">C510</f>
        <v>0</v>
      </c>
      <c r="E510" s="5">
        <f t="shared" si="54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4"/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16650</v>
      </c>
      <c r="D517" s="5">
        <f t="shared" si="55"/>
        <v>16650</v>
      </c>
      <c r="E517" s="5">
        <f t="shared" si="55"/>
        <v>16650</v>
      </c>
    </row>
    <row r="518" spans="1:5" outlineLevel="2">
      <c r="A518" s="6">
        <v>3305</v>
      </c>
      <c r="B518" s="4" t="s">
        <v>423</v>
      </c>
      <c r="C518" s="5">
        <v>6600</v>
      </c>
      <c r="D518" s="5">
        <f t="shared" si="55"/>
        <v>6600</v>
      </c>
      <c r="E518" s="5">
        <f t="shared" si="55"/>
        <v>6600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100500</v>
      </c>
      <c r="D520" s="5">
        <f t="shared" si="55"/>
        <v>100500</v>
      </c>
      <c r="E520" s="5">
        <f t="shared" si="55"/>
        <v>100500</v>
      </c>
    </row>
    <row r="521" spans="1:5" outlineLevel="2">
      <c r="A521" s="6">
        <v>3305</v>
      </c>
      <c r="B521" s="4" t="s">
        <v>409</v>
      </c>
      <c r="C521" s="5">
        <v>580</v>
      </c>
      <c r="D521" s="5">
        <f t="shared" si="55"/>
        <v>580</v>
      </c>
      <c r="E521" s="5">
        <f t="shared" si="55"/>
        <v>580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3000</v>
      </c>
      <c r="D538" s="32">
        <f>SUM(D539:D544)</f>
        <v>3000</v>
      </c>
      <c r="E538" s="32">
        <f>SUM(E539:E544)</f>
        <v>3000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3000</v>
      </c>
      <c r="D540" s="5">
        <f t="shared" ref="D540:E543" si="58">C540</f>
        <v>3000</v>
      </c>
      <c r="E540" s="5">
        <f t="shared" si="58"/>
        <v>3000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6" t="s">
        <v>449</v>
      </c>
      <c r="B547" s="207"/>
      <c r="C547" s="35">
        <f>C548+C549</f>
        <v>963</v>
      </c>
      <c r="D547" s="35">
        <f>D548+D549</f>
        <v>963</v>
      </c>
      <c r="E547" s="35">
        <f>E548+E549</f>
        <v>963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>
        <v>963</v>
      </c>
      <c r="D548" s="32">
        <f>C548</f>
        <v>963</v>
      </c>
      <c r="E548" s="32">
        <f>D548</f>
        <v>963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199265</v>
      </c>
      <c r="D550" s="36">
        <f>D551</f>
        <v>199265</v>
      </c>
      <c r="E550" s="36">
        <f>E551</f>
        <v>199265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199265</v>
      </c>
      <c r="D551" s="33">
        <f>D552+D556</f>
        <v>199265</v>
      </c>
      <c r="E551" s="33">
        <f>E552+E556</f>
        <v>199265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199265</v>
      </c>
      <c r="D552" s="32">
        <f>SUM(D553:D555)</f>
        <v>199265</v>
      </c>
      <c r="E552" s="32">
        <f>SUM(E553:E555)</f>
        <v>199265</v>
      </c>
    </row>
    <row r="553" spans="1:10" outlineLevel="2" collapsed="1">
      <c r="A553" s="6">
        <v>5500</v>
      </c>
      <c r="B553" s="4" t="s">
        <v>458</v>
      </c>
      <c r="C553" s="5">
        <v>199265</v>
      </c>
      <c r="D553" s="5">
        <f t="shared" ref="D553:E555" si="59">C553</f>
        <v>199265</v>
      </c>
      <c r="E553" s="5">
        <f t="shared" si="59"/>
        <v>199265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453051</v>
      </c>
      <c r="D559" s="37">
        <f>D560+D716+D725</f>
        <v>453051</v>
      </c>
      <c r="E559" s="37">
        <f>E560+E716+E725</f>
        <v>453051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140764</v>
      </c>
      <c r="D560" s="36">
        <f>D561+D638+D642+D645</f>
        <v>140764</v>
      </c>
      <c r="E560" s="36">
        <f>E561+E638+E642+E645</f>
        <v>140764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140764</v>
      </c>
      <c r="D561" s="38">
        <f>D562+D567+D568+D569+D576+D577+D581+D584+D585+D586+D587+D592+D595+D599+D603+D610+D616+D628</f>
        <v>140764</v>
      </c>
      <c r="E561" s="38">
        <f>E562+E567+E568+E569+E576+E577+E581+E584+E585+E586+E587+E592+E595+E599+E603+E610+E616+E628</f>
        <v>140764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45000</v>
      </c>
      <c r="D569" s="32">
        <f>SUM(D570:D575)</f>
        <v>45000</v>
      </c>
      <c r="E569" s="32">
        <f>SUM(E570:E575)</f>
        <v>45000</v>
      </c>
    </row>
    <row r="570" spans="1:10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25000</v>
      </c>
      <c r="D573" s="5">
        <f t="shared" si="61"/>
        <v>25000</v>
      </c>
      <c r="E573" s="5">
        <f t="shared" si="61"/>
        <v>25000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7500</v>
      </c>
      <c r="D587" s="32">
        <f>SUM(D588:D591)</f>
        <v>7500</v>
      </c>
      <c r="E587" s="32">
        <f>SUM(E588:E591)</f>
        <v>7500</v>
      </c>
    </row>
    <row r="588" spans="1:5" outlineLevel="2">
      <c r="A588" s="7">
        <v>6610</v>
      </c>
      <c r="B588" s="4" t="s">
        <v>492</v>
      </c>
      <c r="C588" s="5">
        <v>7500</v>
      </c>
      <c r="D588" s="5">
        <f>C588</f>
        <v>7500</v>
      </c>
      <c r="E588" s="5">
        <f>D588</f>
        <v>7500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 t="shared" ref="D596:E598" si="65">C596</f>
        <v>0</v>
      </c>
      <c r="E596" s="5">
        <f t="shared" si="65"/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si="65"/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75000</v>
      </c>
      <c r="D599" s="32">
        <f>SUM(D600:D602)</f>
        <v>75000</v>
      </c>
      <c r="E599" s="32">
        <f>SUM(E600:E602)</f>
        <v>75000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75000</v>
      </c>
      <c r="D601" s="5">
        <f t="shared" si="66"/>
        <v>75000</v>
      </c>
      <c r="E601" s="5">
        <f t="shared" si="66"/>
        <v>75000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11051</v>
      </c>
      <c r="D603" s="32">
        <f>SUM(D604:D609)</f>
        <v>11051</v>
      </c>
      <c r="E603" s="32">
        <f>SUM(E604:E609)</f>
        <v>11051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11051</v>
      </c>
      <c r="D608" s="5">
        <f t="shared" si="67"/>
        <v>11051</v>
      </c>
      <c r="E608" s="5">
        <f t="shared" si="67"/>
        <v>11051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2213</v>
      </c>
      <c r="D610" s="32">
        <f>SUM(D611:D615)</f>
        <v>2213</v>
      </c>
      <c r="E610" s="32">
        <f>SUM(E611:E615)</f>
        <v>2213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2213</v>
      </c>
      <c r="D613" s="5">
        <f t="shared" si="68"/>
        <v>2213</v>
      </c>
      <c r="E613" s="5">
        <f t="shared" si="68"/>
        <v>2213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 t="shared" ref="D680:E682" si="77">C680</f>
        <v>0</v>
      </c>
      <c r="E680" s="5">
        <f t="shared" si="77"/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si="77"/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0" t="s">
        <v>570</v>
      </c>
      <c r="B716" s="201"/>
      <c r="C716" s="36">
        <f>C717</f>
        <v>312287</v>
      </c>
      <c r="D716" s="36">
        <f>D717</f>
        <v>312287</v>
      </c>
      <c r="E716" s="36">
        <f>E717</f>
        <v>312287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312287</v>
      </c>
      <c r="D717" s="33">
        <f>D718+D722</f>
        <v>312287</v>
      </c>
      <c r="E717" s="33">
        <f>E718+E722</f>
        <v>312287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841</v>
      </c>
      <c r="B718" s="197"/>
      <c r="C718" s="31">
        <f>SUM(C719:C721)</f>
        <v>312287</v>
      </c>
      <c r="D718" s="31">
        <f>SUM(D719:D721)</f>
        <v>312287</v>
      </c>
      <c r="E718" s="31">
        <f>SUM(E719:E721)</f>
        <v>312287</v>
      </c>
    </row>
    <row r="719" spans="1:10" ht="15" customHeight="1" outlineLevel="2">
      <c r="A719" s="6">
        <v>10950</v>
      </c>
      <c r="B719" s="4" t="s">
        <v>572</v>
      </c>
      <c r="C719" s="5">
        <v>312287</v>
      </c>
      <c r="D719" s="5">
        <f t="shared" ref="D719:E721" si="83">C719</f>
        <v>312287</v>
      </c>
      <c r="E719" s="5">
        <f t="shared" si="83"/>
        <v>312287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83"/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838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825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811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823</v>
      </c>
      <c r="C757" s="30"/>
      <c r="D757" s="30">
        <f t="shared" ref="D757:E759" si="88">C757</f>
        <v>0</v>
      </c>
      <c r="E757" s="30">
        <f t="shared" si="88"/>
        <v>0</v>
      </c>
    </row>
    <row r="758" spans="1:5" outlineLevel="3">
      <c r="A758" s="29"/>
      <c r="B758" s="28" t="s">
        <v>822</v>
      </c>
      <c r="C758" s="30"/>
      <c r="D758" s="30">
        <f t="shared" si="88"/>
        <v>0</v>
      </c>
      <c r="E758" s="30">
        <f t="shared" si="88"/>
        <v>0</v>
      </c>
    </row>
    <row r="759" spans="1:5" outlineLevel="3">
      <c r="A759" s="29"/>
      <c r="B759" s="28" t="s">
        <v>821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26.28515625" customWidth="1"/>
    <col min="4" max="4" width="26.42578125" customWidth="1"/>
  </cols>
  <sheetData>
    <row r="1" spans="1:3">
      <c r="A1" s="105" t="s">
        <v>96</v>
      </c>
      <c r="B1" s="106" t="s">
        <v>763</v>
      </c>
    </row>
    <row r="2" spans="1:3">
      <c r="A2" s="10" t="s">
        <v>97</v>
      </c>
      <c r="B2" s="12">
        <v>42789</v>
      </c>
      <c r="C2" s="136"/>
    </row>
    <row r="3" spans="1:3">
      <c r="A3" s="10" t="s">
        <v>98</v>
      </c>
      <c r="B3" s="12"/>
    </row>
    <row r="4" spans="1:3">
      <c r="A4" s="10" t="s">
        <v>99</v>
      </c>
      <c r="B4" s="12"/>
    </row>
    <row r="5" spans="1:3">
      <c r="A5" s="10" t="s">
        <v>100</v>
      </c>
      <c r="B5" s="10"/>
      <c r="C5" s="136"/>
    </row>
    <row r="6" spans="1:3">
      <c r="A6" s="105" t="s">
        <v>101</v>
      </c>
      <c r="B6" s="187" t="s">
        <v>763</v>
      </c>
    </row>
    <row r="7" spans="1:3">
      <c r="A7" s="10" t="s">
        <v>97</v>
      </c>
      <c r="B7" s="189">
        <v>42757</v>
      </c>
    </row>
    <row r="8" spans="1:3">
      <c r="A8" s="10" t="s">
        <v>102</v>
      </c>
      <c r="B8" s="144"/>
    </row>
    <row r="9" spans="1:3">
      <c r="A9" s="10" t="s">
        <v>99</v>
      </c>
      <c r="B9" s="144"/>
    </row>
    <row r="10" spans="1:3">
      <c r="A10" s="10" t="s">
        <v>100</v>
      </c>
      <c r="B10" s="144"/>
    </row>
    <row r="11" spans="1:3">
      <c r="A11" s="105" t="s">
        <v>103</v>
      </c>
      <c r="B11" s="187" t="s">
        <v>763</v>
      </c>
    </row>
    <row r="12" spans="1:3">
      <c r="A12" s="10"/>
      <c r="B12" s="144"/>
    </row>
    <row r="13" spans="1:3">
      <c r="A13" s="10"/>
      <c r="B13" s="12"/>
    </row>
    <row r="14" spans="1:3">
      <c r="A14" s="10"/>
      <c r="B14" s="12"/>
    </row>
    <row r="15" spans="1:3">
      <c r="A15" s="10"/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rightToLeft="1" topLeftCell="A45" workbookViewId="0">
      <selection activeCell="D60" sqref="D60"/>
    </sheetView>
  </sheetViews>
  <sheetFormatPr baseColWidth="10" defaultColWidth="9.140625" defaultRowHeight="15"/>
  <cols>
    <col min="1" max="1" width="23.5703125" style="10" customWidth="1"/>
    <col min="2" max="2" width="10.28515625" style="10" customWidth="1"/>
    <col min="3" max="3" width="10.42578125" style="10" customWidth="1"/>
    <col min="4" max="4" width="29.42578125" style="104" customWidth="1"/>
    <col min="5" max="10" width="9.140625" style="111"/>
    <col min="11" max="12" width="0" style="111" hidden="1" customWidth="1"/>
    <col min="13" max="43" width="9.140625" style="111"/>
  </cols>
  <sheetData>
    <row r="1" spans="1:12">
      <c r="A1" s="88" t="s">
        <v>752</v>
      </c>
      <c r="B1" s="88" t="s">
        <v>753</v>
      </c>
      <c r="C1" s="88" t="s">
        <v>754</v>
      </c>
      <c r="D1" s="103" t="s">
        <v>755</v>
      </c>
    </row>
    <row r="2" spans="1:12" ht="15.75">
      <c r="A2" s="13" t="s">
        <v>982</v>
      </c>
      <c r="B2" s="10" t="s">
        <v>757</v>
      </c>
    </row>
    <row r="3" spans="1:12" ht="15.75">
      <c r="A3" s="13" t="s">
        <v>983</v>
      </c>
      <c r="B3" s="10" t="s">
        <v>757</v>
      </c>
      <c r="K3" s="111" t="s">
        <v>756</v>
      </c>
      <c r="L3" s="111" t="s">
        <v>758</v>
      </c>
    </row>
    <row r="4" spans="1:12" ht="15.75">
      <c r="A4" s="13" t="s">
        <v>984</v>
      </c>
      <c r="B4" s="10" t="s">
        <v>757</v>
      </c>
      <c r="K4" s="111" t="s">
        <v>757</v>
      </c>
      <c r="L4" s="111" t="s">
        <v>759</v>
      </c>
    </row>
    <row r="5" spans="1:12" ht="15.75">
      <c r="A5" s="13" t="s">
        <v>985</v>
      </c>
      <c r="B5" s="10" t="s">
        <v>757</v>
      </c>
      <c r="L5" s="111" t="s">
        <v>760</v>
      </c>
    </row>
    <row r="6" spans="1:12" ht="15.75">
      <c r="A6" s="13" t="s">
        <v>994</v>
      </c>
      <c r="B6" s="10" t="s">
        <v>757</v>
      </c>
    </row>
    <row r="7" spans="1:12" ht="15.75">
      <c r="A7" s="13" t="s">
        <v>995</v>
      </c>
      <c r="B7" s="10" t="s">
        <v>757</v>
      </c>
      <c r="L7" s="111" t="s">
        <v>761</v>
      </c>
    </row>
    <row r="8" spans="1:12" ht="15.75">
      <c r="A8" s="13" t="s">
        <v>997</v>
      </c>
      <c r="B8" s="10" t="s">
        <v>757</v>
      </c>
    </row>
    <row r="9" spans="1:12" ht="15.75">
      <c r="A9" s="13" t="s">
        <v>996</v>
      </c>
      <c r="B9" s="10" t="s">
        <v>757</v>
      </c>
    </row>
    <row r="10" spans="1:12" ht="15.75">
      <c r="A10" s="13" t="s">
        <v>986</v>
      </c>
      <c r="B10" s="10" t="s">
        <v>757</v>
      </c>
    </row>
    <row r="11" spans="1:12" ht="15.75">
      <c r="A11" s="13" t="s">
        <v>998</v>
      </c>
      <c r="B11" s="10" t="s">
        <v>757</v>
      </c>
    </row>
    <row r="12" spans="1:12" ht="15.75">
      <c r="A12" s="13" t="s">
        <v>999</v>
      </c>
      <c r="B12" s="10" t="s">
        <v>757</v>
      </c>
    </row>
    <row r="13" spans="1:12" ht="15.75">
      <c r="A13" s="13" t="s">
        <v>914</v>
      </c>
      <c r="B13" s="10" t="s">
        <v>757</v>
      </c>
    </row>
    <row r="14" spans="1:12" ht="15.75">
      <c r="A14" s="13" t="s">
        <v>987</v>
      </c>
      <c r="B14" s="10" t="s">
        <v>757</v>
      </c>
    </row>
    <row r="15" spans="1:12" ht="15.75">
      <c r="A15" s="13" t="s">
        <v>989</v>
      </c>
      <c r="B15" s="10" t="s">
        <v>757</v>
      </c>
    </row>
    <row r="16" spans="1:12" ht="15.75">
      <c r="A16" s="13" t="s">
        <v>988</v>
      </c>
      <c r="B16" s="10" t="s">
        <v>757</v>
      </c>
    </row>
    <row r="17" spans="1:2" ht="15.75">
      <c r="A17" s="13" t="s">
        <v>1000</v>
      </c>
      <c r="B17" s="10" t="s">
        <v>757</v>
      </c>
    </row>
    <row r="18" spans="1:2" ht="15.75">
      <c r="A18" s="13" t="s">
        <v>988</v>
      </c>
      <c r="B18" s="10" t="s">
        <v>757</v>
      </c>
    </row>
    <row r="19" spans="1:2" ht="15.75">
      <c r="A19" s="13" t="s">
        <v>990</v>
      </c>
      <c r="B19" s="10" t="s">
        <v>757</v>
      </c>
    </row>
    <row r="20" spans="1:2" ht="15.75">
      <c r="A20" s="13" t="s">
        <v>991</v>
      </c>
      <c r="B20" s="10" t="s">
        <v>757</v>
      </c>
    </row>
    <row r="21" spans="1:2" ht="15.75">
      <c r="A21" s="13" t="s">
        <v>992</v>
      </c>
      <c r="B21" s="10" t="s">
        <v>757</v>
      </c>
    </row>
    <row r="22" spans="1:2" ht="15.75">
      <c r="A22" s="13" t="s">
        <v>993</v>
      </c>
      <c r="B22" s="10" t="s">
        <v>757</v>
      </c>
    </row>
    <row r="23" spans="1:2" ht="15.75">
      <c r="A23" s="13" t="s">
        <v>1001</v>
      </c>
      <c r="B23" s="10" t="s">
        <v>757</v>
      </c>
    </row>
    <row r="24" spans="1:2" ht="15.75">
      <c r="A24" s="13" t="s">
        <v>1001</v>
      </c>
      <c r="B24" s="10" t="s">
        <v>757</v>
      </c>
    </row>
    <row r="25" spans="1:2" ht="15.75">
      <c r="A25" s="13" t="s">
        <v>1001</v>
      </c>
      <c r="B25" s="10" t="s">
        <v>757</v>
      </c>
    </row>
    <row r="26" spans="1:2" ht="15.75">
      <c r="A26" s="13" t="s">
        <v>1001</v>
      </c>
      <c r="B26" s="10" t="s">
        <v>757</v>
      </c>
    </row>
    <row r="27" spans="1:2" ht="15.75">
      <c r="A27" s="13" t="s">
        <v>1002</v>
      </c>
      <c r="B27" s="10" t="s">
        <v>757</v>
      </c>
    </row>
    <row r="28" spans="1:2" ht="15.75">
      <c r="A28" s="13" t="s">
        <v>1003</v>
      </c>
      <c r="B28" s="10" t="s">
        <v>757</v>
      </c>
    </row>
    <row r="29" spans="1:2" ht="15.75">
      <c r="A29" s="13" t="s">
        <v>1004</v>
      </c>
      <c r="B29" s="10" t="s">
        <v>757</v>
      </c>
    </row>
    <row r="30" spans="1:2" ht="15.75">
      <c r="A30" s="13" t="s">
        <v>1004</v>
      </c>
      <c r="B30" s="10" t="s">
        <v>757</v>
      </c>
    </row>
    <row r="31" spans="1:2" ht="15.75">
      <c r="A31" s="13" t="s">
        <v>1004</v>
      </c>
      <c r="B31" s="10" t="s">
        <v>757</v>
      </c>
    </row>
    <row r="32" spans="1:2" ht="15.75">
      <c r="A32" s="13" t="s">
        <v>1004</v>
      </c>
      <c r="B32" s="10" t="s">
        <v>757</v>
      </c>
    </row>
    <row r="33" spans="1:4" ht="15.75">
      <c r="A33" s="13" t="s">
        <v>1005</v>
      </c>
      <c r="B33" s="10" t="s">
        <v>757</v>
      </c>
    </row>
    <row r="34" spans="1:4" ht="15.75">
      <c r="A34" s="13" t="s">
        <v>1005</v>
      </c>
      <c r="B34" s="10" t="s">
        <v>757</v>
      </c>
    </row>
    <row r="35" spans="1:4" ht="15.75">
      <c r="A35" s="13" t="s">
        <v>1005</v>
      </c>
      <c r="B35" s="10" t="s">
        <v>757</v>
      </c>
    </row>
    <row r="36" spans="1:4">
      <c r="A36" s="10" t="s">
        <v>1004</v>
      </c>
      <c r="B36" s="10" t="s">
        <v>757</v>
      </c>
    </row>
    <row r="37" spans="1:4">
      <c r="A37" s="10" t="s">
        <v>1004</v>
      </c>
      <c r="B37" s="10" t="s">
        <v>757</v>
      </c>
    </row>
    <row r="38" spans="1:4">
      <c r="A38" s="10" t="s">
        <v>1004</v>
      </c>
      <c r="B38" s="10" t="s">
        <v>757</v>
      </c>
    </row>
    <row r="39" spans="1:4">
      <c r="A39" s="10" t="s">
        <v>1004</v>
      </c>
      <c r="B39" s="10" t="s">
        <v>757</v>
      </c>
    </row>
    <row r="40" spans="1:4">
      <c r="A40" s="10" t="s">
        <v>1004</v>
      </c>
      <c r="B40" s="10" t="s">
        <v>757</v>
      </c>
    </row>
    <row r="41" spans="1:4">
      <c r="A41" s="10" t="s">
        <v>1005</v>
      </c>
      <c r="B41" s="10" t="s">
        <v>757</v>
      </c>
    </row>
    <row r="42" spans="1:4">
      <c r="A42" s="10" t="s">
        <v>1003</v>
      </c>
      <c r="B42" s="10" t="s">
        <v>757</v>
      </c>
    </row>
    <row r="43" spans="1:4">
      <c r="A43" s="10" t="s">
        <v>1006</v>
      </c>
      <c r="B43" s="10" t="s">
        <v>757</v>
      </c>
      <c r="D43" s="104" t="s">
        <v>1007</v>
      </c>
    </row>
    <row r="44" spans="1:4">
      <c r="A44" s="10" t="s">
        <v>1008</v>
      </c>
      <c r="B44" s="10" t="s">
        <v>757</v>
      </c>
    </row>
    <row r="45" spans="1:4">
      <c r="A45" s="10" t="s">
        <v>1005</v>
      </c>
      <c r="B45" s="10" t="s">
        <v>757</v>
      </c>
    </row>
    <row r="46" spans="1:4">
      <c r="A46" s="10" t="s">
        <v>1009</v>
      </c>
      <c r="B46" s="10" t="s">
        <v>757</v>
      </c>
      <c r="D46" s="104" t="s">
        <v>1010</v>
      </c>
    </row>
    <row r="47" spans="1:4">
      <c r="A47" s="10" t="s">
        <v>987</v>
      </c>
      <c r="B47" s="10" t="s">
        <v>757</v>
      </c>
    </row>
    <row r="48" spans="1:4">
      <c r="A48" s="10" t="s">
        <v>1011</v>
      </c>
      <c r="B48" s="10" t="s">
        <v>757</v>
      </c>
    </row>
    <row r="49" spans="1:2">
      <c r="A49" s="10" t="s">
        <v>1012</v>
      </c>
      <c r="B49" s="10" t="s">
        <v>757</v>
      </c>
    </row>
    <row r="50" spans="1:2">
      <c r="A50" s="10" t="s">
        <v>1013</v>
      </c>
      <c r="B50" s="10" t="s">
        <v>757</v>
      </c>
    </row>
    <row r="51" spans="1:2">
      <c r="A51" s="10" t="s">
        <v>1014</v>
      </c>
      <c r="B51" s="10" t="s">
        <v>757</v>
      </c>
    </row>
    <row r="52" spans="1:2">
      <c r="A52" s="10" t="s">
        <v>1015</v>
      </c>
      <c r="B52" s="10" t="s">
        <v>757</v>
      </c>
    </row>
    <row r="53" spans="1:2">
      <c r="A53" s="10" t="s">
        <v>1016</v>
      </c>
      <c r="B53" s="10" t="s">
        <v>757</v>
      </c>
    </row>
    <row r="54" spans="1:2">
      <c r="A54" s="10" t="s">
        <v>1017</v>
      </c>
      <c r="B54" s="10" t="s">
        <v>757</v>
      </c>
    </row>
    <row r="55" spans="1:2">
      <c r="A55" s="10" t="s">
        <v>1018</v>
      </c>
      <c r="B55" s="10" t="s">
        <v>757</v>
      </c>
    </row>
    <row r="56" spans="1:2">
      <c r="A56" s="10" t="s">
        <v>1018</v>
      </c>
      <c r="B56" s="10" t="s">
        <v>757</v>
      </c>
    </row>
    <row r="57" spans="1:2">
      <c r="A57" s="10" t="s">
        <v>1019</v>
      </c>
      <c r="B57" s="10" t="s">
        <v>756</v>
      </c>
    </row>
    <row r="58" spans="1:2">
      <c r="A58" s="10" t="s">
        <v>1020</v>
      </c>
      <c r="B58" s="10" t="s">
        <v>756</v>
      </c>
    </row>
    <row r="59" spans="1:2">
      <c r="A59" s="10" t="s">
        <v>1021</v>
      </c>
      <c r="B59" s="10" t="s">
        <v>756</v>
      </c>
    </row>
    <row r="60" spans="1:2">
      <c r="A60" s="10" t="s">
        <v>1022</v>
      </c>
      <c r="B60" s="10" t="s">
        <v>756</v>
      </c>
    </row>
    <row r="61" spans="1:2">
      <c r="A61" s="10" t="s">
        <v>1023</v>
      </c>
      <c r="B61" s="10" t="s">
        <v>756</v>
      </c>
    </row>
    <row r="62" spans="1:2">
      <c r="A62" s="10" t="s">
        <v>1024</v>
      </c>
      <c r="B62" s="10" t="s">
        <v>756</v>
      </c>
    </row>
    <row r="63" spans="1:2">
      <c r="A63" s="10" t="s">
        <v>1025</v>
      </c>
      <c r="B63" s="10" t="s">
        <v>756</v>
      </c>
    </row>
    <row r="64" spans="1:2">
      <c r="A64" s="10" t="s">
        <v>1026</v>
      </c>
      <c r="B64" s="10" t="s">
        <v>756</v>
      </c>
    </row>
    <row r="65" spans="1:2">
      <c r="A65" s="10" t="s">
        <v>1027</v>
      </c>
      <c r="B65" s="10" t="s">
        <v>756</v>
      </c>
    </row>
    <row r="66" spans="1:2">
      <c r="A66" s="10" t="s">
        <v>1028</v>
      </c>
      <c r="B66" s="10" t="s">
        <v>756</v>
      </c>
    </row>
    <row r="67" spans="1:2">
      <c r="A67" s="10" t="s">
        <v>1029</v>
      </c>
      <c r="B67" s="10" t="s">
        <v>756</v>
      </c>
    </row>
    <row r="68" spans="1:2">
      <c r="A68" s="10" t="s">
        <v>1030</v>
      </c>
      <c r="B68" s="10" t="s">
        <v>756</v>
      </c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$L$3:$L$7</formula1>
    </dataValidation>
  </dataValidations>
  <pageMargins left="0.7" right="0.7" top="0.75" bottom="0.75" header="0.3" footer="0.3"/>
  <pageSetup paperSize="9" orientation="portrait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A2" sqref="A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04" customWidth="1"/>
    <col min="4" max="9" width="9.140625" style="111"/>
    <col min="10" max="11" width="0" style="111" hidden="1" customWidth="1"/>
    <col min="12" max="36" width="9.140625" style="111"/>
  </cols>
  <sheetData>
    <row r="1" spans="1:36" s="89" customFormat="1" ht="19.5" customHeight="1">
      <c r="A1" s="108" t="s">
        <v>762</v>
      </c>
      <c r="B1" s="108" t="s">
        <v>753</v>
      </c>
      <c r="C1" s="116" t="s">
        <v>755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</row>
    <row r="2" spans="1:36" ht="15.75">
      <c r="A2" s="13"/>
    </row>
    <row r="3" spans="1:36" ht="15.75">
      <c r="A3" s="13"/>
      <c r="J3" s="111" t="s">
        <v>756</v>
      </c>
      <c r="K3" s="111" t="s">
        <v>758</v>
      </c>
    </row>
    <row r="4" spans="1:36" ht="15.75">
      <c r="A4" s="13"/>
      <c r="J4" s="111" t="s">
        <v>757</v>
      </c>
      <c r="K4" s="111" t="s">
        <v>759</v>
      </c>
    </row>
    <row r="5" spans="1:36" ht="15.75">
      <c r="A5" s="13"/>
      <c r="K5" s="111" t="s">
        <v>760</v>
      </c>
    </row>
    <row r="6" spans="1:36" ht="15.75">
      <c r="A6" s="13"/>
      <c r="K6" s="111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rightToLeft="1" workbookViewId="0">
      <selection activeCell="A21" sqref="A21"/>
    </sheetView>
  </sheetViews>
  <sheetFormatPr baseColWidth="10" defaultColWidth="9.140625" defaultRowHeight="15"/>
  <cols>
    <col min="1" max="1" width="38.42578125" style="10" customWidth="1"/>
    <col min="2" max="28" width="9.140625" style="111"/>
  </cols>
  <sheetData>
    <row r="1" spans="1:1">
      <c r="A1" s="10" t="s">
        <v>963</v>
      </c>
    </row>
    <row r="2" spans="1:1">
      <c r="A2" s="10" t="s">
        <v>964</v>
      </c>
    </row>
    <row r="3" spans="1:1">
      <c r="A3" s="10" t="s">
        <v>965</v>
      </c>
    </row>
    <row r="4" spans="1:1">
      <c r="A4" s="10" t="s">
        <v>966</v>
      </c>
    </row>
    <row r="5" spans="1:1">
      <c r="A5" s="10" t="s">
        <v>967</v>
      </c>
    </row>
    <row r="6" spans="1:1">
      <c r="A6" s="10" t="s">
        <v>968</v>
      </c>
    </row>
    <row r="7" spans="1:1">
      <c r="A7" s="10" t="s">
        <v>969</v>
      </c>
    </row>
    <row r="8" spans="1:1">
      <c r="A8" s="10" t="s">
        <v>970</v>
      </c>
    </row>
    <row r="9" spans="1:1">
      <c r="A9" s="10" t="s">
        <v>971</v>
      </c>
    </row>
    <row r="10" spans="1:1">
      <c r="A10" s="10" t="s">
        <v>972</v>
      </c>
    </row>
    <row r="11" spans="1:1">
      <c r="A11" s="10" t="s">
        <v>973</v>
      </c>
    </row>
    <row r="12" spans="1:1">
      <c r="A12" s="10" t="s">
        <v>974</v>
      </c>
    </row>
    <row r="13" spans="1:1">
      <c r="A13" s="10" t="s">
        <v>975</v>
      </c>
    </row>
    <row r="14" spans="1:1">
      <c r="A14" s="10" t="s">
        <v>976</v>
      </c>
    </row>
    <row r="15" spans="1:1">
      <c r="A15" s="10" t="s">
        <v>977</v>
      </c>
    </row>
    <row r="16" spans="1:1">
      <c r="A16" s="10" t="s">
        <v>978</v>
      </c>
    </row>
    <row r="17" spans="1:1">
      <c r="A17" s="10" t="s">
        <v>979</v>
      </c>
    </row>
    <row r="18" spans="1:1">
      <c r="A18" s="10" t="s">
        <v>980</v>
      </c>
    </row>
    <row r="19" spans="1:1">
      <c r="A19" s="10" t="s">
        <v>981</v>
      </c>
    </row>
    <row r="20" spans="1:1">
      <c r="A20" s="10" t="s">
        <v>974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ColWidth="9.140625" defaultRowHeight="15"/>
  <cols>
    <col min="1" max="1" width="4" style="64" bestFit="1" customWidth="1"/>
    <col min="2" max="2" width="20.42578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1" bestFit="1" customWidth="1"/>
    <col min="14" max="14" width="15.140625" style="61" customWidth="1"/>
    <col min="15" max="15" width="19" style="61" customWidth="1"/>
    <col min="16" max="16" width="14" style="61" bestFit="1" customWidth="1"/>
    <col min="17" max="17" width="16.42578125" style="61" bestFit="1" customWidth="1"/>
    <col min="18" max="18" width="14" style="61" bestFit="1" customWidth="1"/>
    <col min="19" max="19" width="14.140625" style="61" bestFit="1" customWidth="1"/>
    <col min="20" max="20" width="15.140625" style="61" customWidth="1"/>
    <col min="21" max="21" width="19" style="61" customWidth="1"/>
    <col min="22" max="22" width="14" style="61" bestFit="1" customWidth="1"/>
    <col min="23" max="23" width="16.42578125" style="61" bestFit="1" customWidth="1"/>
    <col min="24" max="24" width="14" style="61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2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52" t="s">
        <v>602</v>
      </c>
      <c r="C1" s="254" t="s">
        <v>603</v>
      </c>
      <c r="D1" s="254" t="s">
        <v>604</v>
      </c>
      <c r="E1" s="254" t="s">
        <v>605</v>
      </c>
      <c r="F1" s="254" t="s">
        <v>606</v>
      </c>
      <c r="G1" s="254" t="s">
        <v>607</v>
      </c>
      <c r="H1" s="254" t="s">
        <v>608</v>
      </c>
      <c r="I1" s="254" t="s">
        <v>609</v>
      </c>
      <c r="J1" s="254" t="s">
        <v>610</v>
      </c>
      <c r="K1" s="254" t="s">
        <v>611</v>
      </c>
      <c r="L1" s="254" t="s">
        <v>612</v>
      </c>
      <c r="M1" s="250" t="s">
        <v>737</v>
      </c>
      <c r="N1" s="258" t="s">
        <v>613</v>
      </c>
      <c r="O1" s="258"/>
      <c r="P1" s="258"/>
      <c r="Q1" s="258"/>
      <c r="R1" s="258"/>
      <c r="S1" s="250" t="s">
        <v>738</v>
      </c>
      <c r="T1" s="258" t="s">
        <v>613</v>
      </c>
      <c r="U1" s="258"/>
      <c r="V1" s="258"/>
      <c r="W1" s="258"/>
      <c r="X1" s="258"/>
      <c r="Y1" s="259" t="s">
        <v>614</v>
      </c>
      <c r="Z1" s="259" t="s">
        <v>615</v>
      </c>
      <c r="AA1" s="259" t="s">
        <v>616</v>
      </c>
      <c r="AB1" s="259" t="s">
        <v>617</v>
      </c>
      <c r="AC1" s="259" t="s">
        <v>618</v>
      </c>
      <c r="AD1" s="259" t="s">
        <v>619</v>
      </c>
      <c r="AE1" s="261" t="s">
        <v>620</v>
      </c>
      <c r="AF1" s="263" t="s">
        <v>621</v>
      </c>
      <c r="AG1" s="265" t="s">
        <v>622</v>
      </c>
      <c r="AH1" s="267" t="s">
        <v>623</v>
      </c>
      <c r="AI1" s="256" t="s">
        <v>624</v>
      </c>
      <c r="AQ1" s="52"/>
      <c r="AR1" s="52"/>
      <c r="AS1" s="53"/>
      <c r="AT1" s="52"/>
      <c r="AU1" s="52"/>
    </row>
    <row r="2" spans="1:47" ht="26.25" thickBo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1"/>
      <c r="N2" s="63" t="s">
        <v>625</v>
      </c>
      <c r="O2" s="63" t="s">
        <v>626</v>
      </c>
      <c r="P2" s="63" t="s">
        <v>627</v>
      </c>
      <c r="Q2" s="63" t="s">
        <v>628</v>
      </c>
      <c r="R2" s="63" t="s">
        <v>629</v>
      </c>
      <c r="S2" s="251"/>
      <c r="T2" s="63" t="s">
        <v>625</v>
      </c>
      <c r="U2" s="63" t="s">
        <v>626</v>
      </c>
      <c r="V2" s="63" t="s">
        <v>627</v>
      </c>
      <c r="W2" s="63" t="s">
        <v>628</v>
      </c>
      <c r="X2" s="63" t="s">
        <v>629</v>
      </c>
      <c r="Y2" s="260"/>
      <c r="Z2" s="260"/>
      <c r="AA2" s="260"/>
      <c r="AB2" s="260"/>
      <c r="AC2" s="260"/>
      <c r="AD2" s="260"/>
      <c r="AE2" s="262"/>
      <c r="AF2" s="264"/>
      <c r="AG2" s="266"/>
      <c r="AH2" s="268"/>
      <c r="AI2" s="257"/>
      <c r="AS2" s="55" t="s">
        <v>630</v>
      </c>
    </row>
    <row r="3" spans="1:47" s="56" customFormat="1" ht="21">
      <c r="A3" s="65">
        <v>1</v>
      </c>
      <c r="B3" s="66" t="s">
        <v>898</v>
      </c>
      <c r="C3" s="67"/>
      <c r="D3" s="66" t="s">
        <v>631</v>
      </c>
      <c r="E3" s="66" t="s">
        <v>899</v>
      </c>
      <c r="F3" s="66" t="s">
        <v>633</v>
      </c>
      <c r="G3" s="66">
        <v>2010</v>
      </c>
      <c r="H3" s="66"/>
      <c r="I3" s="66"/>
      <c r="J3" s="66"/>
      <c r="K3" s="66"/>
      <c r="L3" s="66"/>
      <c r="M3" s="60">
        <v>174100</v>
      </c>
      <c r="N3" s="68"/>
      <c r="O3" s="68"/>
      <c r="P3" s="68"/>
      <c r="Q3" s="68"/>
      <c r="R3" s="68"/>
      <c r="S3" s="60">
        <f t="shared" ref="S3:S29" si="0">T3+U3+V3+W3+X3</f>
        <v>0</v>
      </c>
      <c r="T3" s="68"/>
      <c r="U3" s="68"/>
      <c r="V3" s="68"/>
      <c r="W3" s="68"/>
      <c r="X3" s="68"/>
      <c r="Y3" s="69"/>
      <c r="Z3" s="69"/>
      <c r="AA3" s="69"/>
      <c r="AB3" s="69"/>
      <c r="AC3" s="69"/>
      <c r="AD3" s="69"/>
      <c r="AE3" s="70"/>
      <c r="AF3" s="70"/>
      <c r="AG3" s="71">
        <v>1</v>
      </c>
      <c r="AH3" s="72"/>
      <c r="AI3" s="72" t="s">
        <v>900</v>
      </c>
      <c r="AQ3" s="57" t="s">
        <v>633</v>
      </c>
      <c r="AR3" s="57"/>
      <c r="AS3" s="58" t="s">
        <v>634</v>
      </c>
      <c r="AT3" s="57" t="s">
        <v>631</v>
      </c>
      <c r="AU3" s="57" t="s">
        <v>632</v>
      </c>
    </row>
    <row r="4" spans="1:47" s="56" customFormat="1" ht="31.5">
      <c r="A4" s="65">
        <f>A3+1</f>
        <v>2</v>
      </c>
      <c r="B4" s="59" t="s">
        <v>901</v>
      </c>
      <c r="C4" s="10"/>
      <c r="D4" s="59" t="s">
        <v>631</v>
      </c>
      <c r="E4" s="59" t="s">
        <v>902</v>
      </c>
      <c r="F4" s="59" t="s">
        <v>633</v>
      </c>
      <c r="G4" s="59">
        <v>2010</v>
      </c>
      <c r="H4" s="59"/>
      <c r="I4" s="59"/>
      <c r="J4" s="59"/>
      <c r="K4" s="59"/>
      <c r="L4" s="59"/>
      <c r="M4" s="60">
        <v>92625</v>
      </c>
      <c r="N4" s="61"/>
      <c r="O4" s="61"/>
      <c r="P4" s="60"/>
      <c r="Q4" s="60"/>
      <c r="R4" s="60"/>
      <c r="S4" s="60">
        <f t="shared" si="0"/>
        <v>0</v>
      </c>
      <c r="T4" s="61"/>
      <c r="U4" s="61"/>
      <c r="V4" s="60"/>
      <c r="W4" s="60"/>
      <c r="X4" s="60"/>
      <c r="Y4" s="12"/>
      <c r="Z4" s="12"/>
      <c r="AA4" s="12"/>
      <c r="AB4" s="12"/>
      <c r="AC4" s="12"/>
      <c r="AD4" s="12"/>
      <c r="AE4" s="10"/>
      <c r="AF4" s="10"/>
      <c r="AG4" s="62">
        <v>1</v>
      </c>
      <c r="AH4" s="12"/>
      <c r="AI4" s="104" t="s">
        <v>903</v>
      </c>
      <c r="AQ4" s="57" t="s">
        <v>635</v>
      </c>
      <c r="AR4" s="57" t="s">
        <v>625</v>
      </c>
      <c r="AS4" s="58" t="s">
        <v>636</v>
      </c>
      <c r="AT4" s="57" t="s">
        <v>637</v>
      </c>
      <c r="AU4" s="57" t="s">
        <v>638</v>
      </c>
    </row>
    <row r="5" spans="1:47" s="56" customFormat="1" ht="21">
      <c r="A5" s="65">
        <f t="shared" ref="A5:A68" si="1">A4+1</f>
        <v>3</v>
      </c>
      <c r="B5" s="59" t="s">
        <v>904</v>
      </c>
      <c r="C5" s="10"/>
      <c r="D5" s="59" t="s">
        <v>631</v>
      </c>
      <c r="E5" s="59" t="s">
        <v>904</v>
      </c>
      <c r="F5" s="59" t="s">
        <v>633</v>
      </c>
      <c r="G5" s="59">
        <v>2011</v>
      </c>
      <c r="H5" s="59"/>
      <c r="I5" s="59"/>
      <c r="J5" s="59"/>
      <c r="K5" s="59"/>
      <c r="L5" s="59"/>
      <c r="M5" s="60">
        <v>146982</v>
      </c>
      <c r="N5" s="61"/>
      <c r="O5" s="61"/>
      <c r="P5" s="60"/>
      <c r="Q5" s="60"/>
      <c r="R5" s="60"/>
      <c r="S5" s="60">
        <f t="shared" si="0"/>
        <v>0</v>
      </c>
      <c r="T5" s="61"/>
      <c r="U5" s="61"/>
      <c r="V5" s="60"/>
      <c r="W5" s="60"/>
      <c r="X5" s="60"/>
      <c r="Y5" s="73"/>
      <c r="Z5" s="73"/>
      <c r="AA5" s="73"/>
      <c r="AB5" s="73"/>
      <c r="AC5" s="12"/>
      <c r="AD5" s="12"/>
      <c r="AE5" s="10"/>
      <c r="AF5" s="10"/>
      <c r="AG5" s="62">
        <v>1</v>
      </c>
      <c r="AH5" s="12"/>
      <c r="AI5" s="10" t="s">
        <v>905</v>
      </c>
      <c r="AQ5" s="57"/>
      <c r="AR5" s="57" t="s">
        <v>626</v>
      </c>
      <c r="AS5" s="58" t="s">
        <v>639</v>
      </c>
      <c r="AT5" s="57" t="s">
        <v>640</v>
      </c>
      <c r="AU5" s="57" t="s">
        <v>641</v>
      </c>
    </row>
    <row r="6" spans="1:47" s="56" customFormat="1" ht="21">
      <c r="A6" s="65">
        <f t="shared" si="1"/>
        <v>4</v>
      </c>
      <c r="B6" s="59" t="s">
        <v>906</v>
      </c>
      <c r="C6" s="10"/>
      <c r="D6" s="59" t="s">
        <v>631</v>
      </c>
      <c r="E6" s="59" t="s">
        <v>904</v>
      </c>
      <c r="F6" s="59" t="s">
        <v>633</v>
      </c>
      <c r="G6" s="59">
        <v>2010</v>
      </c>
      <c r="H6" s="59"/>
      <c r="I6" s="59"/>
      <c r="J6" s="59"/>
      <c r="K6" s="59"/>
      <c r="L6" s="59"/>
      <c r="M6" s="60">
        <v>16300</v>
      </c>
      <c r="N6" s="61"/>
      <c r="O6" s="61"/>
      <c r="P6" s="61"/>
      <c r="Q6" s="61"/>
      <c r="R6" s="61"/>
      <c r="S6" s="60">
        <f t="shared" si="0"/>
        <v>0</v>
      </c>
      <c r="T6" s="61"/>
      <c r="U6" s="61"/>
      <c r="V6" s="61"/>
      <c r="W6" s="61"/>
      <c r="X6" s="61"/>
      <c r="Y6" s="12"/>
      <c r="Z6" s="12"/>
      <c r="AA6" s="12"/>
      <c r="AB6" s="12"/>
      <c r="AC6" s="12"/>
      <c r="AD6" s="12"/>
      <c r="AE6" s="10"/>
      <c r="AF6" s="10"/>
      <c r="AG6" s="62">
        <v>1</v>
      </c>
      <c r="AH6" s="12"/>
      <c r="AI6" s="10"/>
      <c r="AQ6" s="57"/>
      <c r="AR6" s="57" t="s">
        <v>642</v>
      </c>
      <c r="AS6" s="58" t="s">
        <v>643</v>
      </c>
      <c r="AT6" s="57"/>
      <c r="AU6" s="57" t="s">
        <v>644</v>
      </c>
    </row>
    <row r="7" spans="1:47" s="56" customFormat="1" ht="21">
      <c r="A7" s="65">
        <f t="shared" si="1"/>
        <v>5</v>
      </c>
      <c r="B7" s="74" t="s">
        <v>907</v>
      </c>
      <c r="C7" s="10"/>
      <c r="D7" s="74" t="s">
        <v>631</v>
      </c>
      <c r="E7" s="74" t="s">
        <v>904</v>
      </c>
      <c r="F7" s="59" t="s">
        <v>633</v>
      </c>
      <c r="G7" s="59">
        <v>2010</v>
      </c>
      <c r="H7" s="59"/>
      <c r="I7" s="59"/>
      <c r="J7" s="59"/>
      <c r="K7" s="59"/>
      <c r="L7" s="59"/>
      <c r="M7" s="60">
        <v>22300</v>
      </c>
      <c r="N7" s="61"/>
      <c r="O7" s="61"/>
      <c r="P7" s="61"/>
      <c r="Q7" s="61"/>
      <c r="R7" s="61"/>
      <c r="S7" s="60">
        <f t="shared" si="0"/>
        <v>0</v>
      </c>
      <c r="T7" s="61"/>
      <c r="U7" s="61"/>
      <c r="V7" s="61"/>
      <c r="W7" s="61"/>
      <c r="X7" s="61"/>
      <c r="Y7" s="12"/>
      <c r="Z7" s="12"/>
      <c r="AA7" s="12"/>
      <c r="AB7" s="12"/>
      <c r="AC7" s="12"/>
      <c r="AD7" s="12"/>
      <c r="AE7" s="10"/>
      <c r="AF7" s="10"/>
      <c r="AG7" s="62">
        <v>1</v>
      </c>
      <c r="AH7" s="12"/>
      <c r="AI7" s="10"/>
      <c r="AQ7" s="57"/>
      <c r="AR7" s="57" t="s">
        <v>645</v>
      </c>
      <c r="AS7" s="58" t="s">
        <v>646</v>
      </c>
      <c r="AT7" s="57"/>
      <c r="AU7" s="57" t="s">
        <v>647</v>
      </c>
    </row>
    <row r="8" spans="1:47" s="56" customFormat="1" ht="21">
      <c r="A8" s="65">
        <f t="shared" si="1"/>
        <v>6</v>
      </c>
      <c r="B8" s="59" t="s">
        <v>907</v>
      </c>
      <c r="C8" s="10"/>
      <c r="D8" s="59" t="s">
        <v>631</v>
      </c>
      <c r="E8" s="59" t="s">
        <v>904</v>
      </c>
      <c r="F8" s="59" t="s">
        <v>633</v>
      </c>
      <c r="G8" s="59">
        <v>2010</v>
      </c>
      <c r="H8" s="59"/>
      <c r="I8" s="59"/>
      <c r="J8" s="59"/>
      <c r="K8" s="59"/>
      <c r="L8" s="59"/>
      <c r="M8" s="60">
        <v>11389</v>
      </c>
      <c r="N8" s="61"/>
      <c r="O8" s="61"/>
      <c r="P8" s="61"/>
      <c r="Q8" s="61"/>
      <c r="R8" s="61"/>
      <c r="S8" s="60">
        <f t="shared" si="0"/>
        <v>0</v>
      </c>
      <c r="T8" s="61"/>
      <c r="U8" s="61"/>
      <c r="V8" s="61"/>
      <c r="W8" s="61"/>
      <c r="X8" s="61"/>
      <c r="Y8" s="73"/>
      <c r="Z8" s="73"/>
      <c r="AA8" s="73"/>
      <c r="AB8" s="73"/>
      <c r="AC8" s="73"/>
      <c r="AD8" s="12"/>
      <c r="AE8" s="10"/>
      <c r="AF8" s="10"/>
      <c r="AG8" s="62">
        <v>1</v>
      </c>
      <c r="AH8" s="12"/>
      <c r="AI8" s="10"/>
      <c r="AQ8" s="57"/>
      <c r="AR8" s="57"/>
      <c r="AS8" s="58" t="s">
        <v>648</v>
      </c>
      <c r="AT8" s="57"/>
      <c r="AU8" s="57"/>
    </row>
    <row r="9" spans="1:47" s="56" customFormat="1" ht="21">
      <c r="A9" s="65">
        <f t="shared" si="1"/>
        <v>7</v>
      </c>
      <c r="B9" s="59" t="s">
        <v>630</v>
      </c>
      <c r="C9" s="10"/>
      <c r="D9" s="59" t="s">
        <v>631</v>
      </c>
      <c r="E9" s="59" t="s">
        <v>647</v>
      </c>
      <c r="F9" s="59" t="s">
        <v>633</v>
      </c>
      <c r="G9" s="59">
        <v>2010</v>
      </c>
      <c r="H9" s="59"/>
      <c r="I9" s="59"/>
      <c r="J9" s="59"/>
      <c r="K9" s="59"/>
      <c r="L9" s="59"/>
      <c r="M9" s="60">
        <v>5800</v>
      </c>
      <c r="N9" s="61"/>
      <c r="O9" s="61"/>
      <c r="P9" s="61"/>
      <c r="Q9" s="61"/>
      <c r="R9" s="61"/>
      <c r="S9" s="60">
        <f t="shared" si="0"/>
        <v>0</v>
      </c>
      <c r="T9" s="61"/>
      <c r="U9" s="61"/>
      <c r="V9" s="61"/>
      <c r="W9" s="61"/>
      <c r="X9" s="61"/>
      <c r="Y9" s="73"/>
      <c r="Z9" s="73"/>
      <c r="AA9" s="73"/>
      <c r="AB9" s="73"/>
      <c r="AC9" s="73"/>
      <c r="AD9" s="12"/>
      <c r="AE9" s="10"/>
      <c r="AF9" s="10"/>
      <c r="AG9" s="62">
        <v>1</v>
      </c>
      <c r="AH9" s="12"/>
      <c r="AI9" s="10"/>
      <c r="AQ9" s="57"/>
      <c r="AR9" s="57"/>
      <c r="AS9" s="58" t="s">
        <v>649</v>
      </c>
      <c r="AT9" s="57"/>
      <c r="AU9" s="57"/>
    </row>
    <row r="10" spans="1:47" s="56" customFormat="1" ht="21">
      <c r="A10" s="65">
        <f t="shared" si="1"/>
        <v>8</v>
      </c>
      <c r="B10" s="59" t="s">
        <v>908</v>
      </c>
      <c r="C10" s="10"/>
      <c r="D10" s="59" t="s">
        <v>631</v>
      </c>
      <c r="E10" s="59" t="s">
        <v>899</v>
      </c>
      <c r="F10" s="59" t="s">
        <v>633</v>
      </c>
      <c r="G10" s="59">
        <v>2011</v>
      </c>
      <c r="H10" s="59"/>
      <c r="I10" s="59"/>
      <c r="J10" s="59"/>
      <c r="K10" s="59"/>
      <c r="L10" s="59"/>
      <c r="M10" s="60">
        <v>900</v>
      </c>
      <c r="N10" s="61"/>
      <c r="O10" s="61"/>
      <c r="P10" s="61"/>
      <c r="Q10" s="61"/>
      <c r="R10" s="61"/>
      <c r="S10" s="60">
        <f t="shared" si="0"/>
        <v>0</v>
      </c>
      <c r="T10" s="61"/>
      <c r="U10" s="61"/>
      <c r="V10" s="61"/>
      <c r="W10" s="61"/>
      <c r="X10" s="61"/>
      <c r="Y10" s="12"/>
      <c r="Z10" s="12"/>
      <c r="AA10" s="12"/>
      <c r="AB10" s="12"/>
      <c r="AC10" s="12"/>
      <c r="AD10" s="12"/>
      <c r="AE10" s="10"/>
      <c r="AF10" s="10"/>
      <c r="AG10" s="62"/>
      <c r="AH10" s="12"/>
      <c r="AI10" s="10" t="s">
        <v>909</v>
      </c>
      <c r="AQ10" s="57"/>
      <c r="AR10" s="57"/>
      <c r="AS10" s="58" t="s">
        <v>650</v>
      </c>
      <c r="AT10" s="57"/>
      <c r="AU10" s="57"/>
    </row>
    <row r="11" spans="1:47" s="56" customFormat="1" ht="21">
      <c r="A11" s="65">
        <f t="shared" si="1"/>
        <v>9</v>
      </c>
      <c r="B11" s="59" t="s">
        <v>898</v>
      </c>
      <c r="C11" s="10"/>
      <c r="D11" s="59" t="s">
        <v>631</v>
      </c>
      <c r="E11" s="59" t="s">
        <v>899</v>
      </c>
      <c r="F11" s="59" t="s">
        <v>633</v>
      </c>
      <c r="G11" s="59">
        <v>2011</v>
      </c>
      <c r="H11" s="59"/>
      <c r="I11" s="59"/>
      <c r="J11" s="59"/>
      <c r="K11" s="59"/>
      <c r="L11" s="59"/>
      <c r="M11" s="60">
        <v>900</v>
      </c>
      <c r="N11" s="61"/>
      <c r="O11" s="61"/>
      <c r="P11" s="61"/>
      <c r="Q11" s="61"/>
      <c r="R11" s="61"/>
      <c r="S11" s="60">
        <f t="shared" si="0"/>
        <v>0</v>
      </c>
      <c r="T11" s="61"/>
      <c r="U11" s="61"/>
      <c r="V11" s="61"/>
      <c r="W11" s="61"/>
      <c r="X11" s="61"/>
      <c r="Y11" s="12"/>
      <c r="Z11" s="12"/>
      <c r="AA11" s="12"/>
      <c r="AB11" s="12"/>
      <c r="AC11" s="12"/>
      <c r="AD11" s="12"/>
      <c r="AE11" s="10"/>
      <c r="AF11" s="10"/>
      <c r="AG11" s="62"/>
      <c r="AH11" s="12"/>
      <c r="AI11" s="10" t="s">
        <v>909</v>
      </c>
      <c r="AQ11" s="57"/>
      <c r="AR11" s="57"/>
      <c r="AS11" s="58" t="s">
        <v>651</v>
      </c>
      <c r="AT11" s="57"/>
      <c r="AU11" s="57"/>
    </row>
    <row r="12" spans="1:47" s="56" customFormat="1" ht="21">
      <c r="A12" s="65">
        <f t="shared" si="1"/>
        <v>10</v>
      </c>
      <c r="B12" s="59" t="s">
        <v>901</v>
      </c>
      <c r="C12" s="10"/>
      <c r="D12" s="59" t="s">
        <v>631</v>
      </c>
      <c r="E12" s="59" t="s">
        <v>902</v>
      </c>
      <c r="F12" s="59" t="s">
        <v>633</v>
      </c>
      <c r="G12" s="59">
        <v>2011</v>
      </c>
      <c r="H12" s="59"/>
      <c r="I12" s="59"/>
      <c r="J12" s="59"/>
      <c r="K12" s="59"/>
      <c r="L12" s="59"/>
      <c r="M12" s="60">
        <v>7375</v>
      </c>
      <c r="N12" s="61"/>
      <c r="O12" s="61"/>
      <c r="P12" s="61"/>
      <c r="Q12" s="61"/>
      <c r="R12" s="61"/>
      <c r="S12" s="60">
        <f t="shared" si="0"/>
        <v>0</v>
      </c>
      <c r="T12" s="61"/>
      <c r="U12" s="61"/>
      <c r="V12" s="61"/>
      <c r="W12" s="61"/>
      <c r="X12" s="61"/>
      <c r="Y12" s="12"/>
      <c r="Z12" s="12"/>
      <c r="AA12" s="12"/>
      <c r="AB12" s="12"/>
      <c r="AC12" s="12"/>
      <c r="AD12" s="12"/>
      <c r="AE12" s="10"/>
      <c r="AF12" s="10"/>
      <c r="AG12" s="62">
        <v>1</v>
      </c>
      <c r="AH12" s="12"/>
      <c r="AI12" s="10"/>
      <c r="AQ12" s="57"/>
      <c r="AR12" s="57"/>
      <c r="AS12" s="58"/>
      <c r="AT12" s="57"/>
      <c r="AU12" s="57"/>
    </row>
    <row r="13" spans="1:47" s="56" customFormat="1" ht="21">
      <c r="A13" s="65">
        <f t="shared" si="1"/>
        <v>11</v>
      </c>
      <c r="B13" s="59" t="s">
        <v>904</v>
      </c>
      <c r="C13" s="10"/>
      <c r="D13" s="59" t="s">
        <v>631</v>
      </c>
      <c r="E13" s="59" t="s">
        <v>904</v>
      </c>
      <c r="F13" s="59" t="s">
        <v>633</v>
      </c>
      <c r="G13" s="59">
        <v>2011</v>
      </c>
      <c r="H13" s="59"/>
      <c r="I13" s="59"/>
      <c r="J13" s="59"/>
      <c r="K13" s="59"/>
      <c r="L13" s="59"/>
      <c r="M13" s="60">
        <v>4659</v>
      </c>
      <c r="N13" s="61"/>
      <c r="O13" s="61"/>
      <c r="P13" s="61"/>
      <c r="Q13" s="61"/>
      <c r="R13" s="61"/>
      <c r="S13" s="60">
        <f t="shared" si="0"/>
        <v>0</v>
      </c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0"/>
      <c r="AF13" s="10"/>
      <c r="AG13" s="62"/>
      <c r="AH13" s="12"/>
      <c r="AI13" s="10" t="s">
        <v>910</v>
      </c>
      <c r="AQ13" s="57"/>
      <c r="AR13" s="57"/>
      <c r="AS13" s="58"/>
      <c r="AT13" s="57"/>
      <c r="AU13" s="57"/>
    </row>
    <row r="14" spans="1:47" s="56" customFormat="1" ht="21">
      <c r="A14" s="65">
        <f t="shared" si="1"/>
        <v>12</v>
      </c>
      <c r="B14" s="59" t="s">
        <v>904</v>
      </c>
      <c r="C14" s="10"/>
      <c r="D14" s="59" t="s">
        <v>631</v>
      </c>
      <c r="E14" s="59" t="s">
        <v>904</v>
      </c>
      <c r="F14" s="59" t="s">
        <v>633</v>
      </c>
      <c r="G14" s="59">
        <v>2011</v>
      </c>
      <c r="H14" s="59"/>
      <c r="I14" s="59"/>
      <c r="J14" s="59"/>
      <c r="K14" s="59"/>
      <c r="L14" s="59"/>
      <c r="M14" s="60">
        <v>35000</v>
      </c>
      <c r="N14" s="61"/>
      <c r="O14" s="61"/>
      <c r="P14" s="61"/>
      <c r="Q14" s="61"/>
      <c r="R14" s="61"/>
      <c r="S14" s="60">
        <f t="shared" si="0"/>
        <v>0</v>
      </c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0"/>
      <c r="AF14" s="10"/>
      <c r="AG14" s="62">
        <v>1</v>
      </c>
      <c r="AH14" s="12"/>
      <c r="AI14" s="10"/>
      <c r="AQ14" s="57"/>
      <c r="AR14" s="57"/>
      <c r="AS14" s="58"/>
      <c r="AT14" s="57"/>
      <c r="AU14" s="57"/>
    </row>
    <row r="15" spans="1:47" s="56" customFormat="1" ht="21">
      <c r="A15" s="65">
        <f t="shared" si="1"/>
        <v>13</v>
      </c>
      <c r="B15" s="59" t="s">
        <v>630</v>
      </c>
      <c r="C15" s="10"/>
      <c r="D15" s="59" t="s">
        <v>631</v>
      </c>
      <c r="E15" s="59" t="s">
        <v>647</v>
      </c>
      <c r="F15" s="10" t="s">
        <v>633</v>
      </c>
      <c r="G15" s="59">
        <v>2011</v>
      </c>
      <c r="H15" s="59"/>
      <c r="I15" s="59"/>
      <c r="J15" s="59"/>
      <c r="K15" s="59"/>
      <c r="L15" s="59"/>
      <c r="M15" s="60">
        <v>84032</v>
      </c>
      <c r="N15" s="61"/>
      <c r="O15" s="61"/>
      <c r="P15" s="61"/>
      <c r="Q15" s="61"/>
      <c r="R15" s="61"/>
      <c r="S15" s="60">
        <f t="shared" si="0"/>
        <v>0</v>
      </c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0"/>
      <c r="AF15" s="10"/>
      <c r="AG15" s="62"/>
      <c r="AH15" s="12"/>
      <c r="AI15" s="10" t="s">
        <v>911</v>
      </c>
      <c r="AQ15" s="57"/>
      <c r="AR15" s="57"/>
      <c r="AS15" s="58"/>
      <c r="AT15" s="57"/>
      <c r="AU15" s="57"/>
    </row>
    <row r="16" spans="1:47" s="56" customFormat="1" ht="21">
      <c r="A16" s="65">
        <f t="shared" si="1"/>
        <v>14</v>
      </c>
      <c r="B16" s="10" t="s">
        <v>912</v>
      </c>
      <c r="C16" s="10"/>
      <c r="D16" s="59" t="s">
        <v>640</v>
      </c>
      <c r="E16" s="10" t="s">
        <v>913</v>
      </c>
      <c r="F16" s="10" t="s">
        <v>633</v>
      </c>
      <c r="G16" s="10">
        <v>2011</v>
      </c>
      <c r="H16" s="59"/>
      <c r="I16" s="59"/>
      <c r="J16" s="59"/>
      <c r="K16" s="59"/>
      <c r="L16" s="59"/>
      <c r="M16" s="60">
        <v>104559</v>
      </c>
      <c r="N16" s="61"/>
      <c r="O16" s="61"/>
      <c r="P16" s="61"/>
      <c r="Q16" s="61"/>
      <c r="R16" s="61"/>
      <c r="S16" s="60">
        <f t="shared" si="0"/>
        <v>0</v>
      </c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0"/>
      <c r="AF16" s="10"/>
      <c r="AG16" s="62">
        <v>1</v>
      </c>
      <c r="AH16" s="12"/>
      <c r="AI16" s="10"/>
      <c r="AQ16" s="57"/>
      <c r="AR16" s="57"/>
      <c r="AS16" s="58"/>
      <c r="AT16" s="57"/>
      <c r="AU16" s="57"/>
    </row>
    <row r="17" spans="1:47" s="56" customFormat="1" ht="21">
      <c r="A17" s="65">
        <f t="shared" si="1"/>
        <v>15</v>
      </c>
      <c r="B17" s="10" t="s">
        <v>914</v>
      </c>
      <c r="C17" s="10"/>
      <c r="D17" s="10" t="s">
        <v>640</v>
      </c>
      <c r="E17" s="10" t="s">
        <v>915</v>
      </c>
      <c r="F17" s="10" t="s">
        <v>633</v>
      </c>
      <c r="G17" s="10">
        <v>2011</v>
      </c>
      <c r="H17" s="59"/>
      <c r="I17" s="59"/>
      <c r="J17" s="59"/>
      <c r="K17" s="59"/>
      <c r="L17" s="59"/>
      <c r="M17" s="60">
        <v>80000</v>
      </c>
      <c r="N17" s="61"/>
      <c r="O17" s="61"/>
      <c r="P17" s="61"/>
      <c r="Q17" s="61"/>
      <c r="R17" s="61"/>
      <c r="S17" s="60">
        <f t="shared" si="0"/>
        <v>0</v>
      </c>
      <c r="T17" s="61"/>
      <c r="U17" s="61"/>
      <c r="V17" s="61"/>
      <c r="W17" s="61"/>
      <c r="X17" s="61"/>
      <c r="Y17" s="12"/>
      <c r="Z17" s="12"/>
      <c r="AA17" s="12"/>
      <c r="AB17" s="12"/>
      <c r="AC17" s="12"/>
      <c r="AD17" s="12"/>
      <c r="AE17" s="10"/>
      <c r="AF17" s="10"/>
      <c r="AG17" s="62">
        <v>1</v>
      </c>
      <c r="AH17" s="12"/>
      <c r="AI17" s="10" t="s">
        <v>916</v>
      </c>
      <c r="AQ17" s="57"/>
      <c r="AR17" s="57"/>
      <c r="AS17" s="57"/>
    </row>
    <row r="18" spans="1:47" s="56" customFormat="1" ht="21">
      <c r="A18" s="65">
        <f t="shared" si="1"/>
        <v>16</v>
      </c>
      <c r="B18" s="10" t="s">
        <v>917</v>
      </c>
      <c r="C18" s="10"/>
      <c r="D18" s="10" t="s">
        <v>640</v>
      </c>
      <c r="E18" s="10" t="s">
        <v>915</v>
      </c>
      <c r="F18" s="10" t="s">
        <v>633</v>
      </c>
      <c r="G18" s="10">
        <v>2011</v>
      </c>
      <c r="H18" s="59"/>
      <c r="I18" s="59"/>
      <c r="J18" s="59"/>
      <c r="K18" s="59"/>
      <c r="L18" s="59"/>
      <c r="M18" s="60">
        <v>170000</v>
      </c>
      <c r="N18" s="61"/>
      <c r="O18" s="61"/>
      <c r="P18" s="61"/>
      <c r="Q18" s="61"/>
      <c r="R18" s="61"/>
      <c r="S18" s="60">
        <f t="shared" si="0"/>
        <v>0</v>
      </c>
      <c r="T18" s="61"/>
      <c r="U18" s="61"/>
      <c r="V18" s="61"/>
      <c r="W18" s="61"/>
      <c r="X18" s="61"/>
      <c r="Y18" s="12"/>
      <c r="Z18" s="12"/>
      <c r="AA18" s="12"/>
      <c r="AB18" s="12"/>
      <c r="AC18" s="12"/>
      <c r="AD18" s="12">
        <v>41823</v>
      </c>
      <c r="AE18" s="10"/>
      <c r="AF18" s="10"/>
      <c r="AG18" s="62">
        <v>0.6</v>
      </c>
      <c r="AH18" s="12"/>
      <c r="AI18" s="10" t="s">
        <v>918</v>
      </c>
      <c r="AQ18" s="57"/>
      <c r="AR18" s="57"/>
      <c r="AS18" s="57"/>
    </row>
    <row r="19" spans="1:47" s="56" customFormat="1" ht="21">
      <c r="A19" s="65">
        <f t="shared" si="1"/>
        <v>17</v>
      </c>
      <c r="B19" s="137" t="s">
        <v>908</v>
      </c>
      <c r="C19" s="137"/>
      <c r="D19" s="137" t="s">
        <v>631</v>
      </c>
      <c r="E19" s="137" t="s">
        <v>899</v>
      </c>
      <c r="F19" s="137" t="s">
        <v>633</v>
      </c>
      <c r="G19" s="137">
        <v>2012</v>
      </c>
      <c r="H19" s="91"/>
      <c r="I19" s="91"/>
      <c r="J19" s="91"/>
      <c r="K19" s="91"/>
      <c r="L19" s="91"/>
      <c r="M19" s="138">
        <v>250000</v>
      </c>
      <c r="N19" s="139"/>
      <c r="O19" s="139"/>
      <c r="P19" s="139"/>
      <c r="Q19" s="139"/>
      <c r="R19" s="139"/>
      <c r="S19" s="138">
        <f t="shared" si="0"/>
        <v>0</v>
      </c>
      <c r="T19" s="139"/>
      <c r="U19" s="139"/>
      <c r="V19" s="139"/>
      <c r="W19" s="139"/>
      <c r="X19" s="139"/>
      <c r="Y19" s="140"/>
      <c r="Z19" s="140"/>
      <c r="AA19" s="140"/>
      <c r="AB19" s="140"/>
      <c r="AC19" s="140"/>
      <c r="AD19" s="140"/>
      <c r="AE19" s="137"/>
      <c r="AF19" s="137"/>
      <c r="AG19" s="62">
        <v>1</v>
      </c>
      <c r="AH19" s="140"/>
      <c r="AI19" s="137"/>
      <c r="AQ19" s="57"/>
      <c r="AR19" s="57"/>
      <c r="AS19" s="57"/>
    </row>
    <row r="20" spans="1:47" s="56" customFormat="1" ht="21">
      <c r="A20" s="65">
        <f t="shared" si="1"/>
        <v>18</v>
      </c>
      <c r="B20" s="137" t="s">
        <v>898</v>
      </c>
      <c r="C20" s="137"/>
      <c r="D20" s="137" t="s">
        <v>631</v>
      </c>
      <c r="E20" s="137" t="s">
        <v>899</v>
      </c>
      <c r="F20" s="137" t="s">
        <v>633</v>
      </c>
      <c r="G20" s="137">
        <v>2012</v>
      </c>
      <c r="H20" s="91"/>
      <c r="I20" s="91"/>
      <c r="J20" s="91"/>
      <c r="K20" s="91"/>
      <c r="L20" s="91"/>
      <c r="M20" s="138">
        <v>25000</v>
      </c>
      <c r="N20" s="139"/>
      <c r="O20" s="139"/>
      <c r="P20" s="139"/>
      <c r="Q20" s="139"/>
      <c r="R20" s="139"/>
      <c r="S20" s="138">
        <f t="shared" si="0"/>
        <v>0</v>
      </c>
      <c r="T20" s="139"/>
      <c r="U20" s="139"/>
      <c r="V20" s="139"/>
      <c r="W20" s="139"/>
      <c r="X20" s="139"/>
      <c r="Y20" s="140"/>
      <c r="Z20" s="140"/>
      <c r="AA20" s="140"/>
      <c r="AB20" s="140"/>
      <c r="AC20" s="140"/>
      <c r="AD20" s="140"/>
      <c r="AE20" s="137"/>
      <c r="AF20" s="137"/>
      <c r="AG20" s="62">
        <v>1</v>
      </c>
      <c r="AH20" s="140"/>
      <c r="AI20" s="137"/>
      <c r="AQ20" s="57"/>
      <c r="AR20" s="57"/>
      <c r="AS20" s="57"/>
    </row>
    <row r="21" spans="1:47" s="56" customFormat="1" ht="21">
      <c r="A21" s="65">
        <f t="shared" si="1"/>
        <v>19</v>
      </c>
      <c r="B21" s="137" t="s">
        <v>919</v>
      </c>
      <c r="C21" s="137"/>
      <c r="D21" s="137" t="s">
        <v>631</v>
      </c>
      <c r="E21" s="137" t="s">
        <v>920</v>
      </c>
      <c r="F21" s="137" t="s">
        <v>633</v>
      </c>
      <c r="G21" s="137">
        <v>2012</v>
      </c>
      <c r="H21" s="91"/>
      <c r="I21" s="91"/>
      <c r="J21" s="91"/>
      <c r="K21" s="91"/>
      <c r="L21" s="91"/>
      <c r="M21" s="138">
        <v>40000</v>
      </c>
      <c r="N21" s="139"/>
      <c r="O21" s="139"/>
      <c r="P21" s="139"/>
      <c r="Q21" s="139"/>
      <c r="R21" s="139"/>
      <c r="S21" s="138">
        <f t="shared" si="0"/>
        <v>0</v>
      </c>
      <c r="T21" s="139"/>
      <c r="U21" s="139"/>
      <c r="V21" s="139"/>
      <c r="W21" s="139"/>
      <c r="X21" s="139"/>
      <c r="Y21" s="140"/>
      <c r="Z21" s="140"/>
      <c r="AA21" s="140"/>
      <c r="AB21" s="140"/>
      <c r="AC21" s="140"/>
      <c r="AD21" s="140"/>
      <c r="AE21" s="137"/>
      <c r="AF21" s="137"/>
      <c r="AG21" s="62">
        <v>1</v>
      </c>
      <c r="AH21" s="140"/>
      <c r="AI21" s="137"/>
      <c r="AQ21" s="57"/>
      <c r="AR21" s="57"/>
      <c r="AS21" s="57"/>
    </row>
    <row r="22" spans="1:47" s="56" customFormat="1" ht="21">
      <c r="A22" s="65">
        <f t="shared" si="1"/>
        <v>20</v>
      </c>
      <c r="B22" s="137" t="s">
        <v>921</v>
      </c>
      <c r="C22" s="137" t="s">
        <v>922</v>
      </c>
      <c r="D22" s="137" t="s">
        <v>631</v>
      </c>
      <c r="E22" s="137" t="s">
        <v>920</v>
      </c>
      <c r="F22" s="137" t="s">
        <v>633</v>
      </c>
      <c r="G22" s="137">
        <v>2012</v>
      </c>
      <c r="H22" s="91"/>
      <c r="I22" s="91"/>
      <c r="J22" s="91"/>
      <c r="K22" s="91"/>
      <c r="L22" s="91"/>
      <c r="M22" s="138">
        <v>50000</v>
      </c>
      <c r="N22" s="139"/>
      <c r="O22" s="139"/>
      <c r="P22" s="139"/>
      <c r="Q22" s="139"/>
      <c r="R22" s="139"/>
      <c r="S22" s="138">
        <f t="shared" si="0"/>
        <v>0</v>
      </c>
      <c r="T22" s="139"/>
      <c r="U22" s="139"/>
      <c r="V22" s="139"/>
      <c r="W22" s="139"/>
      <c r="X22" s="139"/>
      <c r="Y22" s="140"/>
      <c r="Z22" s="140"/>
      <c r="AA22" s="140"/>
      <c r="AB22" s="140"/>
      <c r="AC22" s="140"/>
      <c r="AD22" s="140"/>
      <c r="AE22" s="137"/>
      <c r="AF22" s="137"/>
      <c r="AG22" s="62">
        <v>1</v>
      </c>
      <c r="AH22" s="140"/>
      <c r="AI22" s="137"/>
      <c r="AQ22" s="57"/>
      <c r="AR22" s="57"/>
      <c r="AS22" s="57"/>
    </row>
    <row r="23" spans="1:47">
      <c r="A23" s="65">
        <f t="shared" si="1"/>
        <v>21</v>
      </c>
      <c r="B23" s="137" t="s">
        <v>908</v>
      </c>
      <c r="C23" s="137"/>
      <c r="D23" s="137" t="s">
        <v>631</v>
      </c>
      <c r="E23" s="137" t="s">
        <v>899</v>
      </c>
      <c r="F23" s="137" t="s">
        <v>633</v>
      </c>
      <c r="G23" s="137">
        <v>2013</v>
      </c>
      <c r="H23" s="91"/>
      <c r="I23" s="91"/>
      <c r="J23" s="91"/>
      <c r="K23" s="91"/>
      <c r="L23" s="91"/>
      <c r="M23" s="138">
        <v>350000</v>
      </c>
      <c r="N23" s="139"/>
      <c r="O23" s="139"/>
      <c r="P23" s="139"/>
      <c r="Q23" s="139"/>
      <c r="R23" s="139"/>
      <c r="S23" s="138">
        <f t="shared" si="0"/>
        <v>0</v>
      </c>
      <c r="T23" s="139"/>
      <c r="U23" s="139"/>
      <c r="V23" s="139"/>
      <c r="W23" s="139"/>
      <c r="X23" s="139"/>
      <c r="Y23" s="140"/>
      <c r="Z23" s="140"/>
      <c r="AA23" s="140"/>
      <c r="AB23" s="140"/>
      <c r="AC23" s="140"/>
      <c r="AD23" s="140"/>
      <c r="AE23" s="137"/>
      <c r="AF23" s="137"/>
      <c r="AG23" s="62">
        <v>0.8</v>
      </c>
      <c r="AH23" s="140"/>
      <c r="AI23" s="137" t="s">
        <v>923</v>
      </c>
      <c r="AS23" s="54"/>
      <c r="AT23"/>
      <c r="AU23"/>
    </row>
    <row r="24" spans="1:47">
      <c r="A24" s="65">
        <f t="shared" si="1"/>
        <v>22</v>
      </c>
      <c r="B24" s="137" t="s">
        <v>924</v>
      </c>
      <c r="C24" s="137"/>
      <c r="D24" s="137" t="s">
        <v>631</v>
      </c>
      <c r="E24" s="137" t="s">
        <v>899</v>
      </c>
      <c r="F24" s="137" t="s">
        <v>633</v>
      </c>
      <c r="G24" s="137">
        <v>2013</v>
      </c>
      <c r="H24" s="91"/>
      <c r="I24" s="91"/>
      <c r="J24" s="91"/>
      <c r="K24" s="91"/>
      <c r="L24" s="91"/>
      <c r="M24" s="138">
        <v>100000</v>
      </c>
      <c r="N24" s="139"/>
      <c r="O24" s="139"/>
      <c r="P24" s="139"/>
      <c r="Q24" s="139"/>
      <c r="R24" s="139"/>
      <c r="S24" s="138">
        <f t="shared" si="0"/>
        <v>0</v>
      </c>
      <c r="T24" s="139"/>
      <c r="U24" s="139"/>
      <c r="V24" s="139"/>
      <c r="W24" s="139"/>
      <c r="X24" s="139"/>
      <c r="Y24" s="140"/>
      <c r="Z24" s="140"/>
      <c r="AA24" s="140"/>
      <c r="AB24" s="140"/>
      <c r="AC24" s="140"/>
      <c r="AD24" s="140"/>
      <c r="AE24" s="137"/>
      <c r="AF24" s="137"/>
      <c r="AG24" s="62">
        <v>0.8</v>
      </c>
      <c r="AH24" s="140"/>
      <c r="AI24" s="137" t="s">
        <v>923</v>
      </c>
      <c r="AS24" s="54"/>
      <c r="AT24"/>
      <c r="AU24"/>
    </row>
    <row r="25" spans="1:47">
      <c r="A25" s="65">
        <f t="shared" si="1"/>
        <v>23</v>
      </c>
      <c r="B25" s="137" t="s">
        <v>908</v>
      </c>
      <c r="C25" s="137"/>
      <c r="D25" s="137" t="s">
        <v>631</v>
      </c>
      <c r="E25" s="137" t="s">
        <v>899</v>
      </c>
      <c r="F25" s="137" t="s">
        <v>633</v>
      </c>
      <c r="G25" s="137">
        <v>2014</v>
      </c>
      <c r="H25" s="91"/>
      <c r="I25" s="91"/>
      <c r="J25" s="91"/>
      <c r="K25" s="91"/>
      <c r="L25" s="91"/>
      <c r="M25" s="138">
        <v>350000</v>
      </c>
      <c r="N25" s="139"/>
      <c r="O25" s="139"/>
      <c r="P25" s="139"/>
      <c r="Q25" s="139"/>
      <c r="R25" s="139"/>
      <c r="S25" s="138">
        <f t="shared" si="0"/>
        <v>0</v>
      </c>
      <c r="T25" s="139"/>
      <c r="U25" s="139"/>
      <c r="V25" s="139"/>
      <c r="W25" s="139"/>
      <c r="X25" s="139"/>
      <c r="Y25" s="140"/>
      <c r="Z25" s="140"/>
      <c r="AA25" s="140"/>
      <c r="AB25" s="140"/>
      <c r="AC25" s="140"/>
      <c r="AD25" s="140"/>
      <c r="AE25" s="137"/>
      <c r="AF25" s="137"/>
      <c r="AG25" s="62">
        <v>0.8</v>
      </c>
      <c r="AH25" s="140"/>
      <c r="AI25" s="137" t="s">
        <v>923</v>
      </c>
      <c r="AS25" s="54"/>
      <c r="AT25"/>
      <c r="AU25"/>
    </row>
    <row r="26" spans="1:47">
      <c r="A26" s="65">
        <f t="shared" si="1"/>
        <v>24</v>
      </c>
      <c r="B26" s="137" t="s">
        <v>925</v>
      </c>
      <c r="C26" s="137"/>
      <c r="D26" s="137" t="s">
        <v>640</v>
      </c>
      <c r="E26" s="137" t="s">
        <v>913</v>
      </c>
      <c r="F26" s="137" t="s">
        <v>633</v>
      </c>
      <c r="G26" s="137">
        <v>2014</v>
      </c>
      <c r="H26" s="91"/>
      <c r="I26" s="91"/>
      <c r="J26" s="91"/>
      <c r="K26" s="91"/>
      <c r="L26" s="91"/>
      <c r="M26" s="138">
        <v>50000</v>
      </c>
      <c r="N26" s="139"/>
      <c r="O26" s="139"/>
      <c r="P26" s="139"/>
      <c r="Q26" s="139"/>
      <c r="R26" s="139"/>
      <c r="S26" s="138">
        <f t="shared" si="0"/>
        <v>0</v>
      </c>
      <c r="T26" s="139"/>
      <c r="U26" s="139"/>
      <c r="V26" s="139"/>
      <c r="W26" s="139"/>
      <c r="X26" s="139"/>
      <c r="Y26" s="140"/>
      <c r="Z26" s="140"/>
      <c r="AA26" s="140"/>
      <c r="AB26" s="140"/>
      <c r="AC26" s="140"/>
      <c r="AD26" s="140"/>
      <c r="AE26" s="137"/>
      <c r="AF26" s="137"/>
      <c r="AH26" s="140"/>
      <c r="AI26" s="137" t="s">
        <v>926</v>
      </c>
      <c r="AS26" s="54"/>
      <c r="AT26"/>
      <c r="AU26"/>
    </row>
    <row r="27" spans="1:47">
      <c r="A27" s="65">
        <f t="shared" si="1"/>
        <v>25</v>
      </c>
      <c r="B27" s="137" t="s">
        <v>927</v>
      </c>
      <c r="C27" s="137"/>
      <c r="D27" s="137" t="s">
        <v>640</v>
      </c>
      <c r="E27" s="137" t="s">
        <v>928</v>
      </c>
      <c r="F27" s="137" t="s">
        <v>633</v>
      </c>
      <c r="G27" s="137">
        <v>2014</v>
      </c>
      <c r="H27" s="91"/>
      <c r="I27" s="91"/>
      <c r="J27" s="91"/>
      <c r="K27" s="91"/>
      <c r="L27" s="91"/>
      <c r="M27" s="138">
        <v>500000</v>
      </c>
      <c r="N27" s="139"/>
      <c r="O27" s="139"/>
      <c r="P27" s="139"/>
      <c r="Q27" s="139"/>
      <c r="R27" s="139"/>
      <c r="S27" s="138">
        <f t="shared" si="0"/>
        <v>0</v>
      </c>
      <c r="T27" s="139"/>
      <c r="U27" s="139"/>
      <c r="V27" s="139"/>
      <c r="W27" s="139"/>
      <c r="X27" s="139"/>
      <c r="Y27" s="140"/>
      <c r="Z27" s="140"/>
      <c r="AA27" s="140"/>
      <c r="AB27" s="140"/>
      <c r="AC27" s="140"/>
      <c r="AD27" s="140"/>
      <c r="AE27" s="137"/>
      <c r="AF27" s="137"/>
      <c r="AH27" s="140"/>
      <c r="AI27" s="137" t="s">
        <v>929</v>
      </c>
      <c r="AS27" s="54"/>
      <c r="AT27"/>
      <c r="AU27"/>
    </row>
    <row r="28" spans="1:47">
      <c r="A28" s="65">
        <f t="shared" si="1"/>
        <v>26</v>
      </c>
      <c r="B28" s="137" t="s">
        <v>930</v>
      </c>
      <c r="C28" s="137"/>
      <c r="D28" s="137"/>
      <c r="E28" s="137" t="s">
        <v>913</v>
      </c>
      <c r="F28" s="137" t="s">
        <v>635</v>
      </c>
      <c r="G28" s="137">
        <v>2014</v>
      </c>
      <c r="H28" s="91"/>
      <c r="I28" s="91"/>
      <c r="J28" s="91"/>
      <c r="K28" s="91"/>
      <c r="L28" s="91"/>
      <c r="M28" s="138">
        <v>150000</v>
      </c>
      <c r="N28" s="139"/>
      <c r="O28" s="139"/>
      <c r="P28" s="139"/>
      <c r="Q28" s="139"/>
      <c r="R28" s="139"/>
      <c r="S28" s="138">
        <f t="shared" si="0"/>
        <v>0</v>
      </c>
      <c r="T28" s="139"/>
      <c r="U28" s="139"/>
      <c r="V28" s="139"/>
      <c r="W28" s="139"/>
      <c r="X28" s="139"/>
      <c r="Y28" s="140"/>
      <c r="Z28" s="140"/>
      <c r="AA28" s="140"/>
      <c r="AB28" s="140"/>
      <c r="AC28" s="140"/>
      <c r="AD28" s="140">
        <v>41664</v>
      </c>
      <c r="AE28" s="137"/>
      <c r="AF28" s="137"/>
      <c r="AG28" s="62">
        <v>0.7</v>
      </c>
      <c r="AH28" s="140"/>
      <c r="AI28" s="137" t="s">
        <v>931</v>
      </c>
      <c r="AS28" s="54"/>
      <c r="AT28"/>
      <c r="AU28"/>
    </row>
    <row r="29" spans="1:47">
      <c r="A29" s="65">
        <f t="shared" si="1"/>
        <v>27</v>
      </c>
      <c r="B29" s="137" t="s">
        <v>932</v>
      </c>
      <c r="C29" s="137"/>
      <c r="D29" s="137"/>
      <c r="E29" s="137" t="s">
        <v>913</v>
      </c>
      <c r="F29" s="137" t="s">
        <v>635</v>
      </c>
      <c r="G29" s="137">
        <v>2014</v>
      </c>
      <c r="H29" s="91"/>
      <c r="I29" s="91"/>
      <c r="J29" s="91"/>
      <c r="K29" s="91"/>
      <c r="L29" s="91"/>
      <c r="M29" s="138">
        <v>500000</v>
      </c>
      <c r="N29" s="139"/>
      <c r="O29" s="139"/>
      <c r="P29" s="139"/>
      <c r="Q29" s="139"/>
      <c r="R29" s="139"/>
      <c r="S29" s="138">
        <f t="shared" si="0"/>
        <v>0</v>
      </c>
      <c r="T29" s="139"/>
      <c r="U29" s="139"/>
      <c r="V29" s="139"/>
      <c r="W29" s="139"/>
      <c r="X29" s="139"/>
      <c r="Y29" s="140"/>
      <c r="Z29" s="140"/>
      <c r="AA29" s="140"/>
      <c r="AB29" s="140"/>
      <c r="AC29" s="140"/>
      <c r="AD29" s="140">
        <v>41664</v>
      </c>
      <c r="AE29" s="137"/>
      <c r="AF29" s="137"/>
      <c r="AG29" s="62">
        <v>0.7</v>
      </c>
      <c r="AH29" s="140"/>
      <c r="AI29" s="137" t="s">
        <v>933</v>
      </c>
      <c r="AS29" s="54"/>
      <c r="AT29"/>
      <c r="AU29"/>
    </row>
    <row r="30" spans="1:47">
      <c r="A30" s="65">
        <f t="shared" si="1"/>
        <v>28</v>
      </c>
      <c r="H30" s="59"/>
      <c r="I30" s="59"/>
      <c r="J30" s="59"/>
      <c r="K30" s="59"/>
      <c r="L30" s="59"/>
      <c r="M30" s="60">
        <f t="shared" ref="M30:M66" si="2">N30+O30+P30+Q30+R30</f>
        <v>0</v>
      </c>
      <c r="S30" s="60">
        <f t="shared" ref="S30:S66" si="3">T30+U30+V30+W30+X30</f>
        <v>0</v>
      </c>
      <c r="AS30" s="54"/>
      <c r="AT30"/>
      <c r="AU30"/>
    </row>
    <row r="31" spans="1:47">
      <c r="A31" s="65">
        <f t="shared" si="1"/>
        <v>29</v>
      </c>
      <c r="H31" s="59"/>
      <c r="I31" s="59"/>
      <c r="J31" s="59"/>
      <c r="K31" s="59"/>
      <c r="L31" s="59"/>
      <c r="M31" s="60">
        <f t="shared" si="2"/>
        <v>0</v>
      </c>
      <c r="S31" s="60">
        <f t="shared" si="3"/>
        <v>0</v>
      </c>
      <c r="AS31" s="54"/>
      <c r="AT31"/>
      <c r="AU31"/>
    </row>
    <row r="32" spans="1:47">
      <c r="A32" s="65">
        <f t="shared" si="1"/>
        <v>30</v>
      </c>
      <c r="H32" s="59"/>
      <c r="I32" s="59"/>
      <c r="J32" s="59"/>
      <c r="K32" s="59"/>
      <c r="L32" s="59"/>
      <c r="M32" s="60">
        <f t="shared" si="2"/>
        <v>0</v>
      </c>
      <c r="S32" s="60">
        <f t="shared" si="3"/>
        <v>0</v>
      </c>
      <c r="AS32" s="54"/>
      <c r="AT32"/>
      <c r="AU32"/>
    </row>
    <row r="33" spans="1:47">
      <c r="A33" s="65">
        <f t="shared" si="1"/>
        <v>31</v>
      </c>
      <c r="H33" s="59"/>
      <c r="I33" s="59"/>
      <c r="J33" s="59"/>
      <c r="K33" s="59"/>
      <c r="L33" s="59"/>
      <c r="M33" s="60">
        <f t="shared" si="2"/>
        <v>0</v>
      </c>
      <c r="S33" s="60">
        <f t="shared" si="3"/>
        <v>0</v>
      </c>
      <c r="AS33" s="54"/>
      <c r="AT33"/>
      <c r="AU33"/>
    </row>
    <row r="34" spans="1:47">
      <c r="A34" s="65">
        <f t="shared" si="1"/>
        <v>32</v>
      </c>
      <c r="H34" s="59"/>
      <c r="I34" s="59"/>
      <c r="J34" s="59"/>
      <c r="K34" s="59"/>
      <c r="L34" s="59"/>
      <c r="M34" s="60">
        <f t="shared" si="2"/>
        <v>0</v>
      </c>
      <c r="S34" s="60">
        <f t="shared" si="3"/>
        <v>0</v>
      </c>
      <c r="AS34" s="54"/>
      <c r="AT34"/>
      <c r="AU34"/>
    </row>
    <row r="35" spans="1:47">
      <c r="A35" s="65">
        <f t="shared" si="1"/>
        <v>33</v>
      </c>
      <c r="H35" s="59"/>
      <c r="I35" s="59"/>
      <c r="J35" s="59"/>
      <c r="K35" s="59"/>
      <c r="L35" s="59"/>
      <c r="M35" s="60">
        <f t="shared" si="2"/>
        <v>0</v>
      </c>
      <c r="S35" s="60">
        <f t="shared" si="3"/>
        <v>0</v>
      </c>
      <c r="AS35" s="54"/>
      <c r="AT35"/>
      <c r="AU35"/>
    </row>
    <row r="36" spans="1:47">
      <c r="A36" s="65">
        <f t="shared" si="1"/>
        <v>34</v>
      </c>
      <c r="H36" s="59"/>
      <c r="I36" s="59"/>
      <c r="J36" s="59"/>
      <c r="K36" s="59"/>
      <c r="L36" s="59"/>
      <c r="M36" s="60">
        <f t="shared" si="2"/>
        <v>0</v>
      </c>
      <c r="S36" s="60">
        <f t="shared" si="3"/>
        <v>0</v>
      </c>
      <c r="AS36" s="54"/>
      <c r="AT36"/>
      <c r="AU36"/>
    </row>
    <row r="37" spans="1:47">
      <c r="A37" s="65">
        <f t="shared" si="1"/>
        <v>35</v>
      </c>
      <c r="H37" s="59"/>
      <c r="I37" s="59"/>
      <c r="J37" s="59"/>
      <c r="K37" s="59"/>
      <c r="L37" s="59"/>
      <c r="M37" s="60">
        <f t="shared" si="2"/>
        <v>0</v>
      </c>
      <c r="S37" s="60">
        <f t="shared" si="3"/>
        <v>0</v>
      </c>
      <c r="AS37" s="54"/>
      <c r="AT37"/>
      <c r="AU37"/>
    </row>
    <row r="38" spans="1:47">
      <c r="A38" s="65">
        <f t="shared" si="1"/>
        <v>36</v>
      </c>
      <c r="H38" s="59"/>
      <c r="I38" s="59"/>
      <c r="J38" s="59"/>
      <c r="K38" s="59"/>
      <c r="L38" s="59"/>
      <c r="M38" s="60">
        <f t="shared" si="2"/>
        <v>0</v>
      </c>
      <c r="S38" s="60">
        <f t="shared" si="3"/>
        <v>0</v>
      </c>
      <c r="AS38" s="54"/>
      <c r="AT38"/>
      <c r="AU38"/>
    </row>
    <row r="39" spans="1:47">
      <c r="A39" s="65">
        <f t="shared" si="1"/>
        <v>37</v>
      </c>
      <c r="H39" s="59"/>
      <c r="I39" s="59"/>
      <c r="J39" s="59"/>
      <c r="K39" s="59"/>
      <c r="L39" s="59"/>
      <c r="M39" s="60">
        <f t="shared" si="2"/>
        <v>0</v>
      </c>
      <c r="S39" s="60">
        <f t="shared" si="3"/>
        <v>0</v>
      </c>
      <c r="AS39" s="54"/>
      <c r="AT39"/>
      <c r="AU39"/>
    </row>
    <row r="40" spans="1:47">
      <c r="A40" s="65">
        <f t="shared" si="1"/>
        <v>38</v>
      </c>
      <c r="H40" s="59"/>
      <c r="I40" s="59"/>
      <c r="J40" s="59"/>
      <c r="K40" s="59"/>
      <c r="L40" s="59"/>
      <c r="M40" s="60">
        <f t="shared" si="2"/>
        <v>0</v>
      </c>
      <c r="S40" s="60">
        <f t="shared" si="3"/>
        <v>0</v>
      </c>
      <c r="AS40" s="54"/>
      <c r="AT40"/>
      <c r="AU40"/>
    </row>
    <row r="41" spans="1:47">
      <c r="A41" s="65">
        <f t="shared" si="1"/>
        <v>39</v>
      </c>
      <c r="H41" s="59"/>
      <c r="I41" s="59"/>
      <c r="J41" s="59"/>
      <c r="K41" s="59"/>
      <c r="L41" s="59"/>
      <c r="M41" s="60">
        <f t="shared" si="2"/>
        <v>0</v>
      </c>
      <c r="S41" s="60">
        <f t="shared" si="3"/>
        <v>0</v>
      </c>
      <c r="AS41" s="54"/>
      <c r="AT41"/>
      <c r="AU41"/>
    </row>
    <row r="42" spans="1:47">
      <c r="A42" s="65">
        <f t="shared" si="1"/>
        <v>40</v>
      </c>
      <c r="H42" s="59"/>
      <c r="I42" s="59"/>
      <c r="J42" s="59"/>
      <c r="K42" s="59"/>
      <c r="L42" s="59"/>
      <c r="M42" s="60">
        <f t="shared" si="2"/>
        <v>0</v>
      </c>
      <c r="S42" s="60">
        <f t="shared" si="3"/>
        <v>0</v>
      </c>
      <c r="AT42"/>
      <c r="AU42"/>
    </row>
    <row r="43" spans="1:47">
      <c r="A43" s="65">
        <f t="shared" si="1"/>
        <v>41</v>
      </c>
      <c r="H43" s="59"/>
      <c r="I43" s="59"/>
      <c r="J43" s="59"/>
      <c r="K43" s="59"/>
      <c r="L43" s="59"/>
      <c r="M43" s="60">
        <f t="shared" si="2"/>
        <v>0</v>
      </c>
      <c r="S43" s="60">
        <f t="shared" si="3"/>
        <v>0</v>
      </c>
      <c r="AT43"/>
      <c r="AU43"/>
    </row>
    <row r="44" spans="1:47">
      <c r="A44" s="65">
        <f t="shared" si="1"/>
        <v>42</v>
      </c>
      <c r="H44" s="59"/>
      <c r="I44" s="59"/>
      <c r="J44" s="59"/>
      <c r="K44" s="59"/>
      <c r="L44" s="59"/>
      <c r="M44" s="60">
        <f t="shared" si="2"/>
        <v>0</v>
      </c>
      <c r="S44" s="60">
        <f t="shared" si="3"/>
        <v>0</v>
      </c>
      <c r="AT44"/>
      <c r="AU44"/>
    </row>
    <row r="45" spans="1:47">
      <c r="A45" s="65">
        <f t="shared" si="1"/>
        <v>43</v>
      </c>
      <c r="H45" s="59"/>
      <c r="I45" s="59"/>
      <c r="J45" s="59"/>
      <c r="K45" s="59"/>
      <c r="L45" s="59"/>
      <c r="M45" s="60">
        <f t="shared" si="2"/>
        <v>0</v>
      </c>
      <c r="S45" s="60">
        <f t="shared" si="3"/>
        <v>0</v>
      </c>
      <c r="AT45"/>
      <c r="AU45"/>
    </row>
    <row r="46" spans="1:47">
      <c r="A46" s="65">
        <f t="shared" si="1"/>
        <v>44</v>
      </c>
      <c r="H46" s="59"/>
      <c r="I46" s="59"/>
      <c r="J46" s="59"/>
      <c r="K46" s="59"/>
      <c r="L46" s="59"/>
      <c r="M46" s="60">
        <f t="shared" si="2"/>
        <v>0</v>
      </c>
      <c r="S46" s="60">
        <f t="shared" si="3"/>
        <v>0</v>
      </c>
      <c r="AT46"/>
      <c r="AU46"/>
    </row>
    <row r="47" spans="1:47">
      <c r="A47" s="65">
        <f t="shared" si="1"/>
        <v>45</v>
      </c>
      <c r="H47" s="59"/>
      <c r="I47" s="59"/>
      <c r="J47" s="59"/>
      <c r="K47" s="59"/>
      <c r="L47" s="59"/>
      <c r="M47" s="60">
        <f t="shared" si="2"/>
        <v>0</v>
      </c>
      <c r="S47" s="60">
        <f t="shared" si="3"/>
        <v>0</v>
      </c>
      <c r="AT47"/>
      <c r="AU47"/>
    </row>
    <row r="48" spans="1:47">
      <c r="A48" s="65">
        <f t="shared" si="1"/>
        <v>46</v>
      </c>
      <c r="H48" s="59"/>
      <c r="I48" s="59"/>
      <c r="J48" s="59"/>
      <c r="K48" s="59"/>
      <c r="L48" s="59"/>
      <c r="M48" s="60">
        <f t="shared" si="2"/>
        <v>0</v>
      </c>
      <c r="S48" s="60">
        <f t="shared" si="3"/>
        <v>0</v>
      </c>
      <c r="AT48"/>
      <c r="AU48"/>
    </row>
    <row r="49" spans="1:47">
      <c r="A49" s="65">
        <f t="shared" si="1"/>
        <v>47</v>
      </c>
      <c r="H49" s="59"/>
      <c r="I49" s="59"/>
      <c r="J49" s="59"/>
      <c r="K49" s="59"/>
      <c r="L49" s="59"/>
      <c r="M49" s="60">
        <f t="shared" si="2"/>
        <v>0</v>
      </c>
      <c r="S49" s="60">
        <f t="shared" si="3"/>
        <v>0</v>
      </c>
      <c r="AT49"/>
      <c r="AU49"/>
    </row>
    <row r="50" spans="1:47">
      <c r="A50" s="65">
        <f t="shared" si="1"/>
        <v>48</v>
      </c>
      <c r="H50" s="59"/>
      <c r="I50" s="59"/>
      <c r="J50" s="59"/>
      <c r="K50" s="59"/>
      <c r="L50" s="59"/>
      <c r="M50" s="60">
        <f t="shared" si="2"/>
        <v>0</v>
      </c>
      <c r="S50" s="60">
        <f t="shared" si="3"/>
        <v>0</v>
      </c>
      <c r="AT50"/>
      <c r="AU50"/>
    </row>
    <row r="51" spans="1:47">
      <c r="A51" s="65">
        <f t="shared" si="1"/>
        <v>49</v>
      </c>
      <c r="H51" s="59"/>
      <c r="I51" s="59"/>
      <c r="J51" s="59"/>
      <c r="K51" s="59"/>
      <c r="L51" s="59"/>
      <c r="M51" s="60">
        <f t="shared" si="2"/>
        <v>0</v>
      </c>
      <c r="S51" s="60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65">
        <f t="shared" si="1"/>
        <v>50</v>
      </c>
      <c r="H52" s="59"/>
      <c r="I52" s="59"/>
      <c r="J52" s="59"/>
      <c r="K52" s="59"/>
      <c r="L52" s="59"/>
      <c r="M52" s="60">
        <f t="shared" si="2"/>
        <v>0</v>
      </c>
      <c r="S52" s="60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65">
        <f t="shared" si="1"/>
        <v>51</v>
      </c>
      <c r="H53" s="59"/>
      <c r="I53" s="59"/>
      <c r="J53" s="59"/>
      <c r="K53" s="59"/>
      <c r="L53" s="59"/>
      <c r="M53" s="60">
        <f t="shared" si="2"/>
        <v>0</v>
      </c>
      <c r="S53" s="60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65">
        <f t="shared" si="1"/>
        <v>52</v>
      </c>
      <c r="H54" s="59"/>
      <c r="I54" s="59"/>
      <c r="J54" s="59"/>
      <c r="K54" s="59"/>
      <c r="L54" s="59"/>
      <c r="M54" s="60">
        <f t="shared" si="2"/>
        <v>0</v>
      </c>
      <c r="S54" s="60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65">
        <f t="shared" si="1"/>
        <v>53</v>
      </c>
      <c r="H55" s="59"/>
      <c r="I55" s="59"/>
      <c r="J55" s="59"/>
      <c r="K55" s="59"/>
      <c r="L55" s="59"/>
      <c r="M55" s="60">
        <f t="shared" si="2"/>
        <v>0</v>
      </c>
      <c r="S55" s="60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65">
        <f t="shared" si="1"/>
        <v>54</v>
      </c>
      <c r="H56" s="59"/>
      <c r="I56" s="59"/>
      <c r="J56" s="59"/>
      <c r="K56" s="59"/>
      <c r="L56" s="59"/>
      <c r="M56" s="60">
        <f t="shared" si="2"/>
        <v>0</v>
      </c>
      <c r="S56" s="60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65">
        <f t="shared" si="1"/>
        <v>55</v>
      </c>
      <c r="H57" s="59"/>
      <c r="I57" s="59"/>
      <c r="J57" s="59"/>
      <c r="K57" s="59"/>
      <c r="L57" s="59"/>
      <c r="M57" s="60">
        <f t="shared" si="2"/>
        <v>0</v>
      </c>
      <c r="S57" s="60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65">
        <f t="shared" si="1"/>
        <v>56</v>
      </c>
      <c r="H58" s="59"/>
      <c r="I58" s="59"/>
      <c r="J58" s="59"/>
      <c r="K58" s="59"/>
      <c r="L58" s="59"/>
      <c r="M58" s="60">
        <f t="shared" si="2"/>
        <v>0</v>
      </c>
      <c r="S58" s="60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65">
        <f t="shared" si="1"/>
        <v>57</v>
      </c>
      <c r="H59" s="59"/>
      <c r="I59" s="59"/>
      <c r="J59" s="59"/>
      <c r="K59" s="59"/>
      <c r="L59" s="59"/>
      <c r="M59" s="60">
        <f t="shared" si="2"/>
        <v>0</v>
      </c>
      <c r="S59" s="60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65">
        <f t="shared" si="1"/>
        <v>58</v>
      </c>
      <c r="H60" s="59"/>
      <c r="I60" s="59"/>
      <c r="J60" s="59"/>
      <c r="K60" s="59"/>
      <c r="L60" s="59"/>
      <c r="M60" s="60">
        <f t="shared" si="2"/>
        <v>0</v>
      </c>
      <c r="S60" s="60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65">
        <f t="shared" si="1"/>
        <v>59</v>
      </c>
      <c r="H61" s="59"/>
      <c r="I61" s="59"/>
      <c r="J61" s="59"/>
      <c r="K61" s="59"/>
      <c r="L61" s="59"/>
      <c r="M61" s="60">
        <f t="shared" si="2"/>
        <v>0</v>
      </c>
      <c r="S61" s="60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65">
        <f t="shared" si="1"/>
        <v>60</v>
      </c>
      <c r="H62" s="59"/>
      <c r="I62" s="59"/>
      <c r="J62" s="59"/>
      <c r="K62" s="59"/>
      <c r="L62" s="59"/>
      <c r="M62" s="60">
        <f t="shared" si="2"/>
        <v>0</v>
      </c>
      <c r="S62" s="60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65">
        <f t="shared" si="1"/>
        <v>61</v>
      </c>
      <c r="H63" s="59"/>
      <c r="I63" s="59"/>
      <c r="J63" s="59"/>
      <c r="K63" s="59"/>
      <c r="L63" s="59"/>
      <c r="M63" s="60">
        <f t="shared" si="2"/>
        <v>0</v>
      </c>
      <c r="S63" s="60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65">
        <f t="shared" si="1"/>
        <v>62</v>
      </c>
      <c r="H64" s="59"/>
      <c r="I64" s="59"/>
      <c r="J64" s="59"/>
      <c r="K64" s="59"/>
      <c r="L64" s="59"/>
      <c r="M64" s="60">
        <f t="shared" si="2"/>
        <v>0</v>
      </c>
      <c r="S64" s="60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65">
        <f t="shared" si="1"/>
        <v>63</v>
      </c>
      <c r="H65" s="59"/>
      <c r="I65" s="59"/>
      <c r="J65" s="59"/>
      <c r="K65" s="59"/>
      <c r="L65" s="59"/>
      <c r="M65" s="60">
        <f t="shared" si="2"/>
        <v>0</v>
      </c>
      <c r="S65" s="60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65">
        <f t="shared" si="1"/>
        <v>64</v>
      </c>
      <c r="H66" s="59"/>
      <c r="I66" s="59"/>
      <c r="J66" s="59"/>
      <c r="K66" s="59"/>
      <c r="L66" s="59"/>
      <c r="M66" s="60">
        <f t="shared" si="2"/>
        <v>0</v>
      </c>
      <c r="S66" s="60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65">
        <f t="shared" si="1"/>
        <v>65</v>
      </c>
      <c r="H67" s="59"/>
      <c r="I67" s="59"/>
      <c r="J67" s="59"/>
      <c r="K67" s="59"/>
      <c r="L67" s="59"/>
      <c r="M67" s="60">
        <f t="shared" ref="M67:M130" si="4">N67+O67+P67+Q67+R67</f>
        <v>0</v>
      </c>
      <c r="S67" s="60">
        <f t="shared" ref="S67:S130" si="5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65">
        <f t="shared" si="1"/>
        <v>66</v>
      </c>
      <c r="H68" s="59"/>
      <c r="I68" s="59"/>
      <c r="J68" s="59"/>
      <c r="K68" s="59"/>
      <c r="L68" s="59"/>
      <c r="M68" s="60">
        <f t="shared" si="4"/>
        <v>0</v>
      </c>
      <c r="S68" s="60">
        <f t="shared" si="5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65">
        <f t="shared" ref="A69:A132" si="6">A68+1</f>
        <v>67</v>
      </c>
      <c r="H69" s="59"/>
      <c r="I69" s="59"/>
      <c r="J69" s="59"/>
      <c r="K69" s="59"/>
      <c r="L69" s="59"/>
      <c r="M69" s="60">
        <f t="shared" si="4"/>
        <v>0</v>
      </c>
      <c r="S69" s="60">
        <f t="shared" si="5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65">
        <f t="shared" si="6"/>
        <v>68</v>
      </c>
      <c r="H70" s="59"/>
      <c r="I70" s="59"/>
      <c r="J70" s="59"/>
      <c r="K70" s="59"/>
      <c r="L70" s="59"/>
      <c r="M70" s="60">
        <f t="shared" si="4"/>
        <v>0</v>
      </c>
      <c r="S70" s="60">
        <f t="shared" si="5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65">
        <f t="shared" si="6"/>
        <v>69</v>
      </c>
      <c r="H71" s="59"/>
      <c r="I71" s="59"/>
      <c r="J71" s="59"/>
      <c r="K71" s="59"/>
      <c r="L71" s="59"/>
      <c r="M71" s="60">
        <f t="shared" si="4"/>
        <v>0</v>
      </c>
      <c r="S71" s="60">
        <f t="shared" si="5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65">
        <f t="shared" si="6"/>
        <v>70</v>
      </c>
      <c r="H72" s="59"/>
      <c r="I72" s="59"/>
      <c r="J72" s="59"/>
      <c r="K72" s="59"/>
      <c r="L72" s="59"/>
      <c r="M72" s="60">
        <f t="shared" si="4"/>
        <v>0</v>
      </c>
      <c r="S72" s="60">
        <f t="shared" si="5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65">
        <f t="shared" si="6"/>
        <v>71</v>
      </c>
      <c r="H73" s="59"/>
      <c r="I73" s="59"/>
      <c r="J73" s="59"/>
      <c r="K73" s="59"/>
      <c r="L73" s="59"/>
      <c r="M73" s="60">
        <f t="shared" si="4"/>
        <v>0</v>
      </c>
      <c r="S73" s="60">
        <f t="shared" si="5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65">
        <f t="shared" si="6"/>
        <v>72</v>
      </c>
      <c r="H74" s="59"/>
      <c r="I74" s="59"/>
      <c r="J74" s="59"/>
      <c r="K74" s="59"/>
      <c r="L74" s="59"/>
      <c r="M74" s="60">
        <f t="shared" si="4"/>
        <v>0</v>
      </c>
      <c r="S74" s="60">
        <f t="shared" si="5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65">
        <f t="shared" si="6"/>
        <v>73</v>
      </c>
      <c r="H75" s="59"/>
      <c r="I75" s="59"/>
      <c r="J75" s="59"/>
      <c r="K75" s="59"/>
      <c r="L75" s="59"/>
      <c r="M75" s="60">
        <f t="shared" si="4"/>
        <v>0</v>
      </c>
      <c r="S75" s="60">
        <f t="shared" si="5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65">
        <f t="shared" si="6"/>
        <v>74</v>
      </c>
      <c r="H76" s="59"/>
      <c r="I76" s="59"/>
      <c r="J76" s="59"/>
      <c r="K76" s="59"/>
      <c r="L76" s="59"/>
      <c r="M76" s="60">
        <f t="shared" si="4"/>
        <v>0</v>
      </c>
      <c r="S76" s="60">
        <f t="shared" si="5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65">
        <f t="shared" si="6"/>
        <v>75</v>
      </c>
      <c r="H77" s="59"/>
      <c r="I77" s="59"/>
      <c r="J77" s="59"/>
      <c r="K77" s="59"/>
      <c r="L77" s="59"/>
      <c r="M77" s="60">
        <f t="shared" si="4"/>
        <v>0</v>
      </c>
      <c r="S77" s="60">
        <f t="shared" si="5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65">
        <f t="shared" si="6"/>
        <v>76</v>
      </c>
      <c r="H78" s="59"/>
      <c r="I78" s="59"/>
      <c r="J78" s="59"/>
      <c r="K78" s="59"/>
      <c r="L78" s="59"/>
      <c r="M78" s="60">
        <f t="shared" si="4"/>
        <v>0</v>
      </c>
      <c r="S78" s="60">
        <f t="shared" si="5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65">
        <f t="shared" si="6"/>
        <v>77</v>
      </c>
      <c r="H79" s="59"/>
      <c r="I79" s="59"/>
      <c r="J79" s="59"/>
      <c r="K79" s="59"/>
      <c r="L79" s="59"/>
      <c r="M79" s="60">
        <f t="shared" si="4"/>
        <v>0</v>
      </c>
      <c r="S79" s="60">
        <f t="shared" si="5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65">
        <f t="shared" si="6"/>
        <v>78</v>
      </c>
      <c r="H80" s="59"/>
      <c r="I80" s="59"/>
      <c r="J80" s="59"/>
      <c r="K80" s="59"/>
      <c r="L80" s="59"/>
      <c r="M80" s="60">
        <f t="shared" si="4"/>
        <v>0</v>
      </c>
      <c r="S80" s="60">
        <f t="shared" si="5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65">
        <f t="shared" si="6"/>
        <v>79</v>
      </c>
      <c r="H81" s="59"/>
      <c r="I81" s="59"/>
      <c r="J81" s="59"/>
      <c r="K81" s="59"/>
      <c r="L81" s="59"/>
      <c r="M81" s="60">
        <f t="shared" si="4"/>
        <v>0</v>
      </c>
      <c r="S81" s="60">
        <f t="shared" si="5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65">
        <f t="shared" si="6"/>
        <v>80</v>
      </c>
      <c r="H82" s="59"/>
      <c r="I82" s="59"/>
      <c r="J82" s="59"/>
      <c r="K82" s="59"/>
      <c r="L82" s="59"/>
      <c r="M82" s="60">
        <f t="shared" si="4"/>
        <v>0</v>
      </c>
      <c r="S82" s="60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65">
        <f t="shared" si="6"/>
        <v>81</v>
      </c>
      <c r="H83" s="59"/>
      <c r="I83" s="59"/>
      <c r="J83" s="59"/>
      <c r="K83" s="59"/>
      <c r="L83" s="59"/>
      <c r="M83" s="60">
        <f t="shared" si="4"/>
        <v>0</v>
      </c>
      <c r="S83" s="60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65">
        <f t="shared" si="6"/>
        <v>82</v>
      </c>
      <c r="H84" s="59"/>
      <c r="I84" s="59"/>
      <c r="J84" s="59"/>
      <c r="K84" s="59"/>
      <c r="L84" s="59"/>
      <c r="M84" s="60">
        <f t="shared" si="4"/>
        <v>0</v>
      </c>
      <c r="S84" s="60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65">
        <f t="shared" si="6"/>
        <v>83</v>
      </c>
      <c r="H85" s="59"/>
      <c r="I85" s="59"/>
      <c r="J85" s="59"/>
      <c r="K85" s="59"/>
      <c r="L85" s="59"/>
      <c r="M85" s="60">
        <f t="shared" si="4"/>
        <v>0</v>
      </c>
      <c r="S85" s="60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65">
        <f t="shared" si="6"/>
        <v>84</v>
      </c>
      <c r="H86" s="59"/>
      <c r="I86" s="59"/>
      <c r="J86" s="59"/>
      <c r="K86" s="59"/>
      <c r="L86" s="59"/>
      <c r="M86" s="60">
        <f t="shared" si="4"/>
        <v>0</v>
      </c>
      <c r="S86" s="60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65">
        <f t="shared" si="6"/>
        <v>85</v>
      </c>
      <c r="H87" s="59"/>
      <c r="I87" s="59"/>
      <c r="J87" s="59"/>
      <c r="K87" s="59"/>
      <c r="L87" s="59"/>
      <c r="M87" s="60">
        <f t="shared" si="4"/>
        <v>0</v>
      </c>
      <c r="S87" s="60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65">
        <f t="shared" si="6"/>
        <v>86</v>
      </c>
      <c r="H88" s="59"/>
      <c r="I88" s="59"/>
      <c r="J88" s="59"/>
      <c r="K88" s="59"/>
      <c r="L88" s="59"/>
      <c r="M88" s="60">
        <f t="shared" si="4"/>
        <v>0</v>
      </c>
      <c r="S88" s="60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65">
        <f t="shared" si="6"/>
        <v>87</v>
      </c>
      <c r="H89" s="59"/>
      <c r="I89" s="59"/>
      <c r="J89" s="59"/>
      <c r="K89" s="59"/>
      <c r="L89" s="59"/>
      <c r="M89" s="60">
        <f t="shared" si="4"/>
        <v>0</v>
      </c>
      <c r="S89" s="60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65">
        <f t="shared" si="6"/>
        <v>88</v>
      </c>
      <c r="H90" s="59"/>
      <c r="I90" s="59"/>
      <c r="J90" s="59"/>
      <c r="K90" s="59"/>
      <c r="L90" s="59"/>
      <c r="M90" s="60">
        <f t="shared" si="4"/>
        <v>0</v>
      </c>
      <c r="S90" s="60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65">
        <f t="shared" si="6"/>
        <v>89</v>
      </c>
      <c r="H91" s="59"/>
      <c r="I91" s="59"/>
      <c r="J91" s="59"/>
      <c r="K91" s="59"/>
      <c r="L91" s="59"/>
      <c r="M91" s="60">
        <f t="shared" si="4"/>
        <v>0</v>
      </c>
      <c r="S91" s="60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65">
        <f t="shared" si="6"/>
        <v>90</v>
      </c>
      <c r="H92" s="59"/>
      <c r="I92" s="59"/>
      <c r="J92" s="59"/>
      <c r="K92" s="59"/>
      <c r="L92" s="59"/>
      <c r="M92" s="60">
        <f t="shared" si="4"/>
        <v>0</v>
      </c>
      <c r="S92" s="60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65">
        <f t="shared" si="6"/>
        <v>91</v>
      </c>
      <c r="H93" s="59"/>
      <c r="I93" s="59"/>
      <c r="J93" s="59"/>
      <c r="K93" s="59"/>
      <c r="L93" s="59"/>
      <c r="M93" s="60">
        <f t="shared" si="4"/>
        <v>0</v>
      </c>
      <c r="S93" s="60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65">
        <f t="shared" si="6"/>
        <v>92</v>
      </c>
      <c r="H94" s="59"/>
      <c r="I94" s="59"/>
      <c r="J94" s="59"/>
      <c r="K94" s="59"/>
      <c r="L94" s="59"/>
      <c r="M94" s="60">
        <f t="shared" si="4"/>
        <v>0</v>
      </c>
      <c r="S94" s="60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65">
        <f t="shared" si="6"/>
        <v>93</v>
      </c>
      <c r="H95" s="59"/>
      <c r="I95" s="59"/>
      <c r="J95" s="59"/>
      <c r="K95" s="59"/>
      <c r="L95" s="59"/>
      <c r="M95" s="60">
        <f t="shared" si="4"/>
        <v>0</v>
      </c>
      <c r="S95" s="60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65">
        <f t="shared" si="6"/>
        <v>94</v>
      </c>
      <c r="H96" s="59"/>
      <c r="I96" s="59"/>
      <c r="J96" s="59"/>
      <c r="K96" s="59"/>
      <c r="L96" s="59"/>
      <c r="M96" s="60">
        <f t="shared" si="4"/>
        <v>0</v>
      </c>
      <c r="S96" s="60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65">
        <f t="shared" si="6"/>
        <v>95</v>
      </c>
      <c r="H97" s="59"/>
      <c r="I97" s="59"/>
      <c r="J97" s="59"/>
      <c r="K97" s="59"/>
      <c r="L97" s="59"/>
      <c r="M97" s="60">
        <f t="shared" si="4"/>
        <v>0</v>
      </c>
      <c r="S97" s="60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65">
        <f t="shared" si="6"/>
        <v>96</v>
      </c>
      <c r="H98" s="59"/>
      <c r="I98" s="59"/>
      <c r="J98" s="59"/>
      <c r="K98" s="59"/>
      <c r="L98" s="59"/>
      <c r="M98" s="60">
        <f t="shared" si="4"/>
        <v>0</v>
      </c>
      <c r="S98" s="60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65">
        <f t="shared" si="6"/>
        <v>97</v>
      </c>
      <c r="H99" s="59"/>
      <c r="I99" s="59"/>
      <c r="J99" s="59"/>
      <c r="K99" s="59"/>
      <c r="L99" s="59"/>
      <c r="M99" s="60">
        <f t="shared" si="4"/>
        <v>0</v>
      </c>
      <c r="S99" s="60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65">
        <f t="shared" si="6"/>
        <v>98</v>
      </c>
      <c r="H100" s="59"/>
      <c r="I100" s="59"/>
      <c r="J100" s="59"/>
      <c r="K100" s="59"/>
      <c r="L100" s="59"/>
      <c r="M100" s="60">
        <f t="shared" si="4"/>
        <v>0</v>
      </c>
      <c r="S100" s="60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65">
        <f t="shared" si="6"/>
        <v>99</v>
      </c>
      <c r="H101" s="59"/>
      <c r="I101" s="59"/>
      <c r="J101" s="59"/>
      <c r="K101" s="59"/>
      <c r="L101" s="59"/>
      <c r="M101" s="60">
        <f t="shared" si="4"/>
        <v>0</v>
      </c>
      <c r="S101" s="60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65">
        <f t="shared" si="6"/>
        <v>100</v>
      </c>
      <c r="H102" s="59"/>
      <c r="I102" s="59"/>
      <c r="J102" s="59"/>
      <c r="K102" s="59"/>
      <c r="L102" s="59"/>
      <c r="M102" s="60">
        <f t="shared" si="4"/>
        <v>0</v>
      </c>
      <c r="S102" s="60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65">
        <f t="shared" si="6"/>
        <v>101</v>
      </c>
      <c r="H103" s="59"/>
      <c r="I103" s="59"/>
      <c r="J103" s="59"/>
      <c r="K103" s="59"/>
      <c r="L103" s="59"/>
      <c r="M103" s="60">
        <f t="shared" si="4"/>
        <v>0</v>
      </c>
      <c r="S103" s="60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65">
        <f t="shared" si="6"/>
        <v>102</v>
      </c>
      <c r="H104" s="59"/>
      <c r="I104" s="59"/>
      <c r="J104" s="59"/>
      <c r="K104" s="59"/>
      <c r="L104" s="59"/>
      <c r="M104" s="60">
        <f t="shared" si="4"/>
        <v>0</v>
      </c>
      <c r="S104" s="60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65">
        <f t="shared" si="6"/>
        <v>103</v>
      </c>
      <c r="H105" s="59"/>
      <c r="I105" s="59"/>
      <c r="J105" s="59"/>
      <c r="K105" s="59"/>
      <c r="L105" s="59"/>
      <c r="M105" s="60">
        <f t="shared" si="4"/>
        <v>0</v>
      </c>
      <c r="S105" s="60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65">
        <f t="shared" si="6"/>
        <v>104</v>
      </c>
      <c r="H106" s="59"/>
      <c r="I106" s="59"/>
      <c r="J106" s="59"/>
      <c r="K106" s="59"/>
      <c r="L106" s="59"/>
      <c r="M106" s="60">
        <f t="shared" si="4"/>
        <v>0</v>
      </c>
      <c r="S106" s="60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65">
        <f t="shared" si="6"/>
        <v>105</v>
      </c>
      <c r="H107" s="59"/>
      <c r="I107" s="59"/>
      <c r="J107" s="59"/>
      <c r="K107" s="59"/>
      <c r="L107" s="59"/>
      <c r="M107" s="60">
        <f t="shared" si="4"/>
        <v>0</v>
      </c>
      <c r="S107" s="60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65">
        <f t="shared" si="6"/>
        <v>106</v>
      </c>
      <c r="H108" s="59"/>
      <c r="I108" s="59"/>
      <c r="J108" s="59"/>
      <c r="K108" s="59"/>
      <c r="L108" s="59"/>
      <c r="M108" s="60">
        <f t="shared" si="4"/>
        <v>0</v>
      </c>
      <c r="S108" s="60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65">
        <f t="shared" si="6"/>
        <v>107</v>
      </c>
      <c r="H109" s="59"/>
      <c r="I109" s="59"/>
      <c r="J109" s="59"/>
      <c r="K109" s="59"/>
      <c r="L109" s="59"/>
      <c r="M109" s="60">
        <f t="shared" si="4"/>
        <v>0</v>
      </c>
      <c r="S109" s="60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65">
        <f t="shared" si="6"/>
        <v>108</v>
      </c>
      <c r="H110" s="59"/>
      <c r="I110" s="59"/>
      <c r="J110" s="59"/>
      <c r="K110" s="59"/>
      <c r="L110" s="59"/>
      <c r="M110" s="60">
        <f t="shared" si="4"/>
        <v>0</v>
      </c>
      <c r="S110" s="60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65">
        <f t="shared" si="6"/>
        <v>109</v>
      </c>
      <c r="H111" s="59"/>
      <c r="I111" s="59"/>
      <c r="J111" s="59"/>
      <c r="K111" s="59"/>
      <c r="L111" s="59"/>
      <c r="M111" s="60">
        <f t="shared" si="4"/>
        <v>0</v>
      </c>
      <c r="S111" s="60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65">
        <f t="shared" si="6"/>
        <v>110</v>
      </c>
      <c r="H112" s="59"/>
      <c r="I112" s="59"/>
      <c r="J112" s="59"/>
      <c r="K112" s="59"/>
      <c r="L112" s="59"/>
      <c r="M112" s="60">
        <f t="shared" si="4"/>
        <v>0</v>
      </c>
      <c r="S112" s="60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65">
        <f t="shared" si="6"/>
        <v>111</v>
      </c>
      <c r="H113" s="59"/>
      <c r="I113" s="59"/>
      <c r="J113" s="59"/>
      <c r="K113" s="59"/>
      <c r="L113" s="59"/>
      <c r="M113" s="60">
        <f t="shared" si="4"/>
        <v>0</v>
      </c>
      <c r="S113" s="60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65">
        <f t="shared" si="6"/>
        <v>112</v>
      </c>
      <c r="H114" s="59"/>
      <c r="I114" s="59"/>
      <c r="J114" s="59"/>
      <c r="K114" s="59"/>
      <c r="L114" s="59"/>
      <c r="M114" s="60">
        <f t="shared" si="4"/>
        <v>0</v>
      </c>
      <c r="S114" s="60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65">
        <f t="shared" si="6"/>
        <v>113</v>
      </c>
      <c r="H115" s="59"/>
      <c r="I115" s="59"/>
      <c r="J115" s="59"/>
      <c r="K115" s="59"/>
      <c r="L115" s="59"/>
      <c r="M115" s="60">
        <f t="shared" si="4"/>
        <v>0</v>
      </c>
      <c r="S115" s="60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65">
        <f t="shared" si="6"/>
        <v>114</v>
      </c>
      <c r="H116" s="59"/>
      <c r="I116" s="59"/>
      <c r="J116" s="59"/>
      <c r="K116" s="59"/>
      <c r="L116" s="59"/>
      <c r="M116" s="60">
        <f t="shared" si="4"/>
        <v>0</v>
      </c>
      <c r="S116" s="60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65">
        <f t="shared" si="6"/>
        <v>115</v>
      </c>
      <c r="H117" s="59"/>
      <c r="I117" s="59"/>
      <c r="J117" s="59"/>
      <c r="K117" s="59"/>
      <c r="L117" s="59"/>
      <c r="M117" s="60">
        <f t="shared" si="4"/>
        <v>0</v>
      </c>
      <c r="S117" s="60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65">
        <f t="shared" si="6"/>
        <v>116</v>
      </c>
      <c r="H118" s="59"/>
      <c r="I118" s="59"/>
      <c r="J118" s="59"/>
      <c r="K118" s="59"/>
      <c r="L118" s="59"/>
      <c r="M118" s="60">
        <f t="shared" si="4"/>
        <v>0</v>
      </c>
      <c r="S118" s="60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65">
        <f t="shared" si="6"/>
        <v>117</v>
      </c>
      <c r="H119" s="59"/>
      <c r="I119" s="59"/>
      <c r="J119" s="59"/>
      <c r="K119" s="59"/>
      <c r="L119" s="59"/>
      <c r="M119" s="60">
        <f t="shared" si="4"/>
        <v>0</v>
      </c>
      <c r="S119" s="60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65">
        <f t="shared" si="6"/>
        <v>118</v>
      </c>
      <c r="H120" s="59"/>
      <c r="I120" s="59"/>
      <c r="J120" s="59"/>
      <c r="K120" s="59"/>
      <c r="L120" s="59"/>
      <c r="M120" s="60">
        <f t="shared" si="4"/>
        <v>0</v>
      </c>
      <c r="S120" s="60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65">
        <f t="shared" si="6"/>
        <v>119</v>
      </c>
      <c r="H121" s="59"/>
      <c r="I121" s="59"/>
      <c r="J121" s="59"/>
      <c r="K121" s="59"/>
      <c r="L121" s="59"/>
      <c r="M121" s="60">
        <f t="shared" si="4"/>
        <v>0</v>
      </c>
      <c r="S121" s="60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65">
        <f t="shared" si="6"/>
        <v>120</v>
      </c>
      <c r="H122" s="59"/>
      <c r="I122" s="59"/>
      <c r="J122" s="59"/>
      <c r="K122" s="59"/>
      <c r="L122" s="59"/>
      <c r="M122" s="60">
        <f t="shared" si="4"/>
        <v>0</v>
      </c>
      <c r="S122" s="60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65">
        <f t="shared" si="6"/>
        <v>121</v>
      </c>
      <c r="H123" s="59"/>
      <c r="I123" s="59"/>
      <c r="J123" s="59"/>
      <c r="K123" s="59"/>
      <c r="L123" s="59"/>
      <c r="M123" s="60">
        <f t="shared" si="4"/>
        <v>0</v>
      </c>
      <c r="S123" s="60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65">
        <f t="shared" si="6"/>
        <v>122</v>
      </c>
      <c r="H124" s="59"/>
      <c r="I124" s="59"/>
      <c r="J124" s="59"/>
      <c r="K124" s="59"/>
      <c r="L124" s="59"/>
      <c r="M124" s="60">
        <f t="shared" si="4"/>
        <v>0</v>
      </c>
      <c r="S124" s="60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65">
        <f t="shared" si="6"/>
        <v>123</v>
      </c>
      <c r="H125" s="59"/>
      <c r="I125" s="59"/>
      <c r="J125" s="59"/>
      <c r="K125" s="59"/>
      <c r="L125" s="59"/>
      <c r="M125" s="60">
        <f t="shared" si="4"/>
        <v>0</v>
      </c>
      <c r="S125" s="60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65">
        <f t="shared" si="6"/>
        <v>124</v>
      </c>
      <c r="H126" s="59"/>
      <c r="I126" s="59"/>
      <c r="J126" s="59"/>
      <c r="K126" s="59"/>
      <c r="L126" s="59"/>
      <c r="M126" s="60">
        <f t="shared" si="4"/>
        <v>0</v>
      </c>
      <c r="S126" s="60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65">
        <f t="shared" si="6"/>
        <v>125</v>
      </c>
      <c r="H127" s="59"/>
      <c r="I127" s="59"/>
      <c r="J127" s="59"/>
      <c r="K127" s="59"/>
      <c r="L127" s="59"/>
      <c r="M127" s="60">
        <f t="shared" si="4"/>
        <v>0</v>
      </c>
      <c r="S127" s="60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65">
        <f t="shared" si="6"/>
        <v>126</v>
      </c>
      <c r="H128" s="59"/>
      <c r="I128" s="59"/>
      <c r="J128" s="59"/>
      <c r="K128" s="59"/>
      <c r="L128" s="59"/>
      <c r="M128" s="60">
        <f t="shared" si="4"/>
        <v>0</v>
      </c>
      <c r="S128" s="60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65">
        <f t="shared" si="6"/>
        <v>127</v>
      </c>
      <c r="H129" s="59"/>
      <c r="I129" s="59"/>
      <c r="J129" s="59"/>
      <c r="K129" s="59"/>
      <c r="L129" s="59"/>
      <c r="M129" s="60">
        <f t="shared" si="4"/>
        <v>0</v>
      </c>
      <c r="S129" s="60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65">
        <f t="shared" si="6"/>
        <v>128</v>
      </c>
      <c r="H130" s="59"/>
      <c r="I130" s="59"/>
      <c r="J130" s="59"/>
      <c r="K130" s="59"/>
      <c r="L130" s="59"/>
      <c r="M130" s="60">
        <f t="shared" si="4"/>
        <v>0</v>
      </c>
      <c r="S130" s="60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65">
        <f t="shared" si="6"/>
        <v>129</v>
      </c>
      <c r="H131" s="59"/>
      <c r="I131" s="59"/>
      <c r="J131" s="59"/>
      <c r="K131" s="59"/>
      <c r="L131" s="59"/>
      <c r="M131" s="60">
        <f t="shared" ref="M131:M194" si="7">N131+O131+P131+Q131+R131</f>
        <v>0</v>
      </c>
      <c r="S131" s="60">
        <f t="shared" ref="S131:S194" si="8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65">
        <f t="shared" si="6"/>
        <v>130</v>
      </c>
      <c r="H132" s="59"/>
      <c r="I132" s="59"/>
      <c r="J132" s="59"/>
      <c r="K132" s="59"/>
      <c r="L132" s="59"/>
      <c r="M132" s="60">
        <f t="shared" si="7"/>
        <v>0</v>
      </c>
      <c r="S132" s="60">
        <f t="shared" si="8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65">
        <f t="shared" ref="A133:A196" si="9">A132+1</f>
        <v>131</v>
      </c>
      <c r="H133" s="59"/>
      <c r="I133" s="59"/>
      <c r="J133" s="59"/>
      <c r="K133" s="59"/>
      <c r="L133" s="59"/>
      <c r="M133" s="60">
        <f t="shared" si="7"/>
        <v>0</v>
      </c>
      <c r="S133" s="60">
        <f t="shared" si="8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65">
        <f t="shared" si="9"/>
        <v>132</v>
      </c>
      <c r="H134" s="59"/>
      <c r="I134" s="59"/>
      <c r="J134" s="59"/>
      <c r="K134" s="59"/>
      <c r="L134" s="59"/>
      <c r="M134" s="60">
        <f t="shared" si="7"/>
        <v>0</v>
      </c>
      <c r="S134" s="60">
        <f t="shared" si="8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65">
        <f t="shared" si="9"/>
        <v>133</v>
      </c>
      <c r="H135" s="59"/>
      <c r="I135" s="59"/>
      <c r="J135" s="59"/>
      <c r="K135" s="59"/>
      <c r="L135" s="59"/>
      <c r="M135" s="60">
        <f t="shared" si="7"/>
        <v>0</v>
      </c>
      <c r="S135" s="60">
        <f t="shared" si="8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65">
        <f t="shared" si="9"/>
        <v>134</v>
      </c>
      <c r="H136" s="59"/>
      <c r="I136" s="59"/>
      <c r="J136" s="59"/>
      <c r="K136" s="59"/>
      <c r="L136" s="59"/>
      <c r="M136" s="60">
        <f t="shared" si="7"/>
        <v>0</v>
      </c>
      <c r="S136" s="60">
        <f t="shared" si="8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65">
        <f t="shared" si="9"/>
        <v>135</v>
      </c>
      <c r="H137" s="59"/>
      <c r="I137" s="59"/>
      <c r="J137" s="59"/>
      <c r="K137" s="59"/>
      <c r="L137" s="59"/>
      <c r="M137" s="60">
        <f t="shared" si="7"/>
        <v>0</v>
      </c>
      <c r="S137" s="60">
        <f t="shared" si="8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65">
        <f t="shared" si="9"/>
        <v>136</v>
      </c>
      <c r="H138" s="59"/>
      <c r="I138" s="59"/>
      <c r="J138" s="59"/>
      <c r="K138" s="59"/>
      <c r="L138" s="59"/>
      <c r="M138" s="60">
        <f t="shared" si="7"/>
        <v>0</v>
      </c>
      <c r="S138" s="60">
        <f t="shared" si="8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65">
        <f t="shared" si="9"/>
        <v>137</v>
      </c>
      <c r="H139" s="59"/>
      <c r="I139" s="59"/>
      <c r="J139" s="59"/>
      <c r="K139" s="59"/>
      <c r="L139" s="59"/>
      <c r="M139" s="60">
        <f t="shared" si="7"/>
        <v>0</v>
      </c>
      <c r="S139" s="60">
        <f t="shared" si="8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65">
        <f t="shared" si="9"/>
        <v>138</v>
      </c>
      <c r="H140" s="59"/>
      <c r="I140" s="59"/>
      <c r="J140" s="59"/>
      <c r="K140" s="59"/>
      <c r="L140" s="59"/>
      <c r="M140" s="60">
        <f t="shared" si="7"/>
        <v>0</v>
      </c>
      <c r="S140" s="60">
        <f t="shared" si="8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65">
        <f t="shared" si="9"/>
        <v>139</v>
      </c>
      <c r="H141" s="59"/>
      <c r="I141" s="59"/>
      <c r="J141" s="59"/>
      <c r="K141" s="59"/>
      <c r="L141" s="59"/>
      <c r="M141" s="60">
        <f t="shared" si="7"/>
        <v>0</v>
      </c>
      <c r="S141" s="60">
        <f t="shared" si="8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65">
        <f t="shared" si="9"/>
        <v>140</v>
      </c>
      <c r="H142" s="59"/>
      <c r="I142" s="59"/>
      <c r="J142" s="59"/>
      <c r="K142" s="59"/>
      <c r="L142" s="59"/>
      <c r="M142" s="60">
        <f t="shared" si="7"/>
        <v>0</v>
      </c>
      <c r="S142" s="60">
        <f t="shared" si="8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65">
        <f t="shared" si="9"/>
        <v>141</v>
      </c>
      <c r="H143" s="59"/>
      <c r="I143" s="59"/>
      <c r="J143" s="59"/>
      <c r="K143" s="59"/>
      <c r="L143" s="59"/>
      <c r="M143" s="60">
        <f t="shared" si="7"/>
        <v>0</v>
      </c>
      <c r="S143" s="60">
        <f t="shared" si="8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65">
        <f t="shared" si="9"/>
        <v>142</v>
      </c>
      <c r="H144" s="59"/>
      <c r="I144" s="59"/>
      <c r="J144" s="59"/>
      <c r="K144" s="59"/>
      <c r="L144" s="59"/>
      <c r="M144" s="60">
        <f t="shared" si="7"/>
        <v>0</v>
      </c>
      <c r="S144" s="60">
        <f t="shared" si="8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65">
        <f t="shared" si="9"/>
        <v>143</v>
      </c>
      <c r="H145" s="59"/>
      <c r="I145" s="59"/>
      <c r="J145" s="59"/>
      <c r="K145" s="59"/>
      <c r="L145" s="59"/>
      <c r="M145" s="60">
        <f t="shared" si="7"/>
        <v>0</v>
      </c>
      <c r="S145" s="60">
        <f t="shared" si="8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65">
        <f t="shared" si="9"/>
        <v>144</v>
      </c>
      <c r="H146" s="59"/>
      <c r="I146" s="59"/>
      <c r="J146" s="59"/>
      <c r="K146" s="59"/>
      <c r="L146" s="59"/>
      <c r="M146" s="60">
        <f t="shared" si="7"/>
        <v>0</v>
      </c>
      <c r="S146" s="60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65">
        <f t="shared" si="9"/>
        <v>145</v>
      </c>
      <c r="H147" s="59"/>
      <c r="I147" s="59"/>
      <c r="J147" s="59"/>
      <c r="K147" s="59"/>
      <c r="L147" s="59"/>
      <c r="M147" s="60">
        <f t="shared" si="7"/>
        <v>0</v>
      </c>
      <c r="S147" s="60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65">
        <f t="shared" si="9"/>
        <v>146</v>
      </c>
      <c r="H148" s="59"/>
      <c r="I148" s="59"/>
      <c r="J148" s="59"/>
      <c r="K148" s="59"/>
      <c r="L148" s="59"/>
      <c r="M148" s="60">
        <f t="shared" si="7"/>
        <v>0</v>
      </c>
      <c r="S148" s="60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65">
        <f t="shared" si="9"/>
        <v>147</v>
      </c>
      <c r="H149" s="59"/>
      <c r="I149" s="59"/>
      <c r="J149" s="59"/>
      <c r="K149" s="59"/>
      <c r="L149" s="59"/>
      <c r="M149" s="60">
        <f t="shared" si="7"/>
        <v>0</v>
      </c>
      <c r="S149" s="60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65">
        <f t="shared" si="9"/>
        <v>148</v>
      </c>
      <c r="H150" s="59"/>
      <c r="I150" s="59"/>
      <c r="J150" s="59"/>
      <c r="K150" s="59"/>
      <c r="L150" s="59"/>
      <c r="M150" s="60">
        <f t="shared" si="7"/>
        <v>0</v>
      </c>
      <c r="S150" s="60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65">
        <f t="shared" si="9"/>
        <v>149</v>
      </c>
      <c r="H151" s="59"/>
      <c r="I151" s="59"/>
      <c r="J151" s="59"/>
      <c r="K151" s="59"/>
      <c r="L151" s="59"/>
      <c r="M151" s="60">
        <f t="shared" si="7"/>
        <v>0</v>
      </c>
      <c r="S151" s="60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65">
        <f t="shared" si="9"/>
        <v>150</v>
      </c>
      <c r="H152" s="59"/>
      <c r="I152" s="59"/>
      <c r="J152" s="59"/>
      <c r="K152" s="59"/>
      <c r="L152" s="59"/>
      <c r="M152" s="60">
        <f t="shared" si="7"/>
        <v>0</v>
      </c>
      <c r="S152" s="60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65">
        <f t="shared" si="9"/>
        <v>151</v>
      </c>
      <c r="H153" s="59"/>
      <c r="I153" s="59"/>
      <c r="J153" s="59"/>
      <c r="K153" s="59"/>
      <c r="L153" s="59"/>
      <c r="M153" s="60">
        <f t="shared" si="7"/>
        <v>0</v>
      </c>
      <c r="S153" s="60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65">
        <f t="shared" si="9"/>
        <v>152</v>
      </c>
      <c r="H154" s="59"/>
      <c r="I154" s="59"/>
      <c r="J154" s="59"/>
      <c r="K154" s="59"/>
      <c r="L154" s="59"/>
      <c r="M154" s="60">
        <f t="shared" si="7"/>
        <v>0</v>
      </c>
      <c r="S154" s="60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65">
        <f t="shared" si="9"/>
        <v>153</v>
      </c>
      <c r="H155" s="59"/>
      <c r="I155" s="59"/>
      <c r="J155" s="59"/>
      <c r="K155" s="59"/>
      <c r="L155" s="59"/>
      <c r="M155" s="60">
        <f t="shared" si="7"/>
        <v>0</v>
      </c>
      <c r="S155" s="60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65">
        <f t="shared" si="9"/>
        <v>154</v>
      </c>
      <c r="H156" s="59"/>
      <c r="I156" s="59"/>
      <c r="J156" s="59"/>
      <c r="K156" s="59"/>
      <c r="L156" s="59"/>
      <c r="M156" s="60">
        <f t="shared" si="7"/>
        <v>0</v>
      </c>
      <c r="S156" s="60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65">
        <f t="shared" si="9"/>
        <v>155</v>
      </c>
      <c r="H157" s="59"/>
      <c r="I157" s="59"/>
      <c r="J157" s="59"/>
      <c r="K157" s="59"/>
      <c r="L157" s="59"/>
      <c r="M157" s="60">
        <f t="shared" si="7"/>
        <v>0</v>
      </c>
      <c r="S157" s="60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65">
        <f t="shared" si="9"/>
        <v>156</v>
      </c>
      <c r="H158" s="59"/>
      <c r="I158" s="59"/>
      <c r="J158" s="59"/>
      <c r="K158" s="59"/>
      <c r="L158" s="59"/>
      <c r="M158" s="60">
        <f t="shared" si="7"/>
        <v>0</v>
      </c>
      <c r="S158" s="60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65">
        <f t="shared" si="9"/>
        <v>157</v>
      </c>
      <c r="H159" s="59"/>
      <c r="I159" s="59"/>
      <c r="J159" s="59"/>
      <c r="K159" s="59"/>
      <c r="L159" s="59"/>
      <c r="M159" s="60">
        <f t="shared" si="7"/>
        <v>0</v>
      </c>
      <c r="S159" s="60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65">
        <f t="shared" si="9"/>
        <v>158</v>
      </c>
      <c r="H160" s="59"/>
      <c r="I160" s="59"/>
      <c r="J160" s="59"/>
      <c r="K160" s="59"/>
      <c r="L160" s="59"/>
      <c r="M160" s="60">
        <f t="shared" si="7"/>
        <v>0</v>
      </c>
      <c r="S160" s="60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65">
        <f t="shared" si="9"/>
        <v>159</v>
      </c>
      <c r="H161" s="59"/>
      <c r="I161" s="59"/>
      <c r="J161" s="59"/>
      <c r="K161" s="59"/>
      <c r="L161" s="59"/>
      <c r="M161" s="60">
        <f t="shared" si="7"/>
        <v>0</v>
      </c>
      <c r="S161" s="60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65">
        <f t="shared" si="9"/>
        <v>160</v>
      </c>
      <c r="H162" s="59"/>
      <c r="I162" s="59"/>
      <c r="J162" s="59"/>
      <c r="K162" s="59"/>
      <c r="L162" s="59"/>
      <c r="M162" s="60">
        <f t="shared" si="7"/>
        <v>0</v>
      </c>
      <c r="S162" s="60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65">
        <f t="shared" si="9"/>
        <v>161</v>
      </c>
      <c r="H163" s="59"/>
      <c r="I163" s="59"/>
      <c r="J163" s="59"/>
      <c r="K163" s="59"/>
      <c r="L163" s="59"/>
      <c r="M163" s="60">
        <f t="shared" si="7"/>
        <v>0</v>
      </c>
      <c r="S163" s="60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65">
        <f t="shared" si="9"/>
        <v>162</v>
      </c>
      <c r="H164" s="59"/>
      <c r="I164" s="59"/>
      <c r="J164" s="59"/>
      <c r="K164" s="59"/>
      <c r="L164" s="59"/>
      <c r="M164" s="60">
        <f t="shared" si="7"/>
        <v>0</v>
      </c>
      <c r="S164" s="60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65">
        <f t="shared" si="9"/>
        <v>163</v>
      </c>
      <c r="H165" s="59"/>
      <c r="I165" s="59"/>
      <c r="J165" s="59"/>
      <c r="K165" s="59"/>
      <c r="L165" s="59"/>
      <c r="M165" s="60">
        <f t="shared" si="7"/>
        <v>0</v>
      </c>
      <c r="S165" s="60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65">
        <f t="shared" si="9"/>
        <v>164</v>
      </c>
      <c r="H166" s="59"/>
      <c r="I166" s="59"/>
      <c r="J166" s="59"/>
      <c r="K166" s="59"/>
      <c r="L166" s="59"/>
      <c r="M166" s="60">
        <f t="shared" si="7"/>
        <v>0</v>
      </c>
      <c r="S166" s="60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65">
        <f t="shared" si="9"/>
        <v>165</v>
      </c>
      <c r="H167" s="59"/>
      <c r="I167" s="59"/>
      <c r="J167" s="59"/>
      <c r="K167" s="59"/>
      <c r="L167" s="59"/>
      <c r="M167" s="60">
        <f t="shared" si="7"/>
        <v>0</v>
      </c>
      <c r="S167" s="60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65">
        <f t="shared" si="9"/>
        <v>166</v>
      </c>
      <c r="H168" s="59"/>
      <c r="I168" s="59"/>
      <c r="J168" s="59"/>
      <c r="K168" s="59"/>
      <c r="L168" s="59"/>
      <c r="M168" s="60">
        <f t="shared" si="7"/>
        <v>0</v>
      </c>
      <c r="S168" s="60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65">
        <f t="shared" si="9"/>
        <v>167</v>
      </c>
      <c r="H169" s="59"/>
      <c r="I169" s="59"/>
      <c r="J169" s="59"/>
      <c r="K169" s="59"/>
      <c r="L169" s="59"/>
      <c r="M169" s="60">
        <f t="shared" si="7"/>
        <v>0</v>
      </c>
      <c r="S169" s="60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65">
        <f t="shared" si="9"/>
        <v>168</v>
      </c>
      <c r="H170" s="59"/>
      <c r="I170" s="59"/>
      <c r="J170" s="59"/>
      <c r="K170" s="59"/>
      <c r="L170" s="59"/>
      <c r="M170" s="60">
        <f t="shared" si="7"/>
        <v>0</v>
      </c>
      <c r="S170" s="60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65">
        <f t="shared" si="9"/>
        <v>169</v>
      </c>
      <c r="H171" s="59"/>
      <c r="I171" s="59"/>
      <c r="J171" s="59"/>
      <c r="K171" s="59"/>
      <c r="L171" s="59"/>
      <c r="M171" s="60">
        <f t="shared" si="7"/>
        <v>0</v>
      </c>
      <c r="S171" s="60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65">
        <f t="shared" si="9"/>
        <v>170</v>
      </c>
      <c r="H172" s="59"/>
      <c r="I172" s="59"/>
      <c r="J172" s="59"/>
      <c r="K172" s="59"/>
      <c r="L172" s="59"/>
      <c r="M172" s="60">
        <f t="shared" si="7"/>
        <v>0</v>
      </c>
      <c r="S172" s="60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65">
        <f t="shared" si="9"/>
        <v>171</v>
      </c>
      <c r="H173" s="59"/>
      <c r="I173" s="59"/>
      <c r="J173" s="59"/>
      <c r="K173" s="59"/>
      <c r="L173" s="59"/>
      <c r="M173" s="60">
        <f t="shared" si="7"/>
        <v>0</v>
      </c>
      <c r="S173" s="60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65">
        <f t="shared" si="9"/>
        <v>172</v>
      </c>
      <c r="H174" s="59"/>
      <c r="I174" s="59"/>
      <c r="J174" s="59"/>
      <c r="K174" s="59"/>
      <c r="L174" s="59"/>
      <c r="M174" s="60">
        <f t="shared" si="7"/>
        <v>0</v>
      </c>
      <c r="S174" s="60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65">
        <f t="shared" si="9"/>
        <v>173</v>
      </c>
      <c r="H175" s="59"/>
      <c r="I175" s="59"/>
      <c r="J175" s="59"/>
      <c r="K175" s="59"/>
      <c r="L175" s="59"/>
      <c r="M175" s="60">
        <f t="shared" si="7"/>
        <v>0</v>
      </c>
      <c r="S175" s="60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65">
        <f t="shared" si="9"/>
        <v>174</v>
      </c>
      <c r="H176" s="59"/>
      <c r="I176" s="59"/>
      <c r="J176" s="59"/>
      <c r="K176" s="59"/>
      <c r="L176" s="59"/>
      <c r="M176" s="60">
        <f t="shared" si="7"/>
        <v>0</v>
      </c>
      <c r="S176" s="60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65">
        <f t="shared" si="9"/>
        <v>175</v>
      </c>
      <c r="H177" s="59"/>
      <c r="I177" s="59"/>
      <c r="J177" s="59"/>
      <c r="K177" s="59"/>
      <c r="L177" s="59"/>
      <c r="M177" s="60">
        <f t="shared" si="7"/>
        <v>0</v>
      </c>
      <c r="S177" s="60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65">
        <f t="shared" si="9"/>
        <v>176</v>
      </c>
      <c r="H178" s="59"/>
      <c r="I178" s="59"/>
      <c r="J178" s="59"/>
      <c r="K178" s="59"/>
      <c r="L178" s="59"/>
      <c r="M178" s="60">
        <f t="shared" si="7"/>
        <v>0</v>
      </c>
      <c r="S178" s="60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65">
        <f t="shared" si="9"/>
        <v>177</v>
      </c>
      <c r="H179" s="59"/>
      <c r="I179" s="59"/>
      <c r="J179" s="59"/>
      <c r="K179" s="59"/>
      <c r="L179" s="59"/>
      <c r="M179" s="60">
        <f t="shared" si="7"/>
        <v>0</v>
      </c>
      <c r="S179" s="60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65">
        <f t="shared" si="9"/>
        <v>178</v>
      </c>
      <c r="H180" s="59"/>
      <c r="I180" s="59"/>
      <c r="J180" s="59"/>
      <c r="K180" s="59"/>
      <c r="L180" s="59"/>
      <c r="M180" s="60">
        <f t="shared" si="7"/>
        <v>0</v>
      </c>
      <c r="S180" s="60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65">
        <f t="shared" si="9"/>
        <v>179</v>
      </c>
      <c r="H181" s="59"/>
      <c r="I181" s="59"/>
      <c r="J181" s="59"/>
      <c r="K181" s="59"/>
      <c r="L181" s="59"/>
      <c r="M181" s="60">
        <f t="shared" si="7"/>
        <v>0</v>
      </c>
      <c r="S181" s="60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65">
        <f t="shared" si="9"/>
        <v>180</v>
      </c>
      <c r="H182" s="59"/>
      <c r="I182" s="59"/>
      <c r="J182" s="59"/>
      <c r="K182" s="59"/>
      <c r="L182" s="59"/>
      <c r="M182" s="60">
        <f t="shared" si="7"/>
        <v>0</v>
      </c>
      <c r="S182" s="60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65">
        <f t="shared" si="9"/>
        <v>181</v>
      </c>
      <c r="H183" s="59"/>
      <c r="I183" s="59"/>
      <c r="J183" s="59"/>
      <c r="K183" s="59"/>
      <c r="L183" s="59"/>
      <c r="M183" s="60">
        <f t="shared" si="7"/>
        <v>0</v>
      </c>
      <c r="S183" s="60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65">
        <f t="shared" si="9"/>
        <v>182</v>
      </c>
      <c r="H184" s="59"/>
      <c r="I184" s="59"/>
      <c r="J184" s="59"/>
      <c r="K184" s="59"/>
      <c r="L184" s="59"/>
      <c r="M184" s="60">
        <f t="shared" si="7"/>
        <v>0</v>
      </c>
      <c r="S184" s="60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65">
        <f t="shared" si="9"/>
        <v>183</v>
      </c>
      <c r="H185" s="59"/>
      <c r="I185" s="59"/>
      <c r="J185" s="59"/>
      <c r="K185" s="59"/>
      <c r="L185" s="59"/>
      <c r="M185" s="60">
        <f t="shared" si="7"/>
        <v>0</v>
      </c>
      <c r="S185" s="60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65">
        <f t="shared" si="9"/>
        <v>184</v>
      </c>
      <c r="H186" s="59"/>
      <c r="I186" s="59"/>
      <c r="J186" s="59"/>
      <c r="K186" s="59"/>
      <c r="L186" s="59"/>
      <c r="M186" s="60">
        <f t="shared" si="7"/>
        <v>0</v>
      </c>
      <c r="S186" s="60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65">
        <f t="shared" si="9"/>
        <v>185</v>
      </c>
      <c r="H187" s="59"/>
      <c r="I187" s="59"/>
      <c r="J187" s="59"/>
      <c r="K187" s="59"/>
      <c r="L187" s="59"/>
      <c r="M187" s="60">
        <f t="shared" si="7"/>
        <v>0</v>
      </c>
      <c r="S187" s="60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65">
        <f t="shared" si="9"/>
        <v>186</v>
      </c>
      <c r="H188" s="59"/>
      <c r="I188" s="59"/>
      <c r="J188" s="59"/>
      <c r="K188" s="59"/>
      <c r="L188" s="59"/>
      <c r="M188" s="60">
        <f t="shared" si="7"/>
        <v>0</v>
      </c>
      <c r="S188" s="60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65">
        <f t="shared" si="9"/>
        <v>187</v>
      </c>
      <c r="H189" s="59"/>
      <c r="I189" s="59"/>
      <c r="J189" s="59"/>
      <c r="K189" s="59"/>
      <c r="L189" s="59"/>
      <c r="M189" s="60">
        <f t="shared" si="7"/>
        <v>0</v>
      </c>
      <c r="S189" s="60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65">
        <f t="shared" si="9"/>
        <v>188</v>
      </c>
      <c r="H190" s="59"/>
      <c r="I190" s="59"/>
      <c r="J190" s="59"/>
      <c r="K190" s="59"/>
      <c r="L190" s="59"/>
      <c r="M190" s="60">
        <f t="shared" si="7"/>
        <v>0</v>
      </c>
      <c r="S190" s="60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65">
        <f t="shared" si="9"/>
        <v>189</v>
      </c>
      <c r="H191" s="59"/>
      <c r="I191" s="59"/>
      <c r="J191" s="59"/>
      <c r="K191" s="59"/>
      <c r="L191" s="59"/>
      <c r="M191" s="60">
        <f t="shared" si="7"/>
        <v>0</v>
      </c>
      <c r="S191" s="60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65">
        <f t="shared" si="9"/>
        <v>190</v>
      </c>
      <c r="H192" s="59"/>
      <c r="I192" s="59"/>
      <c r="J192" s="59"/>
      <c r="K192" s="59"/>
      <c r="L192" s="59"/>
      <c r="M192" s="60">
        <f t="shared" si="7"/>
        <v>0</v>
      </c>
      <c r="S192" s="60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65">
        <f t="shared" si="9"/>
        <v>191</v>
      </c>
      <c r="H193" s="59"/>
      <c r="I193" s="59"/>
      <c r="J193" s="59"/>
      <c r="K193" s="59"/>
      <c r="L193" s="59"/>
      <c r="M193" s="60">
        <f t="shared" si="7"/>
        <v>0</v>
      </c>
      <c r="S193" s="60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65">
        <f t="shared" si="9"/>
        <v>192</v>
      </c>
      <c r="H194" s="59"/>
      <c r="I194" s="59"/>
      <c r="J194" s="59"/>
      <c r="K194" s="59"/>
      <c r="L194" s="59"/>
      <c r="M194" s="60">
        <f t="shared" si="7"/>
        <v>0</v>
      </c>
      <c r="S194" s="60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65">
        <f t="shared" si="9"/>
        <v>193</v>
      </c>
      <c r="H195" s="59"/>
      <c r="I195" s="59"/>
      <c r="J195" s="59"/>
      <c r="K195" s="59"/>
      <c r="L195" s="59"/>
      <c r="M195" s="60">
        <f t="shared" ref="M195:M258" si="10">N195+O195+P195+Q195+R195</f>
        <v>0</v>
      </c>
      <c r="S195" s="60">
        <f t="shared" ref="S195:S258" si="11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65">
        <f t="shared" si="9"/>
        <v>194</v>
      </c>
      <c r="H196" s="59"/>
      <c r="I196" s="59"/>
      <c r="J196" s="59"/>
      <c r="K196" s="59"/>
      <c r="L196" s="59"/>
      <c r="M196" s="60">
        <f t="shared" si="10"/>
        <v>0</v>
      </c>
      <c r="S196" s="60">
        <f t="shared" si="11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65">
        <f t="shared" ref="A197:A260" si="12">A196+1</f>
        <v>195</v>
      </c>
      <c r="H197" s="59"/>
      <c r="I197" s="59"/>
      <c r="J197" s="59"/>
      <c r="K197" s="59"/>
      <c r="L197" s="59"/>
      <c r="M197" s="60">
        <f t="shared" si="10"/>
        <v>0</v>
      </c>
      <c r="S197" s="60">
        <f t="shared" si="11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65">
        <f t="shared" si="12"/>
        <v>196</v>
      </c>
      <c r="H198" s="59"/>
      <c r="I198" s="59"/>
      <c r="J198" s="59"/>
      <c r="K198" s="59"/>
      <c r="L198" s="59"/>
      <c r="M198" s="60">
        <f t="shared" si="10"/>
        <v>0</v>
      </c>
      <c r="S198" s="60">
        <f t="shared" si="11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65">
        <f t="shared" si="12"/>
        <v>197</v>
      </c>
      <c r="H199" s="59"/>
      <c r="I199" s="59"/>
      <c r="J199" s="59"/>
      <c r="K199" s="59"/>
      <c r="L199" s="59"/>
      <c r="M199" s="60">
        <f t="shared" si="10"/>
        <v>0</v>
      </c>
      <c r="S199" s="60">
        <f t="shared" si="11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65">
        <f t="shared" si="12"/>
        <v>198</v>
      </c>
      <c r="H200" s="59"/>
      <c r="I200" s="59"/>
      <c r="J200" s="59"/>
      <c r="K200" s="59"/>
      <c r="L200" s="59"/>
      <c r="M200" s="60">
        <f t="shared" si="10"/>
        <v>0</v>
      </c>
      <c r="S200" s="60">
        <f t="shared" si="11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65">
        <f t="shared" si="12"/>
        <v>199</v>
      </c>
      <c r="H201" s="59"/>
      <c r="I201" s="59"/>
      <c r="J201" s="59"/>
      <c r="K201" s="59"/>
      <c r="L201" s="59"/>
      <c r="M201" s="60">
        <f t="shared" si="10"/>
        <v>0</v>
      </c>
      <c r="S201" s="60">
        <f t="shared" si="11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65">
        <f t="shared" si="12"/>
        <v>200</v>
      </c>
      <c r="H202" s="59"/>
      <c r="I202" s="59"/>
      <c r="J202" s="59"/>
      <c r="K202" s="59"/>
      <c r="L202" s="59"/>
      <c r="M202" s="60">
        <f t="shared" si="10"/>
        <v>0</v>
      </c>
      <c r="S202" s="60">
        <f t="shared" si="11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65">
        <f t="shared" si="12"/>
        <v>201</v>
      </c>
      <c r="H203" s="59"/>
      <c r="I203" s="59"/>
      <c r="J203" s="59"/>
      <c r="K203" s="59"/>
      <c r="L203" s="59"/>
      <c r="M203" s="60">
        <f t="shared" si="10"/>
        <v>0</v>
      </c>
      <c r="S203" s="60">
        <f t="shared" si="11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65">
        <f t="shared" si="12"/>
        <v>202</v>
      </c>
      <c r="H204" s="59"/>
      <c r="I204" s="59"/>
      <c r="J204" s="59"/>
      <c r="K204" s="59"/>
      <c r="L204" s="59"/>
      <c r="M204" s="60">
        <f t="shared" si="10"/>
        <v>0</v>
      </c>
      <c r="S204" s="60">
        <f t="shared" si="11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65">
        <f t="shared" si="12"/>
        <v>203</v>
      </c>
      <c r="H205" s="59"/>
      <c r="I205" s="59"/>
      <c r="J205" s="59"/>
      <c r="K205" s="59"/>
      <c r="L205" s="59"/>
      <c r="M205" s="60">
        <f t="shared" si="10"/>
        <v>0</v>
      </c>
      <c r="S205" s="60">
        <f t="shared" si="11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65">
        <f t="shared" si="12"/>
        <v>204</v>
      </c>
      <c r="H206" s="59"/>
      <c r="I206" s="59"/>
      <c r="J206" s="59"/>
      <c r="K206" s="59"/>
      <c r="L206" s="59"/>
      <c r="M206" s="60">
        <f t="shared" si="10"/>
        <v>0</v>
      </c>
      <c r="S206" s="60">
        <f t="shared" si="11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65">
        <f t="shared" si="12"/>
        <v>205</v>
      </c>
      <c r="H207" s="59"/>
      <c r="I207" s="59"/>
      <c r="J207" s="59"/>
      <c r="K207" s="59"/>
      <c r="L207" s="59"/>
      <c r="M207" s="60">
        <f t="shared" si="10"/>
        <v>0</v>
      </c>
      <c r="S207" s="60">
        <f t="shared" si="11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65">
        <f t="shared" si="12"/>
        <v>206</v>
      </c>
      <c r="H208" s="59"/>
      <c r="I208" s="59"/>
      <c r="J208" s="59"/>
      <c r="K208" s="59"/>
      <c r="L208" s="59"/>
      <c r="M208" s="60">
        <f t="shared" si="10"/>
        <v>0</v>
      </c>
      <c r="S208" s="60">
        <f t="shared" si="11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65">
        <f t="shared" si="12"/>
        <v>207</v>
      </c>
      <c r="H209" s="59"/>
      <c r="I209" s="59"/>
      <c r="J209" s="59"/>
      <c r="K209" s="59"/>
      <c r="L209" s="59"/>
      <c r="M209" s="60">
        <f t="shared" si="10"/>
        <v>0</v>
      </c>
      <c r="S209" s="60">
        <f t="shared" si="11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65">
        <f t="shared" si="12"/>
        <v>208</v>
      </c>
      <c r="H210" s="59"/>
      <c r="I210" s="59"/>
      <c r="J210" s="59"/>
      <c r="K210" s="59"/>
      <c r="L210" s="59"/>
      <c r="M210" s="60">
        <f t="shared" si="10"/>
        <v>0</v>
      </c>
      <c r="S210" s="60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65">
        <f t="shared" si="12"/>
        <v>209</v>
      </c>
      <c r="H211" s="59"/>
      <c r="I211" s="59"/>
      <c r="J211" s="59"/>
      <c r="K211" s="59"/>
      <c r="L211" s="59"/>
      <c r="M211" s="60">
        <f t="shared" si="10"/>
        <v>0</v>
      </c>
      <c r="S211" s="60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65">
        <f t="shared" si="12"/>
        <v>210</v>
      </c>
      <c r="H212" s="59"/>
      <c r="I212" s="59"/>
      <c r="J212" s="59"/>
      <c r="K212" s="59"/>
      <c r="L212" s="59"/>
      <c r="M212" s="60">
        <f t="shared" si="10"/>
        <v>0</v>
      </c>
      <c r="S212" s="60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65">
        <f t="shared" si="12"/>
        <v>211</v>
      </c>
      <c r="H213" s="59"/>
      <c r="I213" s="59"/>
      <c r="J213" s="59"/>
      <c r="K213" s="59"/>
      <c r="L213" s="59"/>
      <c r="M213" s="60">
        <f t="shared" si="10"/>
        <v>0</v>
      </c>
      <c r="S213" s="60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65">
        <f t="shared" si="12"/>
        <v>212</v>
      </c>
      <c r="H214" s="59"/>
      <c r="I214" s="59"/>
      <c r="J214" s="59"/>
      <c r="K214" s="59"/>
      <c r="L214" s="59"/>
      <c r="M214" s="60">
        <f t="shared" si="10"/>
        <v>0</v>
      </c>
      <c r="S214" s="60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65">
        <f t="shared" si="12"/>
        <v>213</v>
      </c>
      <c r="H215" s="59"/>
      <c r="I215" s="59"/>
      <c r="J215" s="59"/>
      <c r="K215" s="59"/>
      <c r="L215" s="59"/>
      <c r="M215" s="60">
        <f t="shared" si="10"/>
        <v>0</v>
      </c>
      <c r="S215" s="60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65">
        <f t="shared" si="12"/>
        <v>214</v>
      </c>
      <c r="H216" s="59"/>
      <c r="I216" s="59"/>
      <c r="J216" s="59"/>
      <c r="K216" s="59"/>
      <c r="L216" s="59"/>
      <c r="M216" s="60">
        <f t="shared" si="10"/>
        <v>0</v>
      </c>
      <c r="S216" s="60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65">
        <f t="shared" si="12"/>
        <v>215</v>
      </c>
      <c r="H217" s="59"/>
      <c r="I217" s="59"/>
      <c r="J217" s="59"/>
      <c r="K217" s="59"/>
      <c r="L217" s="59"/>
      <c r="M217" s="60">
        <f t="shared" si="10"/>
        <v>0</v>
      </c>
      <c r="S217" s="60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65">
        <f t="shared" si="12"/>
        <v>216</v>
      </c>
      <c r="H218" s="59"/>
      <c r="I218" s="59"/>
      <c r="J218" s="59"/>
      <c r="K218" s="59"/>
      <c r="L218" s="59"/>
      <c r="M218" s="60">
        <f t="shared" si="10"/>
        <v>0</v>
      </c>
      <c r="S218" s="60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65">
        <f t="shared" si="12"/>
        <v>217</v>
      </c>
      <c r="H219" s="59"/>
      <c r="I219" s="59"/>
      <c r="J219" s="59"/>
      <c r="K219" s="59"/>
      <c r="L219" s="59"/>
      <c r="M219" s="60">
        <f t="shared" si="10"/>
        <v>0</v>
      </c>
      <c r="S219" s="60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65">
        <f t="shared" si="12"/>
        <v>218</v>
      </c>
      <c r="H220" s="59"/>
      <c r="I220" s="59"/>
      <c r="J220" s="59"/>
      <c r="K220" s="59"/>
      <c r="L220" s="59"/>
      <c r="M220" s="60">
        <f t="shared" si="10"/>
        <v>0</v>
      </c>
      <c r="S220" s="60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65">
        <f t="shared" si="12"/>
        <v>219</v>
      </c>
      <c r="H221" s="59"/>
      <c r="I221" s="59"/>
      <c r="J221" s="59"/>
      <c r="K221" s="59"/>
      <c r="L221" s="59"/>
      <c r="M221" s="60">
        <f t="shared" si="10"/>
        <v>0</v>
      </c>
      <c r="S221" s="60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65">
        <f t="shared" si="12"/>
        <v>220</v>
      </c>
      <c r="H222" s="59"/>
      <c r="I222" s="59"/>
      <c r="J222" s="59"/>
      <c r="K222" s="59"/>
      <c r="L222" s="59"/>
      <c r="M222" s="60">
        <f t="shared" si="10"/>
        <v>0</v>
      </c>
      <c r="S222" s="60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65">
        <f t="shared" si="12"/>
        <v>221</v>
      </c>
      <c r="H223" s="59"/>
      <c r="I223" s="59"/>
      <c r="J223" s="59"/>
      <c r="K223" s="59"/>
      <c r="L223" s="59"/>
      <c r="M223" s="60">
        <f t="shared" si="10"/>
        <v>0</v>
      </c>
      <c r="S223" s="60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65">
        <f t="shared" si="12"/>
        <v>222</v>
      </c>
      <c r="H224" s="59"/>
      <c r="I224" s="59"/>
      <c r="J224" s="59"/>
      <c r="K224" s="59"/>
      <c r="L224" s="59"/>
      <c r="M224" s="60">
        <f t="shared" si="10"/>
        <v>0</v>
      </c>
      <c r="S224" s="60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65">
        <f t="shared" si="12"/>
        <v>223</v>
      </c>
      <c r="H225" s="59"/>
      <c r="I225" s="59"/>
      <c r="J225" s="59"/>
      <c r="K225" s="59"/>
      <c r="L225" s="59"/>
      <c r="M225" s="60">
        <f t="shared" si="10"/>
        <v>0</v>
      </c>
      <c r="S225" s="60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65">
        <f t="shared" si="12"/>
        <v>224</v>
      </c>
      <c r="H226" s="59"/>
      <c r="I226" s="59"/>
      <c r="J226" s="59"/>
      <c r="K226" s="59"/>
      <c r="L226" s="59"/>
      <c r="M226" s="60">
        <f t="shared" si="10"/>
        <v>0</v>
      </c>
      <c r="S226" s="60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65">
        <f t="shared" si="12"/>
        <v>225</v>
      </c>
      <c r="H227" s="59"/>
      <c r="I227" s="59"/>
      <c r="J227" s="59"/>
      <c r="K227" s="59"/>
      <c r="L227" s="59"/>
      <c r="M227" s="60">
        <f t="shared" si="10"/>
        <v>0</v>
      </c>
      <c r="S227" s="60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65">
        <f t="shared" si="12"/>
        <v>226</v>
      </c>
      <c r="H228" s="59"/>
      <c r="I228" s="59"/>
      <c r="J228" s="59"/>
      <c r="K228" s="59"/>
      <c r="L228" s="59"/>
      <c r="M228" s="60">
        <f t="shared" si="10"/>
        <v>0</v>
      </c>
      <c r="S228" s="60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65">
        <f t="shared" si="12"/>
        <v>227</v>
      </c>
      <c r="H229" s="59"/>
      <c r="I229" s="59"/>
      <c r="J229" s="59"/>
      <c r="K229" s="59"/>
      <c r="L229" s="59"/>
      <c r="M229" s="60">
        <f t="shared" si="10"/>
        <v>0</v>
      </c>
      <c r="S229" s="60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65">
        <f t="shared" si="12"/>
        <v>228</v>
      </c>
      <c r="H230" s="59"/>
      <c r="I230" s="59"/>
      <c r="J230" s="59"/>
      <c r="K230" s="59"/>
      <c r="L230" s="59"/>
      <c r="M230" s="60">
        <f t="shared" si="10"/>
        <v>0</v>
      </c>
      <c r="S230" s="60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65">
        <f t="shared" si="12"/>
        <v>229</v>
      </c>
      <c r="H231" s="59"/>
      <c r="I231" s="59"/>
      <c r="J231" s="59"/>
      <c r="K231" s="59"/>
      <c r="L231" s="59"/>
      <c r="M231" s="60">
        <f t="shared" si="10"/>
        <v>0</v>
      </c>
      <c r="S231" s="60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65">
        <f t="shared" si="12"/>
        <v>230</v>
      </c>
      <c r="H232" s="59"/>
      <c r="I232" s="59"/>
      <c r="J232" s="59"/>
      <c r="K232" s="59"/>
      <c r="L232" s="59"/>
      <c r="M232" s="60">
        <f t="shared" si="10"/>
        <v>0</v>
      </c>
      <c r="S232" s="60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65">
        <f t="shared" si="12"/>
        <v>231</v>
      </c>
      <c r="H233" s="59"/>
      <c r="I233" s="59"/>
      <c r="J233" s="59"/>
      <c r="K233" s="59"/>
      <c r="L233" s="59"/>
      <c r="M233" s="60">
        <f t="shared" si="10"/>
        <v>0</v>
      </c>
      <c r="S233" s="60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65">
        <f t="shared" si="12"/>
        <v>232</v>
      </c>
      <c r="H234" s="59"/>
      <c r="I234" s="59"/>
      <c r="J234" s="59"/>
      <c r="K234" s="59"/>
      <c r="L234" s="59"/>
      <c r="M234" s="60">
        <f t="shared" si="10"/>
        <v>0</v>
      </c>
      <c r="S234" s="60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65">
        <f t="shared" si="12"/>
        <v>233</v>
      </c>
      <c r="H235" s="59"/>
      <c r="I235" s="59"/>
      <c r="J235" s="59"/>
      <c r="K235" s="59"/>
      <c r="L235" s="59"/>
      <c r="M235" s="60">
        <f t="shared" si="10"/>
        <v>0</v>
      </c>
      <c r="S235" s="60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65">
        <f t="shared" si="12"/>
        <v>234</v>
      </c>
      <c r="H236" s="59"/>
      <c r="I236" s="59"/>
      <c r="J236" s="59"/>
      <c r="K236" s="59"/>
      <c r="L236" s="59"/>
      <c r="M236" s="60">
        <f t="shared" si="10"/>
        <v>0</v>
      </c>
      <c r="S236" s="60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65">
        <f t="shared" si="12"/>
        <v>235</v>
      </c>
      <c r="H237" s="59"/>
      <c r="I237" s="59"/>
      <c r="J237" s="59"/>
      <c r="K237" s="59"/>
      <c r="L237" s="59"/>
      <c r="M237" s="60">
        <f t="shared" si="10"/>
        <v>0</v>
      </c>
      <c r="S237" s="60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65">
        <f t="shared" si="12"/>
        <v>236</v>
      </c>
      <c r="H238" s="59"/>
      <c r="I238" s="59"/>
      <c r="J238" s="59"/>
      <c r="K238" s="59"/>
      <c r="L238" s="59"/>
      <c r="M238" s="60">
        <f t="shared" si="10"/>
        <v>0</v>
      </c>
      <c r="S238" s="60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65">
        <f t="shared" si="12"/>
        <v>237</v>
      </c>
      <c r="H239" s="59"/>
      <c r="I239" s="59"/>
      <c r="J239" s="59"/>
      <c r="K239" s="59"/>
      <c r="L239" s="59"/>
      <c r="M239" s="60">
        <f t="shared" si="10"/>
        <v>0</v>
      </c>
      <c r="S239" s="60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65">
        <f t="shared" si="12"/>
        <v>238</v>
      </c>
      <c r="H240" s="59"/>
      <c r="I240" s="59"/>
      <c r="J240" s="59"/>
      <c r="K240" s="59"/>
      <c r="L240" s="59"/>
      <c r="M240" s="60">
        <f t="shared" si="10"/>
        <v>0</v>
      </c>
      <c r="S240" s="60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65">
        <f t="shared" si="12"/>
        <v>239</v>
      </c>
      <c r="H241" s="59"/>
      <c r="I241" s="59"/>
      <c r="J241" s="59"/>
      <c r="K241" s="59"/>
      <c r="L241" s="59"/>
      <c r="M241" s="60">
        <f t="shared" si="10"/>
        <v>0</v>
      </c>
      <c r="S241" s="60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65">
        <f t="shared" si="12"/>
        <v>240</v>
      </c>
      <c r="H242" s="59"/>
      <c r="I242" s="59"/>
      <c r="J242" s="59"/>
      <c r="K242" s="59"/>
      <c r="L242" s="59"/>
      <c r="M242" s="60">
        <f t="shared" si="10"/>
        <v>0</v>
      </c>
      <c r="S242" s="60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65">
        <f t="shared" si="12"/>
        <v>241</v>
      </c>
      <c r="H243" s="59"/>
      <c r="I243" s="59"/>
      <c r="J243" s="59"/>
      <c r="K243" s="59"/>
      <c r="L243" s="59"/>
      <c r="M243" s="60">
        <f t="shared" si="10"/>
        <v>0</v>
      </c>
      <c r="S243" s="60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65">
        <f t="shared" si="12"/>
        <v>242</v>
      </c>
      <c r="H244" s="59"/>
      <c r="I244" s="59"/>
      <c r="J244" s="59"/>
      <c r="K244" s="59"/>
      <c r="L244" s="59"/>
      <c r="M244" s="60">
        <f t="shared" si="10"/>
        <v>0</v>
      </c>
      <c r="S244" s="60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65">
        <f t="shared" si="12"/>
        <v>243</v>
      </c>
      <c r="H245" s="59"/>
      <c r="I245" s="59"/>
      <c r="J245" s="59"/>
      <c r="K245" s="59"/>
      <c r="L245" s="59"/>
      <c r="M245" s="60">
        <f t="shared" si="10"/>
        <v>0</v>
      </c>
      <c r="S245" s="60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65">
        <f t="shared" si="12"/>
        <v>244</v>
      </c>
      <c r="H246" s="59"/>
      <c r="I246" s="59"/>
      <c r="J246" s="59"/>
      <c r="K246" s="59"/>
      <c r="L246" s="59"/>
      <c r="M246" s="60">
        <f t="shared" si="10"/>
        <v>0</v>
      </c>
      <c r="S246" s="60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65">
        <f t="shared" si="12"/>
        <v>245</v>
      </c>
      <c r="H247" s="59"/>
      <c r="I247" s="59"/>
      <c r="J247" s="59"/>
      <c r="K247" s="59"/>
      <c r="L247" s="59"/>
      <c r="M247" s="60">
        <f t="shared" si="10"/>
        <v>0</v>
      </c>
      <c r="S247" s="60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65">
        <f t="shared" si="12"/>
        <v>246</v>
      </c>
      <c r="H248" s="59"/>
      <c r="I248" s="59"/>
      <c r="J248" s="59"/>
      <c r="K248" s="59"/>
      <c r="L248" s="59"/>
      <c r="M248" s="60">
        <f t="shared" si="10"/>
        <v>0</v>
      </c>
      <c r="S248" s="60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65">
        <f t="shared" si="12"/>
        <v>247</v>
      </c>
      <c r="H249" s="59"/>
      <c r="I249" s="59"/>
      <c r="J249" s="59"/>
      <c r="K249" s="59"/>
      <c r="L249" s="59"/>
      <c r="M249" s="60">
        <f t="shared" si="10"/>
        <v>0</v>
      </c>
      <c r="S249" s="60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65">
        <f t="shared" si="12"/>
        <v>248</v>
      </c>
      <c r="H250" s="59"/>
      <c r="I250" s="59"/>
      <c r="J250" s="59"/>
      <c r="K250" s="59"/>
      <c r="L250" s="59"/>
      <c r="M250" s="60">
        <f t="shared" si="10"/>
        <v>0</v>
      </c>
      <c r="S250" s="60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65">
        <f t="shared" si="12"/>
        <v>249</v>
      </c>
      <c r="H251" s="59"/>
      <c r="I251" s="59"/>
      <c r="J251" s="59"/>
      <c r="K251" s="59"/>
      <c r="L251" s="59"/>
      <c r="M251" s="60">
        <f t="shared" si="10"/>
        <v>0</v>
      </c>
      <c r="S251" s="60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65">
        <f t="shared" si="12"/>
        <v>250</v>
      </c>
      <c r="H252" s="59"/>
      <c r="I252" s="59"/>
      <c r="J252" s="59"/>
      <c r="K252" s="59"/>
      <c r="L252" s="59"/>
      <c r="M252" s="60">
        <f t="shared" si="10"/>
        <v>0</v>
      </c>
      <c r="S252" s="60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65">
        <f t="shared" si="12"/>
        <v>251</v>
      </c>
      <c r="H253" s="59"/>
      <c r="I253" s="59"/>
      <c r="J253" s="59"/>
      <c r="K253" s="59"/>
      <c r="L253" s="59"/>
      <c r="M253" s="60">
        <f t="shared" si="10"/>
        <v>0</v>
      </c>
      <c r="S253" s="60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65">
        <f t="shared" si="12"/>
        <v>252</v>
      </c>
      <c r="H254" s="59"/>
      <c r="I254" s="59"/>
      <c r="J254" s="59"/>
      <c r="K254" s="59"/>
      <c r="L254" s="59"/>
      <c r="M254" s="60">
        <f t="shared" si="10"/>
        <v>0</v>
      </c>
      <c r="S254" s="60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65">
        <f t="shared" si="12"/>
        <v>253</v>
      </c>
      <c r="H255" s="59"/>
      <c r="I255" s="59"/>
      <c r="J255" s="59"/>
      <c r="K255" s="59"/>
      <c r="L255" s="59"/>
      <c r="M255" s="60">
        <f t="shared" si="10"/>
        <v>0</v>
      </c>
      <c r="S255" s="60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65">
        <f t="shared" si="12"/>
        <v>254</v>
      </c>
      <c r="H256" s="59"/>
      <c r="I256" s="59"/>
      <c r="J256" s="59"/>
      <c r="K256" s="59"/>
      <c r="L256" s="59"/>
      <c r="M256" s="60">
        <f t="shared" si="10"/>
        <v>0</v>
      </c>
      <c r="S256" s="60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65">
        <f t="shared" si="12"/>
        <v>255</v>
      </c>
      <c r="H257" s="59"/>
      <c r="I257" s="59"/>
      <c r="J257" s="59"/>
      <c r="K257" s="59"/>
      <c r="L257" s="59"/>
      <c r="M257" s="60">
        <f t="shared" si="10"/>
        <v>0</v>
      </c>
      <c r="S257" s="60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65">
        <f t="shared" si="12"/>
        <v>256</v>
      </c>
      <c r="H258" s="59"/>
      <c r="I258" s="59"/>
      <c r="J258" s="59"/>
      <c r="K258" s="59"/>
      <c r="L258" s="59"/>
      <c r="M258" s="60">
        <f t="shared" si="10"/>
        <v>0</v>
      </c>
      <c r="S258" s="60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65">
        <f t="shared" si="12"/>
        <v>257</v>
      </c>
      <c r="H259" s="59"/>
      <c r="I259" s="59"/>
      <c r="J259" s="59"/>
      <c r="K259" s="59"/>
      <c r="L259" s="59"/>
      <c r="M259" s="60">
        <f t="shared" ref="M259:M322" si="13">N259+O259+P259+Q259+R259</f>
        <v>0</v>
      </c>
      <c r="S259" s="60">
        <f t="shared" ref="S259:S322" si="14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65">
        <f t="shared" si="12"/>
        <v>258</v>
      </c>
      <c r="H260" s="59"/>
      <c r="I260" s="59"/>
      <c r="J260" s="59"/>
      <c r="K260" s="59"/>
      <c r="L260" s="59"/>
      <c r="M260" s="60">
        <f t="shared" si="13"/>
        <v>0</v>
      </c>
      <c r="S260" s="60">
        <f t="shared" si="14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65">
        <f t="shared" ref="A261:A324" si="15">A260+1</f>
        <v>259</v>
      </c>
      <c r="H261" s="59"/>
      <c r="I261" s="59"/>
      <c r="J261" s="59"/>
      <c r="K261" s="59"/>
      <c r="L261" s="59"/>
      <c r="M261" s="60">
        <f t="shared" si="13"/>
        <v>0</v>
      </c>
      <c r="S261" s="60">
        <f t="shared" si="14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65">
        <f t="shared" si="15"/>
        <v>260</v>
      </c>
      <c r="H262" s="59"/>
      <c r="I262" s="59"/>
      <c r="J262" s="59"/>
      <c r="K262" s="59"/>
      <c r="L262" s="59"/>
      <c r="M262" s="60">
        <f t="shared" si="13"/>
        <v>0</v>
      </c>
      <c r="S262" s="60">
        <f t="shared" si="14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65">
        <f t="shared" si="15"/>
        <v>261</v>
      </c>
      <c r="H263" s="59"/>
      <c r="I263" s="59"/>
      <c r="J263" s="59"/>
      <c r="K263" s="59"/>
      <c r="L263" s="59"/>
      <c r="M263" s="60">
        <f t="shared" si="13"/>
        <v>0</v>
      </c>
      <c r="S263" s="60">
        <f t="shared" si="14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65">
        <f t="shared" si="15"/>
        <v>262</v>
      </c>
      <c r="H264" s="59"/>
      <c r="I264" s="59"/>
      <c r="J264" s="59"/>
      <c r="K264" s="59"/>
      <c r="L264" s="59"/>
      <c r="M264" s="60">
        <f t="shared" si="13"/>
        <v>0</v>
      </c>
      <c r="S264" s="60">
        <f t="shared" si="14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65">
        <f t="shared" si="15"/>
        <v>263</v>
      </c>
      <c r="H265" s="59"/>
      <c r="I265" s="59"/>
      <c r="J265" s="59"/>
      <c r="K265" s="59"/>
      <c r="L265" s="59"/>
      <c r="M265" s="60">
        <f t="shared" si="13"/>
        <v>0</v>
      </c>
      <c r="S265" s="60">
        <f t="shared" si="14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65">
        <f t="shared" si="15"/>
        <v>264</v>
      </c>
      <c r="H266" s="59"/>
      <c r="I266" s="59"/>
      <c r="J266" s="59"/>
      <c r="K266" s="59"/>
      <c r="L266" s="59"/>
      <c r="M266" s="60">
        <f t="shared" si="13"/>
        <v>0</v>
      </c>
      <c r="S266" s="60">
        <f t="shared" si="14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65">
        <f t="shared" si="15"/>
        <v>265</v>
      </c>
      <c r="H267" s="59"/>
      <c r="I267" s="59"/>
      <c r="J267" s="59"/>
      <c r="K267" s="59"/>
      <c r="L267" s="59"/>
      <c r="M267" s="60">
        <f t="shared" si="13"/>
        <v>0</v>
      </c>
      <c r="S267" s="60">
        <f t="shared" si="14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65">
        <f t="shared" si="15"/>
        <v>266</v>
      </c>
      <c r="H268" s="59"/>
      <c r="I268" s="59"/>
      <c r="J268" s="59"/>
      <c r="K268" s="59"/>
      <c r="L268" s="59"/>
      <c r="M268" s="60">
        <f t="shared" si="13"/>
        <v>0</v>
      </c>
      <c r="S268" s="60">
        <f t="shared" si="14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65">
        <f t="shared" si="15"/>
        <v>267</v>
      </c>
      <c r="H269" s="59"/>
      <c r="I269" s="59"/>
      <c r="J269" s="59"/>
      <c r="K269" s="59"/>
      <c r="L269" s="59"/>
      <c r="M269" s="60">
        <f t="shared" si="13"/>
        <v>0</v>
      </c>
      <c r="S269" s="60">
        <f t="shared" si="14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65">
        <f t="shared" si="15"/>
        <v>268</v>
      </c>
      <c r="H270" s="59"/>
      <c r="I270" s="59"/>
      <c r="J270" s="59"/>
      <c r="K270" s="59"/>
      <c r="L270" s="59"/>
      <c r="M270" s="60">
        <f t="shared" si="13"/>
        <v>0</v>
      </c>
      <c r="S270" s="60">
        <f t="shared" si="14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65">
        <f t="shared" si="15"/>
        <v>269</v>
      </c>
      <c r="H271" s="59"/>
      <c r="I271" s="59"/>
      <c r="J271" s="59"/>
      <c r="K271" s="59"/>
      <c r="L271" s="59"/>
      <c r="M271" s="60">
        <f t="shared" si="13"/>
        <v>0</v>
      </c>
      <c r="S271" s="60">
        <f t="shared" si="14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65">
        <f t="shared" si="15"/>
        <v>270</v>
      </c>
      <c r="H272" s="59"/>
      <c r="I272" s="59"/>
      <c r="J272" s="59"/>
      <c r="K272" s="59"/>
      <c r="L272" s="59"/>
      <c r="M272" s="60">
        <f t="shared" si="13"/>
        <v>0</v>
      </c>
      <c r="S272" s="60">
        <f t="shared" si="14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65">
        <f t="shared" si="15"/>
        <v>271</v>
      </c>
      <c r="H273" s="59"/>
      <c r="I273" s="59"/>
      <c r="J273" s="59"/>
      <c r="K273" s="59"/>
      <c r="L273" s="59"/>
      <c r="M273" s="60">
        <f t="shared" si="13"/>
        <v>0</v>
      </c>
      <c r="S273" s="60">
        <f t="shared" si="14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65">
        <f t="shared" si="15"/>
        <v>272</v>
      </c>
      <c r="H274" s="59"/>
      <c r="I274" s="59"/>
      <c r="J274" s="59"/>
      <c r="K274" s="59"/>
      <c r="L274" s="59"/>
      <c r="M274" s="60">
        <f t="shared" si="13"/>
        <v>0</v>
      </c>
      <c r="S274" s="60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65">
        <f t="shared" si="15"/>
        <v>273</v>
      </c>
      <c r="H275" s="59"/>
      <c r="I275" s="59"/>
      <c r="J275" s="59"/>
      <c r="K275" s="59"/>
      <c r="L275" s="59"/>
      <c r="M275" s="60">
        <f t="shared" si="13"/>
        <v>0</v>
      </c>
      <c r="S275" s="60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65">
        <f t="shared" si="15"/>
        <v>274</v>
      </c>
      <c r="H276" s="59"/>
      <c r="I276" s="59"/>
      <c r="J276" s="59"/>
      <c r="K276" s="59"/>
      <c r="L276" s="59"/>
      <c r="M276" s="60">
        <f t="shared" si="13"/>
        <v>0</v>
      </c>
      <c r="S276" s="60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65">
        <f t="shared" si="15"/>
        <v>275</v>
      </c>
      <c r="H277" s="59"/>
      <c r="I277" s="59"/>
      <c r="J277" s="59"/>
      <c r="K277" s="59"/>
      <c r="L277" s="59"/>
      <c r="M277" s="60">
        <f t="shared" si="13"/>
        <v>0</v>
      </c>
      <c r="S277" s="60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65">
        <f t="shared" si="15"/>
        <v>276</v>
      </c>
      <c r="H278" s="59"/>
      <c r="I278" s="59"/>
      <c r="J278" s="59"/>
      <c r="K278" s="59"/>
      <c r="L278" s="59"/>
      <c r="M278" s="60">
        <f t="shared" si="13"/>
        <v>0</v>
      </c>
      <c r="S278" s="60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65">
        <f t="shared" si="15"/>
        <v>277</v>
      </c>
      <c r="H279" s="59"/>
      <c r="I279" s="59"/>
      <c r="J279" s="59"/>
      <c r="K279" s="59"/>
      <c r="L279" s="59"/>
      <c r="M279" s="60">
        <f t="shared" si="13"/>
        <v>0</v>
      </c>
      <c r="S279" s="60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65">
        <f t="shared" si="15"/>
        <v>278</v>
      </c>
      <c r="H280" s="59"/>
      <c r="I280" s="59"/>
      <c r="J280" s="59"/>
      <c r="K280" s="59"/>
      <c r="L280" s="59"/>
      <c r="M280" s="60">
        <f t="shared" si="13"/>
        <v>0</v>
      </c>
      <c r="S280" s="60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65">
        <f t="shared" si="15"/>
        <v>279</v>
      </c>
      <c r="H281" s="59"/>
      <c r="I281" s="59"/>
      <c r="J281" s="59"/>
      <c r="K281" s="59"/>
      <c r="L281" s="59"/>
      <c r="M281" s="60">
        <f t="shared" si="13"/>
        <v>0</v>
      </c>
      <c r="S281" s="60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65">
        <f t="shared" si="15"/>
        <v>280</v>
      </c>
      <c r="H282" s="59"/>
      <c r="I282" s="59"/>
      <c r="J282" s="59"/>
      <c r="K282" s="59"/>
      <c r="L282" s="59"/>
      <c r="M282" s="60">
        <f t="shared" si="13"/>
        <v>0</v>
      </c>
      <c r="S282" s="60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65">
        <f t="shared" si="15"/>
        <v>281</v>
      </c>
      <c r="H283" s="59"/>
      <c r="I283" s="59"/>
      <c r="J283" s="59"/>
      <c r="K283" s="59"/>
      <c r="L283" s="59"/>
      <c r="M283" s="60">
        <f t="shared" si="13"/>
        <v>0</v>
      </c>
      <c r="S283" s="60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65">
        <f t="shared" si="15"/>
        <v>282</v>
      </c>
      <c r="H284" s="59"/>
      <c r="I284" s="59"/>
      <c r="J284" s="59"/>
      <c r="K284" s="59"/>
      <c r="L284" s="59"/>
      <c r="M284" s="60">
        <f t="shared" si="13"/>
        <v>0</v>
      </c>
      <c r="S284" s="60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65">
        <f t="shared" si="15"/>
        <v>283</v>
      </c>
      <c r="H285" s="59"/>
      <c r="I285" s="59"/>
      <c r="J285" s="59"/>
      <c r="K285" s="59"/>
      <c r="L285" s="59"/>
      <c r="M285" s="60">
        <f t="shared" si="13"/>
        <v>0</v>
      </c>
      <c r="S285" s="60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65">
        <f t="shared" si="15"/>
        <v>284</v>
      </c>
      <c r="H286" s="59"/>
      <c r="I286" s="59"/>
      <c r="J286" s="59"/>
      <c r="K286" s="59"/>
      <c r="L286" s="59"/>
      <c r="M286" s="60">
        <f t="shared" si="13"/>
        <v>0</v>
      </c>
      <c r="S286" s="60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65">
        <f t="shared" si="15"/>
        <v>285</v>
      </c>
      <c r="H287" s="59"/>
      <c r="I287" s="59"/>
      <c r="J287" s="59"/>
      <c r="K287" s="59"/>
      <c r="L287" s="59"/>
      <c r="M287" s="60">
        <f t="shared" si="13"/>
        <v>0</v>
      </c>
      <c r="S287" s="60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65">
        <f t="shared" si="15"/>
        <v>286</v>
      </c>
      <c r="H288" s="59"/>
      <c r="I288" s="59"/>
      <c r="J288" s="59"/>
      <c r="K288" s="59"/>
      <c r="L288" s="59"/>
      <c r="M288" s="60">
        <f t="shared" si="13"/>
        <v>0</v>
      </c>
      <c r="S288" s="60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65">
        <f t="shared" si="15"/>
        <v>287</v>
      </c>
      <c r="H289" s="59"/>
      <c r="I289" s="59"/>
      <c r="J289" s="59"/>
      <c r="K289" s="59"/>
      <c r="L289" s="59"/>
      <c r="M289" s="60">
        <f t="shared" si="13"/>
        <v>0</v>
      </c>
      <c r="S289" s="60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65">
        <f t="shared" si="15"/>
        <v>288</v>
      </c>
      <c r="H290" s="59"/>
      <c r="I290" s="59"/>
      <c r="J290" s="59"/>
      <c r="K290" s="59"/>
      <c r="L290" s="59"/>
      <c r="M290" s="60">
        <f t="shared" si="13"/>
        <v>0</v>
      </c>
      <c r="S290" s="60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65">
        <f t="shared" si="15"/>
        <v>289</v>
      </c>
      <c r="H291" s="59"/>
      <c r="I291" s="59"/>
      <c r="J291" s="59"/>
      <c r="K291" s="59"/>
      <c r="L291" s="59"/>
      <c r="M291" s="60">
        <f t="shared" si="13"/>
        <v>0</v>
      </c>
      <c r="S291" s="60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65">
        <f t="shared" si="15"/>
        <v>290</v>
      </c>
      <c r="H292" s="59"/>
      <c r="I292" s="59"/>
      <c r="J292" s="59"/>
      <c r="K292" s="59"/>
      <c r="L292" s="59"/>
      <c r="M292" s="60">
        <f t="shared" si="13"/>
        <v>0</v>
      </c>
      <c r="S292" s="60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65">
        <f t="shared" si="15"/>
        <v>291</v>
      </c>
      <c r="H293" s="59"/>
      <c r="I293" s="59"/>
      <c r="J293" s="59"/>
      <c r="K293" s="59"/>
      <c r="L293" s="59"/>
      <c r="M293" s="60">
        <f t="shared" si="13"/>
        <v>0</v>
      </c>
      <c r="S293" s="60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65">
        <f t="shared" si="15"/>
        <v>292</v>
      </c>
      <c r="H294" s="59"/>
      <c r="I294" s="59"/>
      <c r="J294" s="59"/>
      <c r="K294" s="59"/>
      <c r="L294" s="59"/>
      <c r="M294" s="60">
        <f t="shared" si="13"/>
        <v>0</v>
      </c>
      <c r="S294" s="60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65">
        <f t="shared" si="15"/>
        <v>293</v>
      </c>
      <c r="H295" s="59"/>
      <c r="I295" s="59"/>
      <c r="J295" s="59"/>
      <c r="K295" s="59"/>
      <c r="L295" s="59"/>
      <c r="M295" s="60">
        <f t="shared" si="13"/>
        <v>0</v>
      </c>
      <c r="S295" s="60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65">
        <f t="shared" si="15"/>
        <v>294</v>
      </c>
      <c r="H296" s="59"/>
      <c r="I296" s="59"/>
      <c r="J296" s="59"/>
      <c r="K296" s="59"/>
      <c r="L296" s="59"/>
      <c r="M296" s="60">
        <f t="shared" si="13"/>
        <v>0</v>
      </c>
      <c r="S296" s="60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65">
        <f t="shared" si="15"/>
        <v>295</v>
      </c>
      <c r="H297" s="59"/>
      <c r="I297" s="59"/>
      <c r="J297" s="59"/>
      <c r="K297" s="59"/>
      <c r="L297" s="59"/>
      <c r="M297" s="60">
        <f t="shared" si="13"/>
        <v>0</v>
      </c>
      <c r="S297" s="60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65">
        <f t="shared" si="15"/>
        <v>296</v>
      </c>
      <c r="H298" s="59"/>
      <c r="I298" s="59"/>
      <c r="J298" s="59"/>
      <c r="K298" s="59"/>
      <c r="L298" s="59"/>
      <c r="M298" s="60">
        <f t="shared" si="13"/>
        <v>0</v>
      </c>
      <c r="S298" s="60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65">
        <f t="shared" si="15"/>
        <v>297</v>
      </c>
      <c r="H299" s="59"/>
      <c r="I299" s="59"/>
      <c r="J299" s="59"/>
      <c r="K299" s="59"/>
      <c r="L299" s="59"/>
      <c r="M299" s="60">
        <f t="shared" si="13"/>
        <v>0</v>
      </c>
      <c r="S299" s="60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65">
        <f t="shared" si="15"/>
        <v>298</v>
      </c>
      <c r="H300" s="59"/>
      <c r="I300" s="59"/>
      <c r="J300" s="59"/>
      <c r="K300" s="59"/>
      <c r="L300" s="59"/>
      <c r="M300" s="60">
        <f t="shared" si="13"/>
        <v>0</v>
      </c>
      <c r="S300" s="60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65">
        <f t="shared" si="15"/>
        <v>299</v>
      </c>
      <c r="H301" s="59"/>
      <c r="I301" s="59"/>
      <c r="J301" s="59"/>
      <c r="K301" s="59"/>
      <c r="L301" s="59"/>
      <c r="M301" s="60">
        <f t="shared" si="13"/>
        <v>0</v>
      </c>
      <c r="S301" s="60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65">
        <f t="shared" si="15"/>
        <v>300</v>
      </c>
      <c r="H302" s="59"/>
      <c r="I302" s="59"/>
      <c r="J302" s="59"/>
      <c r="K302" s="59"/>
      <c r="L302" s="59"/>
      <c r="M302" s="60">
        <f t="shared" si="13"/>
        <v>0</v>
      </c>
      <c r="S302" s="60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65">
        <f t="shared" si="15"/>
        <v>301</v>
      </c>
      <c r="H303" s="59"/>
      <c r="I303" s="59"/>
      <c r="J303" s="59"/>
      <c r="K303" s="59"/>
      <c r="L303" s="59"/>
      <c r="M303" s="60">
        <f t="shared" si="13"/>
        <v>0</v>
      </c>
      <c r="S303" s="60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65">
        <f t="shared" si="15"/>
        <v>302</v>
      </c>
      <c r="H304" s="59"/>
      <c r="I304" s="59"/>
      <c r="J304" s="59"/>
      <c r="K304" s="59"/>
      <c r="L304" s="59"/>
      <c r="M304" s="60">
        <f t="shared" si="13"/>
        <v>0</v>
      </c>
      <c r="S304" s="60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65">
        <f t="shared" si="15"/>
        <v>303</v>
      </c>
      <c r="H305" s="59"/>
      <c r="I305" s="59"/>
      <c r="J305" s="59"/>
      <c r="K305" s="59"/>
      <c r="L305" s="59"/>
      <c r="M305" s="60">
        <f t="shared" si="13"/>
        <v>0</v>
      </c>
      <c r="S305" s="60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65">
        <f t="shared" si="15"/>
        <v>304</v>
      </c>
      <c r="H306" s="59"/>
      <c r="I306" s="59"/>
      <c r="J306" s="59"/>
      <c r="K306" s="59"/>
      <c r="L306" s="59"/>
      <c r="M306" s="60">
        <f t="shared" si="13"/>
        <v>0</v>
      </c>
      <c r="S306" s="60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65">
        <f t="shared" si="15"/>
        <v>305</v>
      </c>
      <c r="H307" s="59"/>
      <c r="I307" s="59"/>
      <c r="J307" s="59"/>
      <c r="K307" s="59"/>
      <c r="L307" s="59"/>
      <c r="M307" s="60">
        <f t="shared" si="13"/>
        <v>0</v>
      </c>
      <c r="S307" s="60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65">
        <f t="shared" si="15"/>
        <v>306</v>
      </c>
      <c r="H308" s="59"/>
      <c r="I308" s="59"/>
      <c r="J308" s="59"/>
      <c r="K308" s="59"/>
      <c r="L308" s="59"/>
      <c r="M308" s="60">
        <f t="shared" si="13"/>
        <v>0</v>
      </c>
      <c r="S308" s="60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65">
        <f t="shared" si="15"/>
        <v>307</v>
      </c>
      <c r="H309" s="59"/>
      <c r="I309" s="59"/>
      <c r="J309" s="59"/>
      <c r="K309" s="59"/>
      <c r="L309" s="59"/>
      <c r="M309" s="60">
        <f t="shared" si="13"/>
        <v>0</v>
      </c>
      <c r="S309" s="60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65">
        <f t="shared" si="15"/>
        <v>308</v>
      </c>
      <c r="H310" s="59"/>
      <c r="I310" s="59"/>
      <c r="J310" s="59"/>
      <c r="K310" s="59"/>
      <c r="L310" s="59"/>
      <c r="M310" s="60">
        <f t="shared" si="13"/>
        <v>0</v>
      </c>
      <c r="S310" s="60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65">
        <f t="shared" si="15"/>
        <v>309</v>
      </c>
      <c r="H311" s="59"/>
      <c r="I311" s="59"/>
      <c r="J311" s="59"/>
      <c r="K311" s="59"/>
      <c r="L311" s="59"/>
      <c r="M311" s="60">
        <f t="shared" si="13"/>
        <v>0</v>
      </c>
      <c r="S311" s="60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65">
        <f t="shared" si="15"/>
        <v>310</v>
      </c>
      <c r="H312" s="59"/>
      <c r="I312" s="59"/>
      <c r="J312" s="59"/>
      <c r="K312" s="59"/>
      <c r="L312" s="59"/>
      <c r="M312" s="60">
        <f t="shared" si="13"/>
        <v>0</v>
      </c>
      <c r="S312" s="60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65">
        <f t="shared" si="15"/>
        <v>311</v>
      </c>
      <c r="H313" s="59"/>
      <c r="I313" s="59"/>
      <c r="J313" s="59"/>
      <c r="K313" s="59"/>
      <c r="L313" s="59"/>
      <c r="M313" s="60">
        <f t="shared" si="13"/>
        <v>0</v>
      </c>
      <c r="S313" s="60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65">
        <f t="shared" si="15"/>
        <v>312</v>
      </c>
      <c r="H314" s="59"/>
      <c r="I314" s="59"/>
      <c r="J314" s="59"/>
      <c r="K314" s="59"/>
      <c r="L314" s="59"/>
      <c r="M314" s="60">
        <f t="shared" si="13"/>
        <v>0</v>
      </c>
      <c r="S314" s="60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65">
        <f t="shared" si="15"/>
        <v>313</v>
      </c>
      <c r="H315" s="59"/>
      <c r="I315" s="59"/>
      <c r="J315" s="59"/>
      <c r="K315" s="59"/>
      <c r="L315" s="59"/>
      <c r="M315" s="60">
        <f t="shared" si="13"/>
        <v>0</v>
      </c>
      <c r="S315" s="60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65">
        <f t="shared" si="15"/>
        <v>314</v>
      </c>
      <c r="H316" s="59"/>
      <c r="I316" s="59"/>
      <c r="J316" s="59"/>
      <c r="K316" s="59"/>
      <c r="L316" s="59"/>
      <c r="M316" s="60">
        <f t="shared" si="13"/>
        <v>0</v>
      </c>
      <c r="S316" s="60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65">
        <f t="shared" si="15"/>
        <v>315</v>
      </c>
      <c r="H317" s="59"/>
      <c r="I317" s="59"/>
      <c r="J317" s="59"/>
      <c r="K317" s="59"/>
      <c r="L317" s="59"/>
      <c r="M317" s="60">
        <f t="shared" si="13"/>
        <v>0</v>
      </c>
      <c r="S317" s="60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65">
        <f t="shared" si="15"/>
        <v>316</v>
      </c>
      <c r="H318" s="59"/>
      <c r="I318" s="59"/>
      <c r="J318" s="59"/>
      <c r="K318" s="59"/>
      <c r="L318" s="59"/>
      <c r="M318" s="60">
        <f t="shared" si="13"/>
        <v>0</v>
      </c>
      <c r="S318" s="60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65">
        <f t="shared" si="15"/>
        <v>317</v>
      </c>
      <c r="H319" s="59"/>
      <c r="I319" s="59"/>
      <c r="J319" s="59"/>
      <c r="K319" s="59"/>
      <c r="L319" s="59"/>
      <c r="M319" s="60">
        <f t="shared" si="13"/>
        <v>0</v>
      </c>
      <c r="S319" s="60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65">
        <f t="shared" si="15"/>
        <v>318</v>
      </c>
      <c r="H320" s="59"/>
      <c r="I320" s="59"/>
      <c r="J320" s="59"/>
      <c r="K320" s="59"/>
      <c r="L320" s="59"/>
      <c r="M320" s="60">
        <f t="shared" si="13"/>
        <v>0</v>
      </c>
      <c r="S320" s="60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65">
        <f t="shared" si="15"/>
        <v>319</v>
      </c>
      <c r="H321" s="59"/>
      <c r="I321" s="59"/>
      <c r="J321" s="59"/>
      <c r="K321" s="59"/>
      <c r="L321" s="59"/>
      <c r="M321" s="60">
        <f t="shared" si="13"/>
        <v>0</v>
      </c>
      <c r="S321" s="60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65">
        <f t="shared" si="15"/>
        <v>320</v>
      </c>
      <c r="H322" s="59"/>
      <c r="I322" s="59"/>
      <c r="J322" s="59"/>
      <c r="K322" s="59"/>
      <c r="L322" s="59"/>
      <c r="M322" s="60">
        <f t="shared" si="13"/>
        <v>0</v>
      </c>
      <c r="S322" s="60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65">
        <f t="shared" si="15"/>
        <v>321</v>
      </c>
      <c r="H323" s="59"/>
      <c r="I323" s="59"/>
      <c r="J323" s="59"/>
      <c r="K323" s="59"/>
      <c r="L323" s="59"/>
      <c r="M323" s="60">
        <f t="shared" ref="M323:M360" si="16">N323+O323+P323+Q323+R323</f>
        <v>0</v>
      </c>
      <c r="S323" s="60">
        <f t="shared" ref="S323:S360" si="17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65">
        <f t="shared" si="15"/>
        <v>322</v>
      </c>
      <c r="H324" s="59"/>
      <c r="I324" s="59"/>
      <c r="J324" s="59"/>
      <c r="K324" s="59"/>
      <c r="L324" s="59"/>
      <c r="M324" s="60">
        <f t="shared" si="16"/>
        <v>0</v>
      </c>
      <c r="S324" s="60">
        <f t="shared" si="17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65">
        <f t="shared" ref="A325:A358" si="18">A324+1</f>
        <v>323</v>
      </c>
      <c r="H325" s="59"/>
      <c r="I325" s="59"/>
      <c r="J325" s="59"/>
      <c r="K325" s="59"/>
      <c r="L325" s="59"/>
      <c r="M325" s="60">
        <f t="shared" si="16"/>
        <v>0</v>
      </c>
      <c r="S325" s="60">
        <f t="shared" si="17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65">
        <f t="shared" si="18"/>
        <v>324</v>
      </c>
      <c r="H326" s="59"/>
      <c r="I326" s="59"/>
      <c r="J326" s="59"/>
      <c r="K326" s="59"/>
      <c r="L326" s="59"/>
      <c r="M326" s="60">
        <f t="shared" si="16"/>
        <v>0</v>
      </c>
      <c r="S326" s="60">
        <f t="shared" si="17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65">
        <f t="shared" si="18"/>
        <v>325</v>
      </c>
      <c r="H327" s="59"/>
      <c r="I327" s="59"/>
      <c r="J327" s="59"/>
      <c r="K327" s="59"/>
      <c r="L327" s="59"/>
      <c r="M327" s="60">
        <f t="shared" si="16"/>
        <v>0</v>
      </c>
      <c r="S327" s="60">
        <f t="shared" si="17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65">
        <f t="shared" si="18"/>
        <v>326</v>
      </c>
      <c r="H328" s="59"/>
      <c r="I328" s="59"/>
      <c r="J328" s="59"/>
      <c r="K328" s="59"/>
      <c r="L328" s="59"/>
      <c r="M328" s="60">
        <f t="shared" si="16"/>
        <v>0</v>
      </c>
      <c r="S328" s="60">
        <f t="shared" si="17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65">
        <f t="shared" si="18"/>
        <v>327</v>
      </c>
      <c r="H329" s="59"/>
      <c r="I329" s="59"/>
      <c r="J329" s="59"/>
      <c r="K329" s="59"/>
      <c r="L329" s="59"/>
      <c r="M329" s="60">
        <f t="shared" si="16"/>
        <v>0</v>
      </c>
      <c r="S329" s="60">
        <f t="shared" si="17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65">
        <f t="shared" si="18"/>
        <v>328</v>
      </c>
      <c r="H330" s="59"/>
      <c r="I330" s="59"/>
      <c r="J330" s="59"/>
      <c r="K330" s="59"/>
      <c r="L330" s="59"/>
      <c r="M330" s="60">
        <f t="shared" si="16"/>
        <v>0</v>
      </c>
      <c r="S330" s="60">
        <f t="shared" si="17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65">
        <f t="shared" si="18"/>
        <v>329</v>
      </c>
      <c r="H331" s="59"/>
      <c r="I331" s="59"/>
      <c r="J331" s="59"/>
      <c r="K331" s="59"/>
      <c r="L331" s="59"/>
      <c r="M331" s="60">
        <f t="shared" si="16"/>
        <v>0</v>
      </c>
      <c r="S331" s="60">
        <f t="shared" si="17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65">
        <f t="shared" si="18"/>
        <v>330</v>
      </c>
      <c r="H332" s="59"/>
      <c r="I332" s="59"/>
      <c r="J332" s="59"/>
      <c r="K332" s="59"/>
      <c r="L332" s="59"/>
      <c r="M332" s="60">
        <f t="shared" si="16"/>
        <v>0</v>
      </c>
      <c r="S332" s="60">
        <f t="shared" si="17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65">
        <f t="shared" si="18"/>
        <v>331</v>
      </c>
      <c r="H333" s="59"/>
      <c r="I333" s="59"/>
      <c r="J333" s="59"/>
      <c r="K333" s="59"/>
      <c r="L333" s="59"/>
      <c r="M333" s="60">
        <f t="shared" si="16"/>
        <v>0</v>
      </c>
      <c r="S333" s="60">
        <f t="shared" si="17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65">
        <f t="shared" si="18"/>
        <v>332</v>
      </c>
      <c r="H334" s="59"/>
      <c r="I334" s="59"/>
      <c r="J334" s="59"/>
      <c r="K334" s="59"/>
      <c r="L334" s="59"/>
      <c r="M334" s="60">
        <f t="shared" si="16"/>
        <v>0</v>
      </c>
      <c r="S334" s="60">
        <f t="shared" si="17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65">
        <f t="shared" si="18"/>
        <v>333</v>
      </c>
      <c r="H335" s="59"/>
      <c r="I335" s="59"/>
      <c r="J335" s="59"/>
      <c r="K335" s="59"/>
      <c r="L335" s="59"/>
      <c r="M335" s="60">
        <f t="shared" si="16"/>
        <v>0</v>
      </c>
      <c r="S335" s="60">
        <f t="shared" si="17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65">
        <f t="shared" si="18"/>
        <v>334</v>
      </c>
      <c r="H336" s="59"/>
      <c r="I336" s="59"/>
      <c r="J336" s="59"/>
      <c r="K336" s="59"/>
      <c r="L336" s="59"/>
      <c r="M336" s="60">
        <f t="shared" si="16"/>
        <v>0</v>
      </c>
      <c r="S336" s="60">
        <f t="shared" si="17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65">
        <f t="shared" si="18"/>
        <v>335</v>
      </c>
      <c r="H337" s="59"/>
      <c r="I337" s="59"/>
      <c r="J337" s="59"/>
      <c r="K337" s="59"/>
      <c r="L337" s="59"/>
      <c r="M337" s="60">
        <f t="shared" si="16"/>
        <v>0</v>
      </c>
      <c r="S337" s="60">
        <f t="shared" si="17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65">
        <f t="shared" si="18"/>
        <v>336</v>
      </c>
      <c r="H338" s="59"/>
      <c r="I338" s="59"/>
      <c r="J338" s="59"/>
      <c r="K338" s="59"/>
      <c r="L338" s="59"/>
      <c r="M338" s="60">
        <f t="shared" si="16"/>
        <v>0</v>
      </c>
      <c r="S338" s="60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65">
        <f t="shared" si="18"/>
        <v>337</v>
      </c>
      <c r="H339" s="59"/>
      <c r="I339" s="59"/>
      <c r="J339" s="59"/>
      <c r="K339" s="59"/>
      <c r="L339" s="59"/>
      <c r="M339" s="60">
        <f t="shared" si="16"/>
        <v>0</v>
      </c>
      <c r="S339" s="60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65">
        <f t="shared" si="18"/>
        <v>338</v>
      </c>
      <c r="H340" s="59"/>
      <c r="I340" s="59"/>
      <c r="J340" s="59"/>
      <c r="K340" s="59"/>
      <c r="L340" s="59"/>
      <c r="M340" s="60">
        <f t="shared" si="16"/>
        <v>0</v>
      </c>
      <c r="S340" s="60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65">
        <f t="shared" si="18"/>
        <v>339</v>
      </c>
      <c r="H341" s="59"/>
      <c r="I341" s="59"/>
      <c r="J341" s="59"/>
      <c r="K341" s="59"/>
      <c r="L341" s="59"/>
      <c r="M341" s="60">
        <f t="shared" si="16"/>
        <v>0</v>
      </c>
      <c r="S341" s="60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65">
        <f t="shared" si="18"/>
        <v>340</v>
      </c>
      <c r="H342" s="59"/>
      <c r="I342" s="59"/>
      <c r="J342" s="59"/>
      <c r="K342" s="59"/>
      <c r="L342" s="59"/>
      <c r="M342" s="60">
        <f t="shared" si="16"/>
        <v>0</v>
      </c>
      <c r="S342" s="60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65">
        <f t="shared" si="18"/>
        <v>341</v>
      </c>
      <c r="H343" s="59"/>
      <c r="I343" s="59"/>
      <c r="J343" s="59"/>
      <c r="K343" s="59"/>
      <c r="L343" s="59"/>
      <c r="M343" s="60">
        <f t="shared" si="16"/>
        <v>0</v>
      </c>
      <c r="S343" s="60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65">
        <f t="shared" si="18"/>
        <v>342</v>
      </c>
      <c r="H344" s="59"/>
      <c r="I344" s="59"/>
      <c r="J344" s="59"/>
      <c r="K344" s="59"/>
      <c r="L344" s="59"/>
      <c r="M344" s="60">
        <f t="shared" si="16"/>
        <v>0</v>
      </c>
      <c r="S344" s="60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65">
        <f t="shared" si="18"/>
        <v>343</v>
      </c>
      <c r="H345" s="59"/>
      <c r="I345" s="59"/>
      <c r="J345" s="59"/>
      <c r="K345" s="59"/>
      <c r="L345" s="59"/>
      <c r="M345" s="60">
        <f t="shared" si="16"/>
        <v>0</v>
      </c>
      <c r="S345" s="60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65">
        <f t="shared" si="18"/>
        <v>344</v>
      </c>
      <c r="H346" s="59"/>
      <c r="I346" s="59"/>
      <c r="J346" s="59"/>
      <c r="K346" s="59"/>
      <c r="L346" s="59"/>
      <c r="M346" s="60">
        <f t="shared" si="16"/>
        <v>0</v>
      </c>
      <c r="S346" s="60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65">
        <f t="shared" si="18"/>
        <v>345</v>
      </c>
      <c r="H347" s="59"/>
      <c r="I347" s="59"/>
      <c r="J347" s="59"/>
      <c r="K347" s="59"/>
      <c r="L347" s="59"/>
      <c r="M347" s="60">
        <f t="shared" si="16"/>
        <v>0</v>
      </c>
      <c r="S347" s="60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65">
        <f t="shared" si="18"/>
        <v>346</v>
      </c>
      <c r="H348" s="59"/>
      <c r="I348" s="59"/>
      <c r="J348" s="59"/>
      <c r="K348" s="59"/>
      <c r="L348" s="59"/>
      <c r="M348" s="60">
        <f t="shared" si="16"/>
        <v>0</v>
      </c>
      <c r="S348" s="60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65">
        <f t="shared" si="18"/>
        <v>347</v>
      </c>
      <c r="H349" s="59"/>
      <c r="I349" s="59"/>
      <c r="J349" s="59"/>
      <c r="K349" s="59"/>
      <c r="L349" s="59"/>
      <c r="M349" s="60">
        <f t="shared" si="16"/>
        <v>0</v>
      </c>
      <c r="S349" s="60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65">
        <f t="shared" si="18"/>
        <v>348</v>
      </c>
      <c r="H350" s="59"/>
      <c r="I350" s="59"/>
      <c r="J350" s="59"/>
      <c r="K350" s="59"/>
      <c r="L350" s="59"/>
      <c r="M350" s="60">
        <f t="shared" si="16"/>
        <v>0</v>
      </c>
      <c r="S350" s="60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65">
        <f t="shared" si="18"/>
        <v>349</v>
      </c>
      <c r="H351" s="59"/>
      <c r="I351" s="59"/>
      <c r="J351" s="59"/>
      <c r="K351" s="59"/>
      <c r="L351" s="59"/>
      <c r="M351" s="60">
        <f t="shared" si="16"/>
        <v>0</v>
      </c>
      <c r="S351" s="60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65">
        <f t="shared" si="18"/>
        <v>350</v>
      </c>
      <c r="H352" s="59"/>
      <c r="I352" s="59"/>
      <c r="J352" s="59"/>
      <c r="K352" s="59"/>
      <c r="L352" s="59"/>
      <c r="M352" s="60">
        <f t="shared" si="16"/>
        <v>0</v>
      </c>
      <c r="S352" s="60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65">
        <f t="shared" si="18"/>
        <v>351</v>
      </c>
      <c r="H353" s="59"/>
      <c r="I353" s="59"/>
      <c r="J353" s="59"/>
      <c r="K353" s="59"/>
      <c r="L353" s="59"/>
      <c r="M353" s="60">
        <f t="shared" si="16"/>
        <v>0</v>
      </c>
      <c r="S353" s="60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65">
        <f t="shared" si="18"/>
        <v>352</v>
      </c>
      <c r="H354" s="59"/>
      <c r="I354" s="59"/>
      <c r="J354" s="59"/>
      <c r="K354" s="59"/>
      <c r="L354" s="59"/>
      <c r="M354" s="60">
        <f t="shared" si="16"/>
        <v>0</v>
      </c>
      <c r="S354" s="60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65">
        <f t="shared" si="18"/>
        <v>353</v>
      </c>
      <c r="H355" s="59"/>
      <c r="I355" s="59"/>
      <c r="J355" s="59"/>
      <c r="K355" s="59"/>
      <c r="L355" s="59"/>
      <c r="M355" s="60">
        <f t="shared" si="16"/>
        <v>0</v>
      </c>
      <c r="S355" s="60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65">
        <f t="shared" si="18"/>
        <v>354</v>
      </c>
      <c r="H356" s="59"/>
      <c r="I356" s="59"/>
      <c r="J356" s="59"/>
      <c r="K356" s="59"/>
      <c r="L356" s="59"/>
      <c r="M356" s="60">
        <f t="shared" si="16"/>
        <v>0</v>
      </c>
      <c r="S356" s="60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65">
        <f t="shared" si="18"/>
        <v>355</v>
      </c>
      <c r="H357" s="59"/>
      <c r="I357" s="59"/>
      <c r="J357" s="59"/>
      <c r="K357" s="59"/>
      <c r="L357" s="59"/>
      <c r="M357" s="60">
        <f t="shared" si="16"/>
        <v>0</v>
      </c>
      <c r="S357" s="60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65">
        <f t="shared" si="18"/>
        <v>356</v>
      </c>
      <c r="H358" s="59"/>
      <c r="I358" s="59"/>
      <c r="J358" s="59"/>
      <c r="K358" s="59"/>
      <c r="L358" s="59"/>
      <c r="M358" s="60">
        <f t="shared" si="16"/>
        <v>0</v>
      </c>
      <c r="S358" s="60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9"/>
      <c r="I359" s="59"/>
      <c r="J359" s="59"/>
      <c r="K359" s="59"/>
      <c r="L359" s="59"/>
      <c r="M359" s="60">
        <f t="shared" si="16"/>
        <v>0</v>
      </c>
      <c r="S359" s="60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9"/>
      <c r="I360" s="59"/>
      <c r="J360" s="59"/>
      <c r="K360" s="59"/>
      <c r="L360" s="59"/>
      <c r="M360" s="60">
        <f t="shared" si="16"/>
        <v>0</v>
      </c>
      <c r="S360" s="60">
        <f t="shared" si="17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9"/>
      <c r="I370" s="59"/>
      <c r="J370" s="59"/>
      <c r="K370" s="59"/>
      <c r="L370" s="59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9"/>
      <c r="I371" s="59"/>
      <c r="J371" s="59"/>
      <c r="K371" s="59"/>
      <c r="L371" s="59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9"/>
      <c r="I372" s="59"/>
      <c r="J372" s="59"/>
      <c r="K372" s="59"/>
      <c r="L372" s="59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9"/>
      <c r="I373" s="59"/>
      <c r="J373" s="59"/>
      <c r="K373" s="59"/>
      <c r="L373" s="59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9"/>
      <c r="I374" s="59"/>
      <c r="J374" s="59"/>
      <c r="K374" s="59"/>
      <c r="L374" s="59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9"/>
      <c r="I375" s="59"/>
      <c r="J375" s="59"/>
      <c r="K375" s="59"/>
      <c r="L375" s="59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9"/>
      <c r="I376" s="59"/>
      <c r="J376" s="59"/>
      <c r="K376" s="59"/>
      <c r="L376" s="59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9"/>
      <c r="I377" s="59"/>
      <c r="J377" s="59"/>
      <c r="K377" s="59"/>
      <c r="L377" s="59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9"/>
      <c r="I378" s="59"/>
      <c r="J378" s="59"/>
      <c r="K378" s="59"/>
      <c r="L378" s="59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9"/>
      <c r="I379" s="59"/>
      <c r="J379" s="59"/>
      <c r="K379" s="59"/>
      <c r="L379" s="59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9"/>
      <c r="I380" s="59"/>
      <c r="J380" s="59"/>
      <c r="K380" s="59"/>
      <c r="L380" s="59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9"/>
      <c r="I381" s="59"/>
      <c r="J381" s="59"/>
      <c r="K381" s="59"/>
      <c r="L381" s="59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9"/>
      <c r="I382" s="59"/>
      <c r="J382" s="59"/>
      <c r="K382" s="59"/>
      <c r="L382" s="59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9"/>
      <c r="I383" s="59"/>
      <c r="J383" s="59"/>
      <c r="K383" s="59"/>
      <c r="L383" s="59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9"/>
      <c r="I384" s="59"/>
      <c r="J384" s="59"/>
      <c r="K384" s="59"/>
      <c r="L384" s="59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9"/>
      <c r="I385" s="59"/>
      <c r="J385" s="59"/>
      <c r="K385" s="59"/>
      <c r="L385" s="59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9"/>
      <c r="I386" s="59"/>
      <c r="J386" s="59"/>
      <c r="K386" s="59"/>
      <c r="L386" s="59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9"/>
      <c r="I387" s="59"/>
      <c r="J387" s="59"/>
      <c r="K387" s="59"/>
      <c r="L387" s="59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9"/>
      <c r="I388" s="59"/>
      <c r="J388" s="59"/>
      <c r="K388" s="59"/>
      <c r="L388" s="59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9"/>
      <c r="I389" s="59"/>
      <c r="J389" s="59"/>
      <c r="K389" s="59"/>
      <c r="L389" s="59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9"/>
      <c r="I390" s="59"/>
      <c r="J390" s="59"/>
      <c r="K390" s="59"/>
      <c r="L390" s="59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9"/>
      <c r="I391" s="59"/>
      <c r="J391" s="59"/>
      <c r="K391" s="59"/>
      <c r="L391" s="59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9"/>
      <c r="I392" s="59"/>
      <c r="J392" s="59"/>
      <c r="K392" s="59"/>
      <c r="L392" s="59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9"/>
      <c r="I393" s="59"/>
      <c r="J393" s="59"/>
      <c r="K393" s="59"/>
      <c r="L393" s="59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9"/>
      <c r="I394" s="59"/>
      <c r="J394" s="59"/>
      <c r="K394" s="59"/>
      <c r="L394" s="59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9"/>
      <c r="I395" s="59"/>
      <c r="J395" s="59"/>
      <c r="K395" s="59"/>
      <c r="L395" s="59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9"/>
      <c r="I396" s="59"/>
      <c r="J396" s="59"/>
      <c r="K396" s="59"/>
      <c r="L396" s="59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9"/>
      <c r="I397" s="59"/>
      <c r="J397" s="59"/>
      <c r="K397" s="59"/>
      <c r="L397" s="59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9"/>
      <c r="I398" s="59"/>
      <c r="J398" s="59"/>
      <c r="K398" s="59"/>
      <c r="L398" s="59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9"/>
      <c r="I399" s="59"/>
      <c r="J399" s="59"/>
      <c r="K399" s="59"/>
      <c r="L399" s="59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9"/>
      <c r="I400" s="59"/>
      <c r="J400" s="59"/>
      <c r="K400" s="59"/>
      <c r="L400" s="59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9"/>
      <c r="I401" s="59"/>
      <c r="J401" s="59"/>
      <c r="K401" s="59"/>
      <c r="L401" s="59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9"/>
      <c r="I402" s="59"/>
      <c r="J402" s="59"/>
      <c r="K402" s="59"/>
      <c r="L402" s="59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9"/>
      <c r="I403" s="59"/>
      <c r="J403" s="59"/>
      <c r="K403" s="59"/>
      <c r="L403" s="59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9"/>
      <c r="I404" s="59"/>
      <c r="J404" s="59"/>
      <c r="K404" s="59"/>
      <c r="L404" s="59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9"/>
      <c r="I405" s="59"/>
      <c r="J405" s="59"/>
      <c r="K405" s="59"/>
      <c r="L405" s="59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9"/>
      <c r="I406" s="59"/>
      <c r="J406" s="59"/>
      <c r="K406" s="59"/>
      <c r="L406" s="59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9"/>
      <c r="I407" s="59"/>
      <c r="J407" s="59"/>
      <c r="K407" s="59"/>
      <c r="L407" s="59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9"/>
      <c r="I408" s="59"/>
      <c r="J408" s="59"/>
      <c r="K408" s="59"/>
      <c r="L408" s="59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9"/>
      <c r="I409" s="59"/>
      <c r="J409" s="59"/>
      <c r="K409" s="59"/>
      <c r="L409" s="59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9"/>
      <c r="I410" s="59"/>
      <c r="J410" s="59"/>
      <c r="K410" s="59"/>
      <c r="L410" s="59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9"/>
      <c r="I411" s="59"/>
      <c r="J411" s="59"/>
      <c r="K411" s="59"/>
      <c r="L411" s="59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9"/>
      <c r="I412" s="59"/>
      <c r="J412" s="59"/>
      <c r="K412" s="59"/>
      <c r="L412" s="59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9"/>
      <c r="I413" s="59"/>
      <c r="J413" s="59"/>
      <c r="K413" s="59"/>
      <c r="L413" s="59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9"/>
      <c r="I414" s="59"/>
      <c r="J414" s="59"/>
      <c r="K414" s="59"/>
      <c r="L414" s="59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9"/>
      <c r="I415" s="59"/>
      <c r="J415" s="59"/>
      <c r="K415" s="59"/>
      <c r="L415" s="59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9"/>
      <c r="I416" s="59"/>
      <c r="J416" s="59"/>
      <c r="K416" s="59"/>
      <c r="L416" s="59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9"/>
      <c r="I417" s="59"/>
      <c r="J417" s="59"/>
      <c r="K417" s="59"/>
      <c r="L417" s="59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9"/>
      <c r="I418" s="59"/>
      <c r="J418" s="59"/>
      <c r="K418" s="59"/>
      <c r="L418" s="59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9"/>
      <c r="I419" s="59"/>
      <c r="J419" s="59"/>
      <c r="K419" s="59"/>
      <c r="L419" s="59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9"/>
      <c r="I420" s="59"/>
      <c r="J420" s="59"/>
      <c r="K420" s="59"/>
      <c r="L420" s="59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9"/>
      <c r="I421" s="59"/>
      <c r="J421" s="59"/>
      <c r="K421" s="59"/>
      <c r="L421" s="59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9"/>
      <c r="I422" s="59"/>
      <c r="J422" s="59"/>
      <c r="K422" s="59"/>
      <c r="L422" s="59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9"/>
      <c r="I423" s="59"/>
      <c r="J423" s="59"/>
      <c r="K423" s="59"/>
      <c r="L423" s="59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9"/>
      <c r="I424" s="59"/>
      <c r="J424" s="59"/>
      <c r="K424" s="59"/>
      <c r="L424" s="59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9"/>
      <c r="I425" s="59"/>
      <c r="J425" s="59"/>
      <c r="K425" s="59"/>
      <c r="L425" s="59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9"/>
      <c r="I426" s="59"/>
      <c r="J426" s="59"/>
      <c r="K426" s="59"/>
      <c r="L426" s="59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9"/>
      <c r="I427" s="59"/>
      <c r="J427" s="59"/>
      <c r="K427" s="59"/>
      <c r="L427" s="59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9"/>
      <c r="I428" s="59"/>
      <c r="J428" s="59"/>
      <c r="K428" s="59"/>
      <c r="L428" s="59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9"/>
      <c r="I429" s="59"/>
      <c r="J429" s="59"/>
      <c r="K429" s="59"/>
      <c r="L429" s="59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9"/>
      <c r="I430" s="59"/>
      <c r="J430" s="59"/>
      <c r="K430" s="59"/>
      <c r="L430" s="59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9"/>
      <c r="I431" s="59"/>
      <c r="J431" s="59"/>
      <c r="K431" s="59"/>
      <c r="L431" s="59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9"/>
      <c r="I432" s="59"/>
      <c r="J432" s="59"/>
      <c r="K432" s="59"/>
      <c r="L432" s="59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9"/>
      <c r="I433" s="59"/>
      <c r="J433" s="59"/>
      <c r="K433" s="59"/>
      <c r="L433" s="59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9"/>
      <c r="I434" s="59"/>
      <c r="J434" s="59"/>
      <c r="K434" s="59"/>
      <c r="L434" s="59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9"/>
      <c r="I435" s="59"/>
      <c r="J435" s="59"/>
      <c r="K435" s="59"/>
      <c r="L435" s="59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9"/>
      <c r="I436" s="59"/>
      <c r="J436" s="59"/>
      <c r="K436" s="59"/>
      <c r="L436" s="59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9"/>
      <c r="I437" s="59"/>
      <c r="J437" s="59"/>
      <c r="K437" s="59"/>
      <c r="L437" s="59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9"/>
      <c r="I438" s="59"/>
      <c r="J438" s="59"/>
      <c r="K438" s="59"/>
      <c r="L438" s="59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9"/>
      <c r="I439" s="59"/>
      <c r="J439" s="59"/>
      <c r="K439" s="59"/>
      <c r="L439" s="59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9"/>
      <c r="I440" s="59"/>
      <c r="J440" s="59"/>
      <c r="K440" s="59"/>
      <c r="L440" s="59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9"/>
      <c r="I441" s="59"/>
      <c r="J441" s="59"/>
      <c r="K441" s="59"/>
      <c r="L441" s="59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9"/>
      <c r="I442" s="59"/>
      <c r="J442" s="59"/>
      <c r="K442" s="59"/>
      <c r="L442" s="59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9"/>
      <c r="I443" s="59"/>
      <c r="J443" s="59"/>
      <c r="K443" s="59"/>
      <c r="L443" s="59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9"/>
      <c r="I444" s="59"/>
      <c r="J444" s="59"/>
      <c r="K444" s="59"/>
      <c r="L444" s="59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9"/>
      <c r="I445" s="59"/>
      <c r="J445" s="59"/>
      <c r="K445" s="59"/>
      <c r="L445" s="59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9"/>
      <c r="I446" s="59"/>
      <c r="J446" s="59"/>
      <c r="K446" s="59"/>
      <c r="L446" s="59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9"/>
      <c r="I447" s="59"/>
      <c r="J447" s="59"/>
      <c r="K447" s="59"/>
      <c r="L447" s="59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9"/>
      <c r="I448" s="59"/>
      <c r="J448" s="59"/>
      <c r="K448" s="59"/>
      <c r="L448" s="59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9"/>
      <c r="I449" s="59"/>
      <c r="J449" s="59"/>
      <c r="K449" s="59"/>
      <c r="L449" s="59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9"/>
      <c r="I450" s="59"/>
      <c r="J450" s="59"/>
      <c r="K450" s="59"/>
      <c r="L450" s="59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9"/>
      <c r="I451" s="59"/>
      <c r="J451" s="59"/>
      <c r="K451" s="59"/>
      <c r="L451" s="59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9"/>
      <c r="I452" s="59"/>
      <c r="J452" s="59"/>
      <c r="K452" s="59"/>
      <c r="L452" s="59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9"/>
      <c r="I453" s="59"/>
      <c r="J453" s="59"/>
      <c r="K453" s="59"/>
      <c r="L453" s="59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9"/>
      <c r="I454" s="59"/>
      <c r="J454" s="59"/>
      <c r="K454" s="59"/>
      <c r="L454" s="59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9"/>
      <c r="I455" s="59"/>
      <c r="J455" s="59"/>
      <c r="K455" s="59"/>
      <c r="L455" s="59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9"/>
      <c r="I456" s="59"/>
      <c r="J456" s="59"/>
      <c r="K456" s="59"/>
      <c r="L456" s="59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9"/>
      <c r="I457" s="59"/>
      <c r="J457" s="59"/>
      <c r="K457" s="59"/>
      <c r="L457" s="59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9"/>
      <c r="I458" s="59"/>
      <c r="J458" s="59"/>
      <c r="K458" s="59"/>
      <c r="L458" s="59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9"/>
      <c r="I459" s="59"/>
      <c r="J459" s="59"/>
      <c r="K459" s="59"/>
      <c r="L459" s="59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9"/>
      <c r="I460" s="59"/>
      <c r="J460" s="59"/>
      <c r="K460" s="59"/>
      <c r="L460" s="59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9"/>
      <c r="I461" s="59"/>
      <c r="J461" s="59"/>
      <c r="K461" s="59"/>
      <c r="L461" s="59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9"/>
      <c r="I462" s="59"/>
      <c r="J462" s="59"/>
      <c r="K462" s="59"/>
      <c r="L462" s="59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9"/>
      <c r="I463" s="59"/>
      <c r="J463" s="59"/>
      <c r="K463" s="59"/>
      <c r="L463" s="59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9"/>
      <c r="I464" s="59"/>
      <c r="J464" s="59"/>
      <c r="K464" s="59"/>
      <c r="L464" s="59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9"/>
      <c r="I465" s="59"/>
      <c r="J465" s="59"/>
      <c r="K465" s="59"/>
      <c r="L465" s="59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9"/>
      <c r="I466" s="59"/>
      <c r="J466" s="59"/>
      <c r="K466" s="59"/>
      <c r="L466" s="59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9"/>
      <c r="I467" s="59"/>
      <c r="J467" s="59"/>
      <c r="K467" s="59"/>
      <c r="L467" s="59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9"/>
      <c r="I468" s="59"/>
      <c r="J468" s="59"/>
      <c r="K468" s="59"/>
      <c r="L468" s="59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9"/>
      <c r="I469" s="59"/>
      <c r="J469" s="59"/>
      <c r="K469" s="59"/>
      <c r="L469" s="59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9"/>
      <c r="I470" s="59"/>
      <c r="J470" s="59"/>
      <c r="K470" s="59"/>
      <c r="L470" s="59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9"/>
      <c r="I471" s="59"/>
      <c r="J471" s="59"/>
      <c r="K471" s="59"/>
      <c r="L471" s="59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9"/>
      <c r="I472" s="59"/>
      <c r="J472" s="59"/>
      <c r="K472" s="59"/>
      <c r="L472" s="59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9"/>
      <c r="I473" s="59"/>
      <c r="J473" s="59"/>
      <c r="K473" s="59"/>
      <c r="L473" s="59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9"/>
      <c r="I474" s="59"/>
      <c r="J474" s="59"/>
      <c r="K474" s="59"/>
      <c r="L474" s="59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9"/>
      <c r="I475" s="59"/>
      <c r="J475" s="59"/>
      <c r="K475" s="59"/>
      <c r="L475" s="59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9"/>
      <c r="I476" s="59"/>
      <c r="J476" s="59"/>
      <c r="K476" s="59"/>
      <c r="L476" s="59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9"/>
      <c r="I477" s="59"/>
      <c r="J477" s="59"/>
      <c r="K477" s="59"/>
      <c r="L477" s="59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9"/>
      <c r="I478" s="59"/>
      <c r="J478" s="59"/>
      <c r="K478" s="59"/>
      <c r="L478" s="59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0:XFD1048576 B1:XFD2 A3:A29 AJ3:XFD29">
    <cfRule type="cellIs" dxfId="4" priority="2" operator="equal">
      <formula>0</formula>
    </cfRule>
  </conditionalFormatting>
  <conditionalFormatting sqref="B3:AI29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rightToLeft="1" workbookViewId="0">
      <selection activeCell="M2" sqref="M2:M6"/>
    </sheetView>
  </sheetViews>
  <sheetFormatPr baseColWidth="10" defaultColWidth="9.140625" defaultRowHeight="15"/>
  <cols>
    <col min="1" max="1" width="14.42578125" style="10" bestFit="1" customWidth="1"/>
    <col min="2" max="2" width="17" style="10" customWidth="1"/>
    <col min="3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1"/>
    <col min="11" max="13" width="9.140625" style="111" customWidth="1"/>
    <col min="14" max="42" width="9.140625" style="111"/>
  </cols>
  <sheetData>
    <row r="1" spans="1:7" ht="24" customHeight="1">
      <c r="A1" s="108" t="s">
        <v>652</v>
      </c>
      <c r="B1" s="108" t="s">
        <v>604</v>
      </c>
      <c r="C1" s="108" t="s">
        <v>653</v>
      </c>
      <c r="D1" s="108" t="s">
        <v>654</v>
      </c>
      <c r="E1" s="108" t="s">
        <v>277</v>
      </c>
      <c r="F1" s="108" t="s">
        <v>655</v>
      </c>
      <c r="G1" s="108" t="s">
        <v>740</v>
      </c>
    </row>
    <row r="2" spans="1:7">
      <c r="A2" s="10" t="s">
        <v>947</v>
      </c>
      <c r="B2" s="10" t="s">
        <v>954</v>
      </c>
      <c r="D2" s="12"/>
    </row>
    <row r="3" spans="1:7">
      <c r="A3" s="10" t="s">
        <v>765</v>
      </c>
      <c r="B3" s="10" t="s">
        <v>955</v>
      </c>
      <c r="D3" s="12"/>
    </row>
    <row r="4" spans="1:7">
      <c r="A4" s="10" t="s">
        <v>948</v>
      </c>
      <c r="D4" s="12"/>
    </row>
    <row r="5" spans="1:7">
      <c r="A5" s="10" t="s">
        <v>948</v>
      </c>
      <c r="D5" s="12"/>
    </row>
    <row r="6" spans="1:7">
      <c r="A6" s="10" t="s">
        <v>947</v>
      </c>
      <c r="D6" s="12"/>
    </row>
    <row r="7" spans="1:7">
      <c r="A7" s="10" t="s">
        <v>951</v>
      </c>
      <c r="D7" s="12"/>
    </row>
    <row r="8" spans="1:7">
      <c r="A8" s="10" t="s">
        <v>949</v>
      </c>
    </row>
    <row r="9" spans="1:7">
      <c r="A9" s="10" t="s">
        <v>949</v>
      </c>
      <c r="D9" s="12"/>
    </row>
    <row r="10" spans="1:7">
      <c r="A10" s="10" t="s">
        <v>764</v>
      </c>
      <c r="B10" s="10" t="s">
        <v>956</v>
      </c>
    </row>
    <row r="11" spans="1:7">
      <c r="A11" s="10" t="s">
        <v>764</v>
      </c>
      <c r="B11" s="10" t="s">
        <v>957</v>
      </c>
    </row>
    <row r="12" spans="1:7">
      <c r="A12" s="10" t="s">
        <v>764</v>
      </c>
      <c r="B12" s="10" t="s">
        <v>957</v>
      </c>
    </row>
    <row r="13" spans="1:7">
      <c r="A13" s="10" t="s">
        <v>764</v>
      </c>
      <c r="B13" s="10" t="s">
        <v>957</v>
      </c>
    </row>
    <row r="14" spans="1:7">
      <c r="A14" s="10" t="s">
        <v>764</v>
      </c>
      <c r="B14" s="10" t="s">
        <v>957</v>
      </c>
    </row>
    <row r="15" spans="1:7">
      <c r="A15" s="10" t="s">
        <v>952</v>
      </c>
      <c r="B15" s="10" t="s">
        <v>958</v>
      </c>
    </row>
    <row r="16" spans="1:7">
      <c r="A16" s="10" t="s">
        <v>950</v>
      </c>
      <c r="B16" s="10" t="s">
        <v>959</v>
      </c>
    </row>
    <row r="17" spans="1:2">
      <c r="A17" s="10" t="s">
        <v>768</v>
      </c>
      <c r="B17" s="10" t="s">
        <v>960</v>
      </c>
    </row>
    <row r="18" spans="1:2">
      <c r="A18" s="10" t="s">
        <v>953</v>
      </c>
    </row>
    <row r="19" spans="1:2">
      <c r="A19" s="10" t="s">
        <v>767</v>
      </c>
      <c r="B19" s="10" t="s">
        <v>961</v>
      </c>
    </row>
    <row r="20" spans="1:2">
      <c r="A20" s="10" t="s">
        <v>767</v>
      </c>
      <c r="B20" s="10" t="s">
        <v>962</v>
      </c>
    </row>
    <row r="21" spans="1:2">
      <c r="A21" s="10" t="s">
        <v>767</v>
      </c>
      <c r="B21" s="10" t="s">
        <v>961</v>
      </c>
    </row>
    <row r="22" spans="1:2">
      <c r="A22" s="10" t="s">
        <v>766</v>
      </c>
    </row>
  </sheetData>
  <conditionalFormatting sqref="A1 B1:F1048576 A10:A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4 A19:A1048576 A16:A17">
      <formula1>$K:$K</formula1>
    </dataValidation>
  </dataValidations>
  <pageMargins left="0.7" right="0.7" top="0.75" bottom="0.75" header="0.3" footer="0.3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rightToLeft="1" zoomScale="125" zoomScaleNormal="125" zoomScalePageLayoutView="125" workbookViewId="0">
      <pane xSplit="3" ySplit="1" topLeftCell="D70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ColWidth="9.140625" defaultRowHeight="15"/>
  <cols>
    <col min="1" max="1" width="11.7109375" bestFit="1" customWidth="1"/>
    <col min="2" max="2" width="4.42578125" style="76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77" t="s">
        <v>656</v>
      </c>
      <c r="B1" s="77" t="s">
        <v>723</v>
      </c>
      <c r="C1" s="77" t="s">
        <v>657</v>
      </c>
      <c r="D1" s="77" t="s">
        <v>658</v>
      </c>
      <c r="E1" s="77" t="s">
        <v>659</v>
      </c>
      <c r="F1" s="77" t="s">
        <v>660</v>
      </c>
      <c r="G1" s="80" t="s">
        <v>725</v>
      </c>
      <c r="H1" s="80" t="s">
        <v>726</v>
      </c>
      <c r="I1" s="80" t="s">
        <v>727</v>
      </c>
    </row>
    <row r="2" spans="1:9">
      <c r="A2" s="78" t="s">
        <v>661</v>
      </c>
      <c r="B2" s="79"/>
      <c r="C2" s="78" t="s">
        <v>662</v>
      </c>
      <c r="D2" s="78"/>
      <c r="E2" s="78"/>
      <c r="F2" s="78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78" t="s">
        <v>661</v>
      </c>
      <c r="B3" s="79"/>
      <c r="C3" s="78" t="s">
        <v>663</v>
      </c>
      <c r="D3" s="78"/>
      <c r="E3" s="78"/>
      <c r="F3" s="78">
        <f t="shared" ref="F3:F82" si="0">D3-E3</f>
        <v>0</v>
      </c>
    </row>
    <row r="4" spans="1:9">
      <c r="A4" s="78" t="s">
        <v>661</v>
      </c>
      <c r="B4" s="79"/>
      <c r="C4" s="78" t="s">
        <v>664</v>
      </c>
      <c r="D4" s="78"/>
      <c r="E4" s="78"/>
      <c r="F4" s="78">
        <f t="shared" si="0"/>
        <v>0</v>
      </c>
    </row>
    <row r="5" spans="1:9">
      <c r="A5" s="78" t="s">
        <v>661</v>
      </c>
      <c r="B5" s="79"/>
      <c r="C5" s="78" t="s">
        <v>665</v>
      </c>
      <c r="D5" s="78"/>
      <c r="E5" s="78"/>
      <c r="F5" s="78">
        <f t="shared" si="0"/>
        <v>0</v>
      </c>
    </row>
    <row r="6" spans="1:9">
      <c r="A6" s="78" t="s">
        <v>661</v>
      </c>
      <c r="B6" s="79"/>
      <c r="C6" s="78" t="s">
        <v>666</v>
      </c>
      <c r="D6" s="78"/>
      <c r="E6" s="78"/>
      <c r="F6" s="78">
        <f t="shared" si="0"/>
        <v>0</v>
      </c>
    </row>
    <row r="7" spans="1:9">
      <c r="A7" s="78" t="s">
        <v>661</v>
      </c>
      <c r="B7" s="79"/>
      <c r="C7" s="78" t="s">
        <v>667</v>
      </c>
      <c r="D7" s="78"/>
      <c r="E7" s="78"/>
      <c r="F7" s="78">
        <f t="shared" si="0"/>
        <v>0</v>
      </c>
    </row>
    <row r="8" spans="1:9">
      <c r="A8" s="78" t="s">
        <v>661</v>
      </c>
      <c r="B8" s="79"/>
      <c r="C8" s="78" t="s">
        <v>668</v>
      </c>
      <c r="D8" s="78"/>
      <c r="E8" s="78"/>
      <c r="F8" s="78">
        <f t="shared" si="0"/>
        <v>0</v>
      </c>
    </row>
    <row r="9" spans="1:9">
      <c r="A9" s="10" t="s">
        <v>669</v>
      </c>
      <c r="B9" s="75">
        <v>1</v>
      </c>
      <c r="C9" s="10" t="s">
        <v>670</v>
      </c>
      <c r="D9" s="10"/>
      <c r="E9" s="10"/>
      <c r="F9" s="10">
        <f t="shared" si="0"/>
        <v>0</v>
      </c>
      <c r="G9">
        <f>SUM(D9:D22)</f>
        <v>27</v>
      </c>
      <c r="H9">
        <f>SUM(E9:E22)</f>
        <v>17</v>
      </c>
      <c r="I9">
        <f>SUM(F9:F22)</f>
        <v>10</v>
      </c>
    </row>
    <row r="10" spans="1:9">
      <c r="A10" s="10" t="s">
        <v>669</v>
      </c>
      <c r="B10" s="75">
        <v>1</v>
      </c>
      <c r="C10" s="10" t="s">
        <v>671</v>
      </c>
      <c r="D10" s="10"/>
      <c r="E10" s="10"/>
      <c r="F10" s="10">
        <f t="shared" si="0"/>
        <v>0</v>
      </c>
    </row>
    <row r="11" spans="1:9">
      <c r="A11" s="10" t="s">
        <v>669</v>
      </c>
      <c r="B11" s="75">
        <v>1</v>
      </c>
      <c r="C11" s="10" t="s">
        <v>672</v>
      </c>
      <c r="D11" s="10">
        <v>3</v>
      </c>
      <c r="E11" s="10">
        <v>0</v>
      </c>
      <c r="F11" s="10">
        <f t="shared" si="0"/>
        <v>3</v>
      </c>
    </row>
    <row r="12" spans="1:9">
      <c r="A12" s="10" t="s">
        <v>669</v>
      </c>
      <c r="B12" s="75">
        <v>1</v>
      </c>
      <c r="C12" s="10" t="s">
        <v>673</v>
      </c>
      <c r="D12" s="10"/>
      <c r="E12" s="10"/>
      <c r="F12" s="10">
        <f t="shared" si="0"/>
        <v>0</v>
      </c>
    </row>
    <row r="13" spans="1:9">
      <c r="A13" s="10" t="s">
        <v>669</v>
      </c>
      <c r="B13" s="75">
        <v>1</v>
      </c>
      <c r="C13" s="10" t="s">
        <v>674</v>
      </c>
      <c r="D13" s="10">
        <v>7</v>
      </c>
      <c r="E13" s="10">
        <v>7</v>
      </c>
      <c r="F13" s="10">
        <f t="shared" si="0"/>
        <v>0</v>
      </c>
    </row>
    <row r="14" spans="1:9">
      <c r="A14" s="10" t="s">
        <v>669</v>
      </c>
      <c r="B14" s="75">
        <v>1</v>
      </c>
      <c r="C14" s="10" t="s">
        <v>675</v>
      </c>
      <c r="D14" s="10">
        <v>4</v>
      </c>
      <c r="E14" s="10">
        <v>4</v>
      </c>
      <c r="F14" s="10">
        <f t="shared" si="0"/>
        <v>0</v>
      </c>
    </row>
    <row r="15" spans="1:9">
      <c r="A15" s="10" t="s">
        <v>669</v>
      </c>
      <c r="B15" s="75">
        <v>1</v>
      </c>
      <c r="C15" s="10" t="s">
        <v>676</v>
      </c>
      <c r="D15" s="10"/>
      <c r="E15" s="10"/>
      <c r="F15" s="10">
        <f t="shared" si="0"/>
        <v>0</v>
      </c>
    </row>
    <row r="16" spans="1:9">
      <c r="A16" s="10" t="s">
        <v>669</v>
      </c>
      <c r="B16" s="75">
        <v>1</v>
      </c>
      <c r="C16" s="10" t="s">
        <v>677</v>
      </c>
      <c r="D16" s="10"/>
      <c r="E16" s="10"/>
      <c r="F16" s="10">
        <f t="shared" si="0"/>
        <v>0</v>
      </c>
    </row>
    <row r="17" spans="1:9">
      <c r="A17" s="10" t="s">
        <v>669</v>
      </c>
      <c r="B17" s="75">
        <v>1</v>
      </c>
      <c r="C17" s="10" t="s">
        <v>678</v>
      </c>
      <c r="D17" s="10">
        <v>4</v>
      </c>
      <c r="E17" s="10">
        <v>0</v>
      </c>
      <c r="F17" s="10">
        <f t="shared" si="0"/>
        <v>4</v>
      </c>
    </row>
    <row r="18" spans="1:9">
      <c r="A18" s="10" t="s">
        <v>669</v>
      </c>
      <c r="B18" s="75">
        <v>1</v>
      </c>
      <c r="C18" s="10" t="s">
        <v>679</v>
      </c>
      <c r="D18" s="10">
        <v>6</v>
      </c>
      <c r="E18" s="10">
        <v>3</v>
      </c>
      <c r="F18" s="10">
        <f t="shared" si="0"/>
        <v>3</v>
      </c>
    </row>
    <row r="19" spans="1:9">
      <c r="A19" s="10" t="s">
        <v>669</v>
      </c>
      <c r="B19" s="75">
        <v>1</v>
      </c>
      <c r="C19" s="10" t="s">
        <v>680</v>
      </c>
      <c r="D19" s="10"/>
      <c r="E19" s="10"/>
      <c r="F19" s="10">
        <f t="shared" si="0"/>
        <v>0</v>
      </c>
    </row>
    <row r="20" spans="1:9">
      <c r="A20" s="10" t="s">
        <v>669</v>
      </c>
      <c r="B20" s="75">
        <v>1</v>
      </c>
      <c r="C20" s="10" t="s">
        <v>681</v>
      </c>
      <c r="D20" s="10"/>
      <c r="E20" s="10"/>
      <c r="F20" s="10">
        <f t="shared" si="0"/>
        <v>0</v>
      </c>
    </row>
    <row r="21" spans="1:9">
      <c r="A21" s="10" t="s">
        <v>669</v>
      </c>
      <c r="B21" s="75">
        <v>1</v>
      </c>
      <c r="C21" s="10" t="s">
        <v>682</v>
      </c>
      <c r="D21" s="10"/>
      <c r="E21" s="10"/>
      <c r="F21" s="10">
        <f t="shared" si="0"/>
        <v>0</v>
      </c>
    </row>
    <row r="22" spans="1:9">
      <c r="A22" s="10" t="s">
        <v>669</v>
      </c>
      <c r="B22" s="75">
        <v>1</v>
      </c>
      <c r="C22" s="10" t="s">
        <v>724</v>
      </c>
      <c r="D22" s="10">
        <v>3</v>
      </c>
      <c r="E22" s="10">
        <v>3</v>
      </c>
      <c r="F22" s="10">
        <f t="shared" si="0"/>
        <v>0</v>
      </c>
    </row>
    <row r="23" spans="1:9">
      <c r="A23" s="78" t="s">
        <v>683</v>
      </c>
      <c r="B23" s="79">
        <v>2</v>
      </c>
      <c r="C23" s="78" t="s">
        <v>684</v>
      </c>
      <c r="D23" s="78"/>
      <c r="E23" s="78"/>
      <c r="F23" s="78">
        <f t="shared" si="0"/>
        <v>0</v>
      </c>
      <c r="G23">
        <f>SUM(D23:D32)</f>
        <v>15</v>
      </c>
      <c r="H23">
        <f>SUM(E23:E32)</f>
        <v>7</v>
      </c>
      <c r="I23">
        <f>SUM(F23:F32)</f>
        <v>8</v>
      </c>
    </row>
    <row r="24" spans="1:9">
      <c r="A24" s="78" t="s">
        <v>683</v>
      </c>
      <c r="B24" s="79">
        <v>2</v>
      </c>
      <c r="C24" s="78" t="s">
        <v>685</v>
      </c>
      <c r="D24" s="78">
        <v>2</v>
      </c>
      <c r="E24" s="78">
        <v>1</v>
      </c>
      <c r="F24" s="78">
        <f t="shared" si="0"/>
        <v>1</v>
      </c>
    </row>
    <row r="25" spans="1:9">
      <c r="A25" s="78" t="s">
        <v>683</v>
      </c>
      <c r="B25" s="79">
        <v>2</v>
      </c>
      <c r="C25" s="78" t="s">
        <v>686</v>
      </c>
      <c r="D25" s="78">
        <v>1</v>
      </c>
      <c r="E25" s="78">
        <v>0</v>
      </c>
      <c r="F25" s="78">
        <f t="shared" si="0"/>
        <v>1</v>
      </c>
    </row>
    <row r="26" spans="1:9">
      <c r="A26" s="78" t="s">
        <v>683</v>
      </c>
      <c r="B26" s="79">
        <v>2</v>
      </c>
      <c r="C26" s="78" t="s">
        <v>687</v>
      </c>
      <c r="D26" s="78"/>
      <c r="E26" s="78"/>
      <c r="F26" s="78">
        <f t="shared" si="0"/>
        <v>0</v>
      </c>
    </row>
    <row r="27" spans="1:9">
      <c r="A27" s="78" t="s">
        <v>683</v>
      </c>
      <c r="B27" s="79">
        <v>2</v>
      </c>
      <c r="C27" s="78" t="s">
        <v>688</v>
      </c>
      <c r="D27" s="78"/>
      <c r="E27" s="78"/>
      <c r="F27" s="78">
        <f t="shared" si="0"/>
        <v>0</v>
      </c>
    </row>
    <row r="28" spans="1:9">
      <c r="A28" s="78" t="s">
        <v>683</v>
      </c>
      <c r="B28" s="79">
        <v>2</v>
      </c>
      <c r="C28" s="129" t="s">
        <v>853</v>
      </c>
      <c r="D28" s="78">
        <v>2</v>
      </c>
      <c r="E28" s="78">
        <v>1</v>
      </c>
      <c r="F28" s="78">
        <f>D28-E28</f>
        <v>1</v>
      </c>
    </row>
    <row r="29" spans="1:9">
      <c r="A29" s="78" t="s">
        <v>683</v>
      </c>
      <c r="B29" s="79">
        <v>2</v>
      </c>
      <c r="C29" s="78" t="s">
        <v>689</v>
      </c>
      <c r="D29" s="78">
        <v>4</v>
      </c>
      <c r="E29" s="78">
        <v>2</v>
      </c>
      <c r="F29" s="78">
        <f t="shared" si="0"/>
        <v>2</v>
      </c>
    </row>
    <row r="30" spans="1:9">
      <c r="A30" s="78" t="s">
        <v>683</v>
      </c>
      <c r="B30" s="79">
        <v>2</v>
      </c>
      <c r="C30" s="78" t="s">
        <v>690</v>
      </c>
      <c r="D30" s="78">
        <v>4</v>
      </c>
      <c r="E30" s="78">
        <v>2</v>
      </c>
      <c r="F30" s="78">
        <f t="shared" si="0"/>
        <v>2</v>
      </c>
    </row>
    <row r="31" spans="1:9">
      <c r="A31" s="78" t="s">
        <v>683</v>
      </c>
      <c r="B31" s="79">
        <v>2</v>
      </c>
      <c r="C31" s="78" t="s">
        <v>691</v>
      </c>
      <c r="D31" s="78">
        <v>2</v>
      </c>
      <c r="E31" s="78">
        <v>1</v>
      </c>
      <c r="F31" s="78">
        <f t="shared" si="0"/>
        <v>1</v>
      </c>
    </row>
    <row r="32" spans="1:9">
      <c r="A32" s="78" t="s">
        <v>683</v>
      </c>
      <c r="B32" s="79">
        <v>2</v>
      </c>
      <c r="C32" s="78" t="s">
        <v>692</v>
      </c>
      <c r="D32" s="78"/>
      <c r="E32" s="78"/>
      <c r="F32" s="78">
        <f t="shared" si="0"/>
        <v>0</v>
      </c>
    </row>
    <row r="33" spans="1:9">
      <c r="A33" s="10" t="s">
        <v>683</v>
      </c>
      <c r="B33" s="75">
        <v>3</v>
      </c>
      <c r="C33" s="10" t="s">
        <v>693</v>
      </c>
      <c r="D33" s="10"/>
      <c r="E33" s="10"/>
      <c r="F33" s="10">
        <f t="shared" si="0"/>
        <v>0</v>
      </c>
      <c r="G33">
        <f>SUM(D33:D35)</f>
        <v>1</v>
      </c>
      <c r="H33">
        <f>SUM(E33:E35)</f>
        <v>1</v>
      </c>
      <c r="I33">
        <f>SUM(F33:F35)</f>
        <v>0</v>
      </c>
    </row>
    <row r="34" spans="1:9">
      <c r="A34" s="10" t="s">
        <v>683</v>
      </c>
      <c r="B34" s="75">
        <v>3</v>
      </c>
      <c r="C34" s="10" t="s">
        <v>694</v>
      </c>
      <c r="D34" s="10">
        <v>1</v>
      </c>
      <c r="E34" s="10">
        <v>1</v>
      </c>
      <c r="F34" s="10">
        <f t="shared" si="0"/>
        <v>0</v>
      </c>
    </row>
    <row r="35" spans="1:9">
      <c r="A35" s="10" t="s">
        <v>683</v>
      </c>
      <c r="B35" s="75">
        <v>3</v>
      </c>
      <c r="C35" s="10" t="s">
        <v>695</v>
      </c>
      <c r="D35" s="10"/>
      <c r="E35" s="10"/>
      <c r="F35" s="10">
        <f t="shared" si="0"/>
        <v>0</v>
      </c>
    </row>
    <row r="36" spans="1:9">
      <c r="A36" s="78" t="s">
        <v>683</v>
      </c>
      <c r="B36" s="79">
        <v>4</v>
      </c>
      <c r="C36" s="78" t="s">
        <v>696</v>
      </c>
      <c r="D36" s="78"/>
      <c r="E36" s="78"/>
      <c r="F36" s="78">
        <f t="shared" si="0"/>
        <v>0</v>
      </c>
      <c r="G36">
        <f>SUM(D36:D38)</f>
        <v>0</v>
      </c>
      <c r="H36">
        <f>SUM(E36:E38)</f>
        <v>0</v>
      </c>
      <c r="I36">
        <f>SUM(F36:F38)</f>
        <v>0</v>
      </c>
    </row>
    <row r="37" spans="1:9">
      <c r="A37" s="78" t="s">
        <v>683</v>
      </c>
      <c r="B37" s="79">
        <v>4</v>
      </c>
      <c r="C37" s="78" t="s">
        <v>697</v>
      </c>
      <c r="D37" s="78"/>
      <c r="E37" s="78"/>
      <c r="F37" s="78">
        <f t="shared" si="0"/>
        <v>0</v>
      </c>
    </row>
    <row r="38" spans="1:9">
      <c r="A38" s="78" t="s">
        <v>683</v>
      </c>
      <c r="B38" s="79">
        <v>4</v>
      </c>
      <c r="C38" s="78" t="s">
        <v>698</v>
      </c>
      <c r="D38" s="78"/>
      <c r="E38" s="78"/>
      <c r="F38" s="78">
        <f t="shared" si="0"/>
        <v>0</v>
      </c>
    </row>
    <row r="39" spans="1:9">
      <c r="A39" s="10" t="s">
        <v>699</v>
      </c>
      <c r="B39" s="75">
        <v>5</v>
      </c>
      <c r="C39" s="10" t="s">
        <v>700</v>
      </c>
      <c r="D39" s="10"/>
      <c r="E39" s="10"/>
      <c r="F39" s="10">
        <f t="shared" si="0"/>
        <v>0</v>
      </c>
      <c r="G39">
        <f>SUM(D39:D45)</f>
        <v>1</v>
      </c>
      <c r="H39">
        <f>SUM(E39:E45)</f>
        <v>1</v>
      </c>
      <c r="I39">
        <f>SUM(F39:F45)</f>
        <v>0</v>
      </c>
    </row>
    <row r="40" spans="1:9">
      <c r="A40" s="10" t="s">
        <v>699</v>
      </c>
      <c r="B40" s="75">
        <v>5</v>
      </c>
      <c r="C40" s="10" t="s">
        <v>701</v>
      </c>
      <c r="D40" s="10"/>
      <c r="E40" s="10"/>
      <c r="F40" s="10">
        <f t="shared" si="0"/>
        <v>0</v>
      </c>
    </row>
    <row r="41" spans="1:9">
      <c r="A41" s="10" t="s">
        <v>699</v>
      </c>
      <c r="B41" s="75">
        <v>5</v>
      </c>
      <c r="C41" s="10" t="s">
        <v>702</v>
      </c>
      <c r="D41" s="10"/>
      <c r="E41" s="10"/>
      <c r="F41" s="10">
        <f t="shared" si="0"/>
        <v>0</v>
      </c>
    </row>
    <row r="42" spans="1:9">
      <c r="A42" s="10" t="s">
        <v>699</v>
      </c>
      <c r="B42" s="75">
        <v>5</v>
      </c>
      <c r="C42" s="10" t="s">
        <v>703</v>
      </c>
      <c r="D42" s="10"/>
      <c r="E42" s="10"/>
      <c r="F42" s="10">
        <f t="shared" si="0"/>
        <v>0</v>
      </c>
    </row>
    <row r="43" spans="1:9">
      <c r="A43" s="10" t="s">
        <v>699</v>
      </c>
      <c r="B43" s="75">
        <v>5</v>
      </c>
      <c r="C43" s="10" t="s">
        <v>704</v>
      </c>
      <c r="D43" s="10">
        <v>1</v>
      </c>
      <c r="E43" s="10">
        <v>1</v>
      </c>
      <c r="F43" s="10">
        <f t="shared" si="0"/>
        <v>0</v>
      </c>
    </row>
    <row r="44" spans="1:9">
      <c r="A44" s="10" t="s">
        <v>699</v>
      </c>
      <c r="B44" s="75">
        <v>5</v>
      </c>
      <c r="C44" s="10" t="s">
        <v>705</v>
      </c>
      <c r="D44" s="10"/>
      <c r="E44" s="10"/>
      <c r="F44" s="10">
        <f t="shared" si="0"/>
        <v>0</v>
      </c>
    </row>
    <row r="45" spans="1:9">
      <c r="A45" s="10" t="s">
        <v>699</v>
      </c>
      <c r="B45" s="75">
        <v>5</v>
      </c>
      <c r="C45" s="10" t="s">
        <v>706</v>
      </c>
      <c r="D45" s="10"/>
      <c r="E45" s="10"/>
      <c r="F45" s="10">
        <f t="shared" si="0"/>
        <v>0</v>
      </c>
    </row>
    <row r="46" spans="1:9">
      <c r="A46" s="78" t="s">
        <v>699</v>
      </c>
      <c r="B46" s="79">
        <v>6</v>
      </c>
      <c r="C46" s="78" t="s">
        <v>707</v>
      </c>
      <c r="D46" s="78"/>
      <c r="E46" s="78"/>
      <c r="F46" s="78">
        <f t="shared" si="0"/>
        <v>0</v>
      </c>
      <c r="G46">
        <f>SUM(D46:D47)</f>
        <v>0</v>
      </c>
      <c r="H46">
        <f>SUM(E46:E47)</f>
        <v>0</v>
      </c>
      <c r="I46">
        <f>SUM(F46:F47)</f>
        <v>0</v>
      </c>
    </row>
    <row r="47" spans="1:9">
      <c r="A47" s="78" t="s">
        <v>699</v>
      </c>
      <c r="B47" s="79">
        <v>6</v>
      </c>
      <c r="C47" s="78" t="s">
        <v>708</v>
      </c>
      <c r="D47" s="78"/>
      <c r="E47" s="78"/>
      <c r="F47" s="78">
        <f t="shared" si="0"/>
        <v>0</v>
      </c>
    </row>
    <row r="48" spans="1:9">
      <c r="A48" s="10" t="s">
        <v>699</v>
      </c>
      <c r="B48" s="75">
        <v>7</v>
      </c>
      <c r="C48" s="10" t="s">
        <v>709</v>
      </c>
      <c r="D48" s="10"/>
      <c r="E48" s="10"/>
      <c r="F48" s="10">
        <f t="shared" si="0"/>
        <v>0</v>
      </c>
      <c r="G48">
        <f>SUM(D48:D49)</f>
        <v>0</v>
      </c>
      <c r="H48">
        <f>SUM(E48:E49)</f>
        <v>0</v>
      </c>
      <c r="I48">
        <f>SUM(F48:F49)</f>
        <v>0</v>
      </c>
    </row>
    <row r="49" spans="1:9">
      <c r="A49" s="10" t="s">
        <v>699</v>
      </c>
      <c r="B49" s="75">
        <v>7</v>
      </c>
      <c r="C49" s="10" t="s">
        <v>710</v>
      </c>
      <c r="D49" s="10"/>
      <c r="E49" s="10"/>
      <c r="F49" s="10">
        <f t="shared" si="0"/>
        <v>0</v>
      </c>
    </row>
    <row r="50" spans="1:9">
      <c r="A50" s="78" t="s">
        <v>699</v>
      </c>
      <c r="B50" s="79">
        <v>8</v>
      </c>
      <c r="C50" s="78" t="s">
        <v>711</v>
      </c>
      <c r="D50" s="78"/>
      <c r="E50" s="78"/>
      <c r="F50" s="78">
        <f t="shared" si="0"/>
        <v>0</v>
      </c>
      <c r="G50">
        <f>SUM(D50:D59)</f>
        <v>1</v>
      </c>
      <c r="H50">
        <f>SUM(E50:E59)</f>
        <v>1</v>
      </c>
      <c r="I50">
        <f>SUM(F50:F59)</f>
        <v>0</v>
      </c>
    </row>
    <row r="51" spans="1:9">
      <c r="A51" s="78" t="s">
        <v>699</v>
      </c>
      <c r="B51" s="79">
        <v>8</v>
      </c>
      <c r="C51" s="78" t="s">
        <v>712</v>
      </c>
      <c r="D51" s="78"/>
      <c r="E51" s="78"/>
      <c r="F51" s="78">
        <f t="shared" si="0"/>
        <v>0</v>
      </c>
    </row>
    <row r="52" spans="1:9">
      <c r="A52" s="78" t="s">
        <v>699</v>
      </c>
      <c r="B52" s="79">
        <v>8</v>
      </c>
      <c r="C52" s="78" t="s">
        <v>712</v>
      </c>
      <c r="D52" s="78"/>
      <c r="E52" s="78"/>
      <c r="F52" s="78">
        <f t="shared" si="0"/>
        <v>0</v>
      </c>
    </row>
    <row r="53" spans="1:9">
      <c r="A53" s="78" t="s">
        <v>699</v>
      </c>
      <c r="B53" s="79">
        <v>8</v>
      </c>
      <c r="C53" s="129" t="s">
        <v>854</v>
      </c>
      <c r="D53" s="78">
        <v>1</v>
      </c>
      <c r="E53" s="78">
        <v>1</v>
      </c>
      <c r="F53" s="78">
        <f>D53-E53</f>
        <v>0</v>
      </c>
    </row>
    <row r="54" spans="1:9">
      <c r="A54" s="78" t="s">
        <v>699</v>
      </c>
      <c r="B54" s="79">
        <v>8</v>
      </c>
      <c r="C54" s="78" t="s">
        <v>713</v>
      </c>
      <c r="D54" s="78"/>
      <c r="E54" s="78"/>
      <c r="F54" s="78">
        <f t="shared" si="0"/>
        <v>0</v>
      </c>
    </row>
    <row r="55" spans="1:9">
      <c r="A55" s="78" t="s">
        <v>699</v>
      </c>
      <c r="B55" s="79">
        <v>8</v>
      </c>
      <c r="C55" s="78" t="s">
        <v>714</v>
      </c>
      <c r="D55" s="78"/>
      <c r="E55" s="78"/>
      <c r="F55" s="78">
        <f t="shared" si="0"/>
        <v>0</v>
      </c>
    </row>
    <row r="56" spans="1:9">
      <c r="A56" s="78" t="s">
        <v>699</v>
      </c>
      <c r="B56" s="79">
        <v>8</v>
      </c>
      <c r="C56" s="78" t="s">
        <v>715</v>
      </c>
      <c r="D56" s="78"/>
      <c r="E56" s="78"/>
      <c r="F56" s="78">
        <f t="shared" si="0"/>
        <v>0</v>
      </c>
    </row>
    <row r="57" spans="1:9">
      <c r="A57" s="78" t="s">
        <v>699</v>
      </c>
      <c r="B57" s="79">
        <v>8</v>
      </c>
      <c r="C57" s="78" t="s">
        <v>717</v>
      </c>
      <c r="D57" s="78"/>
      <c r="E57" s="78"/>
      <c r="F57" s="78">
        <f t="shared" si="0"/>
        <v>0</v>
      </c>
    </row>
    <row r="58" spans="1:9">
      <c r="A58" s="78" t="s">
        <v>699</v>
      </c>
      <c r="B58" s="79">
        <v>8</v>
      </c>
      <c r="C58" s="78" t="s">
        <v>716</v>
      </c>
      <c r="D58" s="78"/>
      <c r="E58" s="78"/>
      <c r="F58" s="78">
        <f t="shared" si="0"/>
        <v>0</v>
      </c>
    </row>
    <row r="59" spans="1:9">
      <c r="A59" s="78" t="s">
        <v>699</v>
      </c>
      <c r="B59" s="79">
        <v>8</v>
      </c>
      <c r="C59" s="78" t="s">
        <v>718</v>
      </c>
      <c r="D59" s="78"/>
      <c r="E59" s="78"/>
      <c r="F59" s="78">
        <f t="shared" si="0"/>
        <v>0</v>
      </c>
    </row>
    <row r="60" spans="1:9">
      <c r="A60" s="83" t="s">
        <v>699</v>
      </c>
      <c r="B60" s="84">
        <v>9</v>
      </c>
      <c r="C60" s="83" t="s">
        <v>742</v>
      </c>
      <c r="D60" s="83"/>
      <c r="E60" s="83"/>
      <c r="F60" s="83">
        <f>D60-E60</f>
        <v>0</v>
      </c>
      <c r="G60">
        <f>SUM(D60:D62)</f>
        <v>0</v>
      </c>
      <c r="H60">
        <f>SUM(E60:E62)</f>
        <v>0</v>
      </c>
      <c r="I60">
        <f>SUM(F60:F62)</f>
        <v>0</v>
      </c>
    </row>
    <row r="61" spans="1:9">
      <c r="A61" s="83" t="s">
        <v>699</v>
      </c>
      <c r="B61" s="84">
        <v>9</v>
      </c>
      <c r="C61" s="83" t="s">
        <v>743</v>
      </c>
      <c r="D61" s="83"/>
      <c r="E61" s="83"/>
      <c r="F61" s="83">
        <f>D61-E61</f>
        <v>0</v>
      </c>
    </row>
    <row r="62" spans="1:9">
      <c r="A62" s="83" t="s">
        <v>699</v>
      </c>
      <c r="B62" s="84">
        <v>9</v>
      </c>
      <c r="C62" s="83" t="s">
        <v>744</v>
      </c>
      <c r="D62" s="83"/>
      <c r="E62" s="83"/>
      <c r="F62" s="83">
        <f>D62-E62</f>
        <v>0</v>
      </c>
    </row>
    <row r="63" spans="1:9">
      <c r="A63" s="83" t="s">
        <v>699</v>
      </c>
      <c r="B63" s="84">
        <v>9</v>
      </c>
      <c r="C63" s="83" t="s">
        <v>745</v>
      </c>
      <c r="D63" s="83"/>
      <c r="E63" s="83"/>
      <c r="F63" s="83">
        <f>D63-E63</f>
        <v>0</v>
      </c>
    </row>
    <row r="64" spans="1:9">
      <c r="A64" s="83" t="s">
        <v>699</v>
      </c>
      <c r="B64" s="84">
        <v>9</v>
      </c>
      <c r="C64" s="83" t="s">
        <v>746</v>
      </c>
      <c r="D64" s="83"/>
      <c r="E64" s="83"/>
      <c r="F64" s="83">
        <f>D64-E64</f>
        <v>0</v>
      </c>
    </row>
    <row r="65" spans="1:9">
      <c r="A65" s="78" t="s">
        <v>728</v>
      </c>
      <c r="B65" s="79">
        <v>10</v>
      </c>
      <c r="C65" s="78" t="s">
        <v>729</v>
      </c>
      <c r="D65" s="78"/>
      <c r="E65" s="78"/>
      <c r="F65" s="78">
        <f t="shared" si="0"/>
        <v>0</v>
      </c>
      <c r="G65">
        <f>SUM(D65:D67)</f>
        <v>0</v>
      </c>
      <c r="H65">
        <f>SUM(E65:E67)</f>
        <v>0</v>
      </c>
      <c r="I65">
        <f>SUM(F65:F67)</f>
        <v>0</v>
      </c>
    </row>
    <row r="66" spans="1:9">
      <c r="A66" s="78" t="s">
        <v>728</v>
      </c>
      <c r="B66" s="79">
        <v>10</v>
      </c>
      <c r="C66" s="78" t="s">
        <v>730</v>
      </c>
      <c r="D66" s="78"/>
      <c r="E66" s="78"/>
      <c r="F66" s="78">
        <f t="shared" si="0"/>
        <v>0</v>
      </c>
    </row>
    <row r="67" spans="1:9">
      <c r="A67" s="78" t="s">
        <v>728</v>
      </c>
      <c r="B67" s="79">
        <v>10</v>
      </c>
      <c r="C67" s="78" t="s">
        <v>731</v>
      </c>
      <c r="D67" s="78"/>
      <c r="E67" s="78"/>
      <c r="F67" s="78">
        <f t="shared" si="0"/>
        <v>0</v>
      </c>
    </row>
    <row r="68" spans="1:9">
      <c r="A68" s="81" t="s">
        <v>728</v>
      </c>
      <c r="B68" s="75">
        <v>11</v>
      </c>
      <c r="C68" s="81" t="s">
        <v>732</v>
      </c>
      <c r="D68" s="10">
        <v>3</v>
      </c>
      <c r="E68" s="10">
        <v>3</v>
      </c>
      <c r="F68" s="10">
        <f t="shared" si="0"/>
        <v>0</v>
      </c>
      <c r="G68">
        <f>SUM(D68:D69)</f>
        <v>4</v>
      </c>
      <c r="H68">
        <f>SUM(E68:E69)</f>
        <v>3</v>
      </c>
      <c r="I68">
        <f>SUM(F68:F69)</f>
        <v>1</v>
      </c>
    </row>
    <row r="69" spans="1:9">
      <c r="A69" s="81" t="s">
        <v>728</v>
      </c>
      <c r="B69" s="75">
        <v>11</v>
      </c>
      <c r="C69" s="81" t="s">
        <v>733</v>
      </c>
      <c r="D69" s="10">
        <v>1</v>
      </c>
      <c r="E69" s="10">
        <v>0</v>
      </c>
      <c r="F69" s="10">
        <f t="shared" si="0"/>
        <v>1</v>
      </c>
    </row>
    <row r="70" spans="1:9">
      <c r="A70" s="78" t="s">
        <v>728</v>
      </c>
      <c r="B70" s="79">
        <v>12</v>
      </c>
      <c r="C70" s="78" t="s">
        <v>734</v>
      </c>
      <c r="D70" s="78"/>
      <c r="E70" s="78"/>
      <c r="F70" s="78">
        <f t="shared" si="0"/>
        <v>0</v>
      </c>
      <c r="G70">
        <f>SUM(D70:D72)</f>
        <v>0</v>
      </c>
      <c r="H70">
        <f>SUM(E70:E72)</f>
        <v>0</v>
      </c>
      <c r="I70">
        <f>SUM(F70:F72)</f>
        <v>0</v>
      </c>
    </row>
    <row r="71" spans="1:9">
      <c r="A71" s="78" t="s">
        <v>728</v>
      </c>
      <c r="B71" s="79">
        <v>12</v>
      </c>
      <c r="C71" s="78" t="s">
        <v>735</v>
      </c>
      <c r="D71" s="78"/>
      <c r="E71" s="78"/>
      <c r="F71" s="78">
        <f t="shared" si="0"/>
        <v>0</v>
      </c>
    </row>
    <row r="72" spans="1:9">
      <c r="A72" s="78" t="s">
        <v>728</v>
      </c>
      <c r="B72" s="79">
        <v>12</v>
      </c>
      <c r="C72" s="78" t="s">
        <v>736</v>
      </c>
      <c r="D72" s="78"/>
      <c r="E72" s="78"/>
      <c r="F72" s="78">
        <f t="shared" si="0"/>
        <v>0</v>
      </c>
    </row>
    <row r="73" spans="1:9">
      <c r="A73" s="10" t="s">
        <v>719</v>
      </c>
      <c r="B73" s="75"/>
      <c r="C73" s="10" t="s">
        <v>720</v>
      </c>
      <c r="D73" s="10">
        <v>41</v>
      </c>
      <c r="E73" s="10">
        <v>40</v>
      </c>
      <c r="F73" s="10">
        <f t="shared" si="0"/>
        <v>1</v>
      </c>
      <c r="G73">
        <f>SUM(D73:D75)</f>
        <v>139</v>
      </c>
      <c r="H73">
        <f>SUM(E73:E75)</f>
        <v>105</v>
      </c>
      <c r="I73">
        <f>SUM(F73:F75)</f>
        <v>34</v>
      </c>
    </row>
    <row r="74" spans="1:9">
      <c r="A74" s="10" t="s">
        <v>719</v>
      </c>
      <c r="B74" s="75"/>
      <c r="C74" s="10" t="s">
        <v>721</v>
      </c>
      <c r="D74" s="10">
        <v>94</v>
      </c>
      <c r="E74" s="10">
        <v>63</v>
      </c>
      <c r="F74" s="10">
        <f t="shared" si="0"/>
        <v>31</v>
      </c>
    </row>
    <row r="75" spans="1:9">
      <c r="A75" s="10" t="s">
        <v>719</v>
      </c>
      <c r="B75" s="75"/>
      <c r="C75" s="10" t="s">
        <v>722</v>
      </c>
      <c r="D75" s="10">
        <v>4</v>
      </c>
      <c r="E75" s="10">
        <v>2</v>
      </c>
      <c r="F75" s="10">
        <f t="shared" si="0"/>
        <v>2</v>
      </c>
    </row>
    <row r="76" spans="1:9">
      <c r="F76">
        <f t="shared" si="0"/>
        <v>0</v>
      </c>
    </row>
    <row r="77" spans="1:9">
      <c r="F77">
        <f t="shared" si="0"/>
        <v>0</v>
      </c>
    </row>
    <row r="78" spans="1:9">
      <c r="F78">
        <f t="shared" si="0"/>
        <v>0</v>
      </c>
    </row>
    <row r="79" spans="1:9">
      <c r="F79">
        <f t="shared" si="0"/>
        <v>0</v>
      </c>
    </row>
    <row r="80" spans="1:9">
      <c r="B80"/>
      <c r="F80">
        <f t="shared" si="0"/>
        <v>0</v>
      </c>
    </row>
    <row r="81" spans="2:6">
      <c r="B81"/>
      <c r="F81">
        <f t="shared" si="0"/>
        <v>0</v>
      </c>
    </row>
    <row r="82" spans="2:6">
      <c r="B82"/>
      <c r="F82">
        <f t="shared" si="0"/>
        <v>0</v>
      </c>
    </row>
    <row r="83" spans="2:6">
      <c r="B83"/>
      <c r="F83">
        <f t="shared" ref="F83:F146" si="1">D83-E83</f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si="1"/>
        <v>0</v>
      </c>
    </row>
    <row r="142" spans="2:6">
      <c r="B142"/>
      <c r="F142">
        <f t="shared" si="1"/>
        <v>0</v>
      </c>
    </row>
    <row r="143" spans="2:6">
      <c r="B143"/>
      <c r="F143">
        <f t="shared" si="1"/>
        <v>0</v>
      </c>
    </row>
    <row r="144" spans="2:6">
      <c r="B144"/>
      <c r="F144">
        <f t="shared" si="1"/>
        <v>0</v>
      </c>
    </row>
    <row r="145" spans="2:6">
      <c r="B145"/>
      <c r="F145">
        <f t="shared" si="1"/>
        <v>0</v>
      </c>
    </row>
    <row r="146" spans="2:6">
      <c r="B146"/>
      <c r="F146">
        <f t="shared" si="1"/>
        <v>0</v>
      </c>
    </row>
    <row r="147" spans="2:6">
      <c r="B147"/>
      <c r="F147">
        <f t="shared" ref="F147:F210" si="2">D147-E147</f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si="2"/>
        <v>0</v>
      </c>
    </row>
    <row r="206" spans="2:6">
      <c r="B206"/>
      <c r="F206">
        <f t="shared" si="2"/>
        <v>0</v>
      </c>
    </row>
    <row r="207" spans="2:6">
      <c r="B207"/>
      <c r="F207">
        <f t="shared" si="2"/>
        <v>0</v>
      </c>
    </row>
    <row r="208" spans="2:6">
      <c r="B208"/>
      <c r="F208">
        <f t="shared" si="2"/>
        <v>0</v>
      </c>
    </row>
    <row r="209" spans="2:6">
      <c r="B209"/>
      <c r="F209">
        <f t="shared" si="2"/>
        <v>0</v>
      </c>
    </row>
    <row r="210" spans="2:6">
      <c r="B210"/>
      <c r="F210">
        <f t="shared" si="2"/>
        <v>0</v>
      </c>
    </row>
    <row r="211" spans="2:6">
      <c r="B211"/>
      <c r="F211">
        <f t="shared" ref="F211:F274" si="3">D211-E211</f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si="3"/>
        <v>0</v>
      </c>
    </row>
    <row r="270" spans="2:6">
      <c r="B270"/>
      <c r="F270">
        <f t="shared" si="3"/>
        <v>0</v>
      </c>
    </row>
    <row r="271" spans="2:6">
      <c r="B271"/>
      <c r="F271">
        <f t="shared" si="3"/>
        <v>0</v>
      </c>
    </row>
    <row r="272" spans="2:6">
      <c r="B272"/>
      <c r="F272">
        <f t="shared" si="3"/>
        <v>0</v>
      </c>
    </row>
    <row r="273" spans="2:6">
      <c r="B273"/>
      <c r="F273">
        <f t="shared" si="3"/>
        <v>0</v>
      </c>
    </row>
    <row r="274" spans="2:6">
      <c r="B274"/>
      <c r="F274">
        <f t="shared" si="3"/>
        <v>0</v>
      </c>
    </row>
    <row r="275" spans="2:6">
      <c r="B275"/>
      <c r="F275">
        <f t="shared" ref="F275:F338" si="4">D275-E275</f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si="4"/>
        <v>0</v>
      </c>
    </row>
    <row r="334" spans="2:6">
      <c r="B334"/>
      <c r="F334">
        <f t="shared" si="4"/>
        <v>0</v>
      </c>
    </row>
    <row r="335" spans="2:6">
      <c r="B335"/>
      <c r="F335">
        <f t="shared" si="4"/>
        <v>0</v>
      </c>
    </row>
    <row r="336" spans="2:6">
      <c r="B336"/>
      <c r="F336">
        <f t="shared" si="4"/>
        <v>0</v>
      </c>
    </row>
    <row r="337" spans="2:6">
      <c r="B337"/>
      <c r="F337">
        <f t="shared" si="4"/>
        <v>0</v>
      </c>
    </row>
    <row r="338" spans="2:6">
      <c r="B338"/>
      <c r="F338">
        <f t="shared" si="4"/>
        <v>0</v>
      </c>
    </row>
    <row r="339" spans="2:6">
      <c r="B339"/>
      <c r="F339">
        <f t="shared" ref="F339:F402" si="5">D339-E339</f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si="5"/>
        <v>0</v>
      </c>
    </row>
    <row r="398" spans="2:6">
      <c r="B398"/>
      <c r="F398">
        <f t="shared" si="5"/>
        <v>0</v>
      </c>
    </row>
    <row r="399" spans="2:6">
      <c r="B399"/>
      <c r="F399">
        <f t="shared" si="5"/>
        <v>0</v>
      </c>
    </row>
    <row r="400" spans="2:6">
      <c r="B400"/>
      <c r="F400">
        <f t="shared" si="5"/>
        <v>0</v>
      </c>
    </row>
    <row r="401" spans="2:6">
      <c r="B401"/>
      <c r="F401">
        <f t="shared" si="5"/>
        <v>0</v>
      </c>
    </row>
    <row r="402" spans="2:6">
      <c r="B402"/>
      <c r="F402">
        <f t="shared" si="5"/>
        <v>0</v>
      </c>
    </row>
    <row r="403" spans="2:6">
      <c r="B403"/>
      <c r="F403">
        <f t="shared" ref="F403:F466" si="6">D403-E403</f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si="6"/>
        <v>0</v>
      </c>
    </row>
    <row r="462" spans="2:6">
      <c r="B462"/>
      <c r="F462">
        <f t="shared" si="6"/>
        <v>0</v>
      </c>
    </row>
    <row r="463" spans="2:6">
      <c r="B463"/>
      <c r="F463">
        <f t="shared" si="6"/>
        <v>0</v>
      </c>
    </row>
    <row r="464" spans="2:6">
      <c r="B464"/>
      <c r="F464">
        <f t="shared" si="6"/>
        <v>0</v>
      </c>
    </row>
    <row r="465" spans="2:6">
      <c r="B465"/>
      <c r="F465">
        <f t="shared" si="6"/>
        <v>0</v>
      </c>
    </row>
    <row r="466" spans="2:6">
      <c r="B466"/>
      <c r="F466">
        <f t="shared" si="6"/>
        <v>0</v>
      </c>
    </row>
    <row r="467" spans="2:6">
      <c r="B467"/>
      <c r="F467">
        <f t="shared" ref="F467:F530" si="7">D467-E467</f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si="7"/>
        <v>0</v>
      </c>
    </row>
    <row r="526" spans="2:6">
      <c r="B526"/>
      <c r="F526">
        <f t="shared" si="7"/>
        <v>0</v>
      </c>
    </row>
    <row r="527" spans="2:6">
      <c r="B527"/>
      <c r="F527">
        <f t="shared" si="7"/>
        <v>0</v>
      </c>
    </row>
    <row r="528" spans="2:6">
      <c r="B528"/>
      <c r="F528">
        <f t="shared" si="7"/>
        <v>0</v>
      </c>
    </row>
    <row r="529" spans="2:6">
      <c r="B529"/>
      <c r="F529">
        <f t="shared" si="7"/>
        <v>0</v>
      </c>
    </row>
    <row r="530" spans="2:6">
      <c r="B530"/>
      <c r="F530">
        <f t="shared" si="7"/>
        <v>0</v>
      </c>
    </row>
    <row r="531" spans="2:6">
      <c r="B531"/>
      <c r="F531">
        <f t="shared" ref="F531:F594" si="8">D531-E531</f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si="8"/>
        <v>0</v>
      </c>
    </row>
    <row r="590" spans="2:6">
      <c r="B590"/>
      <c r="F590">
        <f t="shared" si="8"/>
        <v>0</v>
      </c>
    </row>
    <row r="591" spans="2:6">
      <c r="B591"/>
      <c r="F591">
        <f t="shared" si="8"/>
        <v>0</v>
      </c>
    </row>
    <row r="592" spans="2:6">
      <c r="B592"/>
      <c r="F592">
        <f t="shared" si="8"/>
        <v>0</v>
      </c>
    </row>
    <row r="593" spans="2:6">
      <c r="B593"/>
      <c r="F593">
        <f t="shared" si="8"/>
        <v>0</v>
      </c>
    </row>
    <row r="594" spans="2:6">
      <c r="B594"/>
      <c r="F594">
        <f t="shared" si="8"/>
        <v>0</v>
      </c>
    </row>
    <row r="595" spans="2:6">
      <c r="B595"/>
      <c r="F595">
        <f t="shared" ref="F595:F658" si="9">D595-E595</f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si="9"/>
        <v>0</v>
      </c>
    </row>
    <row r="654" spans="2:6">
      <c r="B654"/>
      <c r="F654">
        <f t="shared" si="9"/>
        <v>0</v>
      </c>
    </row>
    <row r="655" spans="2:6">
      <c r="B655"/>
      <c r="F655">
        <f t="shared" si="9"/>
        <v>0</v>
      </c>
    </row>
    <row r="656" spans="2:6">
      <c r="B656"/>
      <c r="F656">
        <f t="shared" si="9"/>
        <v>0</v>
      </c>
    </row>
    <row r="657" spans="2:6">
      <c r="B657"/>
      <c r="F657">
        <f t="shared" si="9"/>
        <v>0</v>
      </c>
    </row>
    <row r="658" spans="2:6">
      <c r="B658"/>
      <c r="F658">
        <f t="shared" si="9"/>
        <v>0</v>
      </c>
    </row>
    <row r="659" spans="2:6">
      <c r="B659"/>
      <c r="F659">
        <f t="shared" ref="F659:F721" si="10">D659-E659</f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  <row r="716" spans="2:6">
      <c r="B716"/>
      <c r="F716">
        <f t="shared" si="10"/>
        <v>0</v>
      </c>
    </row>
    <row r="717" spans="2:6">
      <c r="B717"/>
      <c r="F717">
        <f t="shared" si="10"/>
        <v>0</v>
      </c>
    </row>
    <row r="718" spans="2:6">
      <c r="B718"/>
      <c r="F718">
        <f t="shared" si="10"/>
        <v>0</v>
      </c>
    </row>
    <row r="719" spans="2:6">
      <c r="B719"/>
      <c r="F719">
        <f t="shared" si="10"/>
        <v>0</v>
      </c>
    </row>
    <row r="720" spans="2:6">
      <c r="B720"/>
      <c r="F720">
        <f t="shared" si="10"/>
        <v>0</v>
      </c>
    </row>
    <row r="721" spans="2:6">
      <c r="B721"/>
      <c r="F721">
        <f t="shared" si="10"/>
        <v>0</v>
      </c>
    </row>
  </sheetData>
  <pageMargins left="0.7" right="0.7" top="0.75" bottom="0.75" header="0.3" footer="0.3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9" t="s">
        <v>805</v>
      </c>
      <c r="B1" s="269"/>
    </row>
    <row r="2" spans="1:2">
      <c r="A2" s="10" t="s">
        <v>802</v>
      </c>
      <c r="B2" s="10"/>
    </row>
    <row r="3" spans="1:2">
      <c r="A3" s="10" t="s">
        <v>801</v>
      </c>
      <c r="B3" s="10"/>
    </row>
    <row r="4" spans="1:2">
      <c r="A4" s="10" t="s">
        <v>797</v>
      </c>
      <c r="B4" s="10"/>
    </row>
    <row r="5" spans="1:2">
      <c r="A5" s="10" t="s">
        <v>799</v>
      </c>
      <c r="B5" s="10"/>
    </row>
    <row r="6" spans="1:2">
      <c r="A6" s="10" t="s">
        <v>798</v>
      </c>
      <c r="B6" s="10"/>
    </row>
    <row r="7" spans="1:2">
      <c r="A7" s="10" t="s">
        <v>800</v>
      </c>
      <c r="B7" s="10"/>
    </row>
    <row r="8" spans="1:2">
      <c r="A8" s="10" t="s">
        <v>803</v>
      </c>
      <c r="B8" s="10"/>
    </row>
    <row r="9" spans="1:2">
      <c r="A9" s="10" t="s">
        <v>804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1" zoomScale="115" zoomScaleNormal="115" zoomScalePageLayoutView="7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60.7109375" customWidth="1"/>
    <col min="3" max="3" width="16.7109375" bestFit="1" customWidth="1"/>
    <col min="4" max="4" width="23.140625" customWidth="1"/>
    <col min="5" max="5" width="18.85546875" customWidth="1"/>
    <col min="7" max="7" width="15.42578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74" t="s">
        <v>843</v>
      </c>
      <c r="E1" s="174" t="s">
        <v>842</v>
      </c>
      <c r="G1" s="43" t="s">
        <v>31</v>
      </c>
      <c r="H1" s="44">
        <f>C2+C114</f>
        <v>3802000</v>
      </c>
      <c r="I1" s="45"/>
      <c r="J1" s="46" t="b">
        <f>AND(H1=I1)</f>
        <v>0</v>
      </c>
    </row>
    <row r="2" spans="1:14">
      <c r="A2" s="220" t="s">
        <v>60</v>
      </c>
      <c r="B2" s="220"/>
      <c r="C2" s="26">
        <f>C3+C67</f>
        <v>3340000</v>
      </c>
      <c r="D2" s="26">
        <f>D3+D67</f>
        <v>3340000</v>
      </c>
      <c r="E2" s="26">
        <f>E3+E67</f>
        <v>3340000</v>
      </c>
      <c r="G2" s="39" t="s">
        <v>60</v>
      </c>
      <c r="H2" s="41"/>
      <c r="I2" s="42"/>
      <c r="J2" s="40" t="b">
        <f>AND(H2=I2)</f>
        <v>1</v>
      </c>
    </row>
    <row r="3" spans="1:14">
      <c r="A3" s="217" t="s">
        <v>578</v>
      </c>
      <c r="B3" s="217"/>
      <c r="C3" s="23">
        <f>C4+C11+C38+C61</f>
        <v>1782800</v>
      </c>
      <c r="D3" s="23">
        <f>D4+D11+D38+D61</f>
        <v>1782800</v>
      </c>
      <c r="E3" s="23">
        <f>E4+E11+E38+E61</f>
        <v>1782800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3" t="s">
        <v>124</v>
      </c>
      <c r="B4" s="214"/>
      <c r="C4" s="21">
        <f>SUM(C5:C10)</f>
        <v>614000</v>
      </c>
      <c r="D4" s="21">
        <f>SUM(D5:D10)</f>
        <v>614000</v>
      </c>
      <c r="E4" s="21">
        <f>SUM(E5:E10)</f>
        <v>614000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0">C6</f>
        <v>90000</v>
      </c>
      <c r="E6" s="2">
        <f t="shared" si="0"/>
        <v>90000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0"/>
        <v>300000</v>
      </c>
      <c r="E7" s="2">
        <f t="shared" si="0"/>
        <v>300000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0"/>
        <v>3000</v>
      </c>
      <c r="E9" s="2">
        <f t="shared" si="0"/>
        <v>3000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3" t="s">
        <v>125</v>
      </c>
      <c r="B11" s="214"/>
      <c r="C11" s="21">
        <f>SUM(C12:C37)</f>
        <v>915000</v>
      </c>
      <c r="D11" s="21">
        <f>SUM(D12:D37)</f>
        <v>915000</v>
      </c>
      <c r="E11" s="21">
        <f>SUM(E12:E37)</f>
        <v>915000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710000</v>
      </c>
      <c r="D12" s="2">
        <f>C12</f>
        <v>710000</v>
      </c>
      <c r="E12" s="2">
        <f>D12</f>
        <v>710000</v>
      </c>
    </row>
    <row r="13" spans="1:14" outlineLevel="1">
      <c r="A13" s="3">
        <v>2102</v>
      </c>
      <c r="B13" s="1" t="s">
        <v>126</v>
      </c>
      <c r="C13" s="2">
        <v>50000</v>
      </c>
      <c r="D13" s="2">
        <f t="shared" ref="D13:E28" si="1">C13</f>
        <v>50000</v>
      </c>
      <c r="E13" s="2">
        <f t="shared" si="1"/>
        <v>50000</v>
      </c>
    </row>
    <row r="14" spans="1:14" outlineLevel="1">
      <c r="A14" s="3">
        <v>2201</v>
      </c>
      <c r="B14" s="1" t="s">
        <v>5</v>
      </c>
      <c r="C14" s="2">
        <v>45000</v>
      </c>
      <c r="D14" s="2">
        <f t="shared" si="1"/>
        <v>45000</v>
      </c>
      <c r="E14" s="2">
        <f t="shared" si="1"/>
        <v>45000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80000</v>
      </c>
      <c r="D34" s="2">
        <f t="shared" si="2"/>
        <v>80000</v>
      </c>
      <c r="E34" s="2">
        <f t="shared" si="2"/>
        <v>80000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2"/>
        <v>15000</v>
      </c>
      <c r="E36" s="2">
        <f t="shared" si="2"/>
        <v>15000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243800</v>
      </c>
      <c r="D38" s="21">
        <f>SUM(D39:D60)</f>
        <v>243800</v>
      </c>
      <c r="E38" s="21">
        <f>SUM(E39:E60)</f>
        <v>243800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3">C40</f>
        <v>9000</v>
      </c>
      <c r="E40" s="2">
        <f t="shared" si="3"/>
        <v>9000</v>
      </c>
    </row>
    <row r="41" spans="1:10" outlineLevel="1">
      <c r="A41" s="20">
        <v>3103</v>
      </c>
      <c r="B41" s="20" t="s">
        <v>13</v>
      </c>
      <c r="C41" s="2">
        <v>17000</v>
      </c>
      <c r="D41" s="2">
        <f t="shared" si="3"/>
        <v>17000</v>
      </c>
      <c r="E41" s="2">
        <f t="shared" si="3"/>
        <v>17000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2000</v>
      </c>
      <c r="D51" s="2">
        <f t="shared" si="3"/>
        <v>2000</v>
      </c>
      <c r="E51" s="2">
        <f t="shared" si="3"/>
        <v>2000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3"/>
        <v>2500</v>
      </c>
      <c r="E54" s="2">
        <f t="shared" si="3"/>
        <v>2500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13000</v>
      </c>
      <c r="D57" s="2">
        <f t="shared" si="4"/>
        <v>13000</v>
      </c>
      <c r="E57" s="2">
        <f t="shared" si="4"/>
        <v>13000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1000</v>
      </c>
      <c r="D64" s="2">
        <f t="shared" si="5"/>
        <v>1000</v>
      </c>
      <c r="E64" s="2">
        <f t="shared" si="5"/>
        <v>1000</v>
      </c>
    </row>
    <row r="65" spans="1:10" outlineLevel="1">
      <c r="A65" s="14">
        <v>4004</v>
      </c>
      <c r="B65" s="1" t="s">
        <v>161</v>
      </c>
      <c r="C65" s="2">
        <v>9000</v>
      </c>
      <c r="D65" s="2">
        <f t="shared" si="5"/>
        <v>9000</v>
      </c>
      <c r="E65" s="2">
        <f t="shared" si="5"/>
        <v>9000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C68+C97</f>
        <v>1557200</v>
      </c>
      <c r="D67" s="25">
        <f>D68+D97</f>
        <v>1557200</v>
      </c>
      <c r="E67" s="25">
        <f>E68+E97</f>
        <v>1557200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511700</v>
      </c>
      <c r="D68" s="21">
        <f>SUM(D69:D96)</f>
        <v>511700</v>
      </c>
      <c r="E68" s="21">
        <f>SUM(E69:E96)</f>
        <v>511700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6"/>
        <v>1000</v>
      </c>
      <c r="E76" s="2">
        <f t="shared" si="6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400000</v>
      </c>
      <c r="D79" s="2">
        <f t="shared" si="6"/>
        <v>400000</v>
      </c>
      <c r="E79" s="2">
        <f t="shared" si="6"/>
        <v>400000</v>
      </c>
    </row>
    <row r="80" spans="1:10" ht="15" customHeight="1" outlineLevel="1">
      <c r="A80" s="3">
        <v>5202</v>
      </c>
      <c r="B80" s="2" t="s">
        <v>172</v>
      </c>
      <c r="C80" s="2">
        <v>35000</v>
      </c>
      <c r="D80" s="2">
        <f t="shared" si="6"/>
        <v>35000</v>
      </c>
      <c r="E80" s="2">
        <f t="shared" si="6"/>
        <v>35000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>
        <v>40000</v>
      </c>
      <c r="D83" s="2">
        <f t="shared" si="6"/>
        <v>40000</v>
      </c>
      <c r="E83" s="2">
        <f t="shared" si="6"/>
        <v>40000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6000</v>
      </c>
      <c r="D87" s="2">
        <f t="shared" si="7"/>
        <v>6000</v>
      </c>
      <c r="E87" s="2">
        <f t="shared" si="7"/>
        <v>6000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21000</v>
      </c>
      <c r="D90" s="2">
        <f t="shared" si="7"/>
        <v>21000</v>
      </c>
      <c r="E90" s="2">
        <f t="shared" si="7"/>
        <v>21000</v>
      </c>
    </row>
    <row r="91" spans="1:5" ht="15" customHeight="1" outlineLevel="1">
      <c r="A91" s="3">
        <v>5211</v>
      </c>
      <c r="B91" s="2" t="s">
        <v>23</v>
      </c>
      <c r="C91" s="2">
        <v>4000</v>
      </c>
      <c r="D91" s="2">
        <f t="shared" si="7"/>
        <v>4000</v>
      </c>
      <c r="E91" s="2">
        <f t="shared" si="7"/>
        <v>4000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C98+C103+C109</f>
        <v>1045500</v>
      </c>
      <c r="D97" s="21">
        <f>D98+D103+D109</f>
        <v>1045500</v>
      </c>
      <c r="E97" s="21">
        <f>E98+E103+E109</f>
        <v>1045500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1038000</v>
      </c>
      <c r="D98" s="2">
        <v>1038000</v>
      </c>
      <c r="E98" s="2">
        <v>1038000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09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7000</v>
      </c>
      <c r="D109" s="2">
        <f t="shared" si="8"/>
        <v>7000</v>
      </c>
      <c r="E109" s="2">
        <f t="shared" si="8"/>
        <v>7000</v>
      </c>
    </row>
    <row r="110" spans="1:10" outlineLevel="1">
      <c r="A110" s="3">
        <v>6099</v>
      </c>
      <c r="B110" s="1" t="s">
        <v>192</v>
      </c>
      <c r="C110" s="2"/>
      <c r="D110" s="2">
        <f t="shared" ref="D110:E113" si="9">C110</f>
        <v>0</v>
      </c>
      <c r="E110" s="2">
        <f t="shared" si="9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9"/>
        <v>0</v>
      </c>
      <c r="E111" s="2">
        <f t="shared" si="9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9"/>
        <v>0</v>
      </c>
      <c r="E112" s="2">
        <f t="shared" si="9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9"/>
        <v>0</v>
      </c>
      <c r="E113" s="2">
        <f t="shared" si="9"/>
        <v>0</v>
      </c>
    </row>
    <row r="114" spans="1:10">
      <c r="A114" s="218" t="s">
        <v>62</v>
      </c>
      <c r="B114" s="219"/>
      <c r="C114" s="26">
        <f>C115+C152+C177</f>
        <v>462000</v>
      </c>
      <c r="D114" s="26">
        <f>D115+D152+D177</f>
        <v>462000</v>
      </c>
      <c r="E114" s="26">
        <f>E115+E152+E177</f>
        <v>462000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C116+C135</f>
        <v>462000</v>
      </c>
      <c r="D115" s="23">
        <f>D116+D135</f>
        <v>462000</v>
      </c>
      <c r="E115" s="23">
        <f>E116+E135</f>
        <v>462000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3" t="s">
        <v>195</v>
      </c>
      <c r="B116" s="21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845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850</v>
      </c>
      <c r="C119" s="123"/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845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850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845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850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845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850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845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850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845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850</v>
      </c>
      <c r="C134" s="123"/>
      <c r="D134" s="123">
        <f>C134</f>
        <v>0</v>
      </c>
      <c r="E134" s="123">
        <f>D134</f>
        <v>0</v>
      </c>
    </row>
    <row r="135" spans="1:10">
      <c r="A135" s="213" t="s">
        <v>202</v>
      </c>
      <c r="B135" s="214"/>
      <c r="C135" s="21">
        <f>C136+C140+C143+C146+C149</f>
        <v>462000</v>
      </c>
      <c r="D135" s="21">
        <f>D136+D140+D143+D146+D149</f>
        <v>462000</v>
      </c>
      <c r="E135" s="21">
        <f>E136+E140+E143+E146+E149</f>
        <v>462000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245900</v>
      </c>
      <c r="D136" s="2">
        <f>D137+D138+D139</f>
        <v>245900</v>
      </c>
      <c r="E136" s="2">
        <f>E137+E138+E139</f>
        <v>245900</v>
      </c>
    </row>
    <row r="137" spans="1:10" ht="15" customHeight="1" outlineLevel="2">
      <c r="A137" s="125"/>
      <c r="B137" s="124" t="s">
        <v>845</v>
      </c>
      <c r="C137" s="123"/>
      <c r="D137" s="123">
        <f t="shared" ref="D137:E139" si="10">C137</f>
        <v>0</v>
      </c>
      <c r="E137" s="123">
        <f t="shared" si="10"/>
        <v>0</v>
      </c>
    </row>
    <row r="138" spans="1:10" ht="15" customHeight="1" outlineLevel="2">
      <c r="A138" s="125"/>
      <c r="B138" s="124" t="s">
        <v>852</v>
      </c>
      <c r="C138" s="123">
        <v>240000</v>
      </c>
      <c r="D138" s="123">
        <f t="shared" si="10"/>
        <v>240000</v>
      </c>
      <c r="E138" s="123">
        <f t="shared" si="10"/>
        <v>240000</v>
      </c>
    </row>
    <row r="139" spans="1:10" ht="15" customHeight="1" outlineLevel="2">
      <c r="A139" s="125"/>
      <c r="B139" s="124" t="s">
        <v>851</v>
      </c>
      <c r="C139" s="123">
        <v>5900</v>
      </c>
      <c r="D139" s="123">
        <f t="shared" si="10"/>
        <v>5900</v>
      </c>
      <c r="E139" s="123">
        <f t="shared" si="10"/>
        <v>5900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845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850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216100</v>
      </c>
      <c r="D149" s="2">
        <f>D150+D151</f>
        <v>216100</v>
      </c>
      <c r="E149" s="2">
        <f>E150+E151</f>
        <v>216100</v>
      </c>
    </row>
    <row r="150" spans="1:10" ht="15" customHeight="1" outlineLevel="2">
      <c r="A150" s="125"/>
      <c r="B150" s="124" t="s">
        <v>845</v>
      </c>
      <c r="C150" s="123">
        <v>216100</v>
      </c>
      <c r="D150" s="123">
        <f>C150</f>
        <v>216100</v>
      </c>
      <c r="E150" s="123">
        <f>D150</f>
        <v>216100</v>
      </c>
    </row>
    <row r="151" spans="1:10" ht="15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845</v>
      </c>
      <c r="C190" s="122">
        <v>0</v>
      </c>
      <c r="D190" s="122">
        <f t="shared" ref="D190:E192" si="11">C190</f>
        <v>0</v>
      </c>
      <c r="E190" s="122">
        <f t="shared" si="11"/>
        <v>0</v>
      </c>
    </row>
    <row r="191" spans="1:10" outlineLevel="3">
      <c r="A191" s="84"/>
      <c r="B191" s="83" t="s">
        <v>835</v>
      </c>
      <c r="C191" s="122">
        <v>0</v>
      </c>
      <c r="D191" s="122">
        <f t="shared" si="11"/>
        <v>0</v>
      </c>
      <c r="E191" s="122">
        <f t="shared" si="11"/>
        <v>0</v>
      </c>
    </row>
    <row r="192" spans="1:10" outlineLevel="3">
      <c r="A192" s="84"/>
      <c r="B192" s="83" t="s">
        <v>834</v>
      </c>
      <c r="C192" s="122">
        <v>0</v>
      </c>
      <c r="D192" s="122">
        <f t="shared" si="11"/>
        <v>0</v>
      </c>
      <c r="E192" s="122">
        <f t="shared" si="11"/>
        <v>0</v>
      </c>
    </row>
    <row r="193" spans="1:5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10" t="s">
        <v>833</v>
      </c>
      <c r="B197" s="211"/>
      <c r="C197" s="2">
        <f t="shared" ref="C197:E198" si="12">C198</f>
        <v>0</v>
      </c>
      <c r="D197" s="2">
        <f t="shared" si="12"/>
        <v>0</v>
      </c>
      <c r="E197" s="2">
        <f t="shared" si="12"/>
        <v>0</v>
      </c>
    </row>
    <row r="198" spans="1:5" outlineLevel="2">
      <c r="A198" s="125">
        <v>4</v>
      </c>
      <c r="B198" s="124" t="s">
        <v>848</v>
      </c>
      <c r="C198" s="123">
        <f t="shared" si="12"/>
        <v>0</v>
      </c>
      <c r="D198" s="123">
        <f t="shared" si="12"/>
        <v>0</v>
      </c>
      <c r="E198" s="123">
        <f t="shared" si="12"/>
        <v>0</v>
      </c>
    </row>
    <row r="199" spans="1:5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845</v>
      </c>
      <c r="C208" s="122">
        <v>0</v>
      </c>
      <c r="D208" s="122">
        <f t="shared" ref="D208:E210" si="13">C208</f>
        <v>0</v>
      </c>
      <c r="E208" s="122">
        <f t="shared" si="13"/>
        <v>0</v>
      </c>
    </row>
    <row r="209" spans="1:5" outlineLevel="3">
      <c r="A209" s="84"/>
      <c r="B209" s="83" t="s">
        <v>828</v>
      </c>
      <c r="C209" s="122"/>
      <c r="D209" s="122">
        <f t="shared" si="13"/>
        <v>0</v>
      </c>
      <c r="E209" s="122">
        <f t="shared" si="13"/>
        <v>0</v>
      </c>
    </row>
    <row r="210" spans="1:5" outlineLevel="3">
      <c r="A210" s="84"/>
      <c r="B210" s="83" t="s">
        <v>845</v>
      </c>
      <c r="C210" s="122">
        <v>0</v>
      </c>
      <c r="D210" s="122">
        <f t="shared" si="13"/>
        <v>0</v>
      </c>
      <c r="E210" s="122">
        <f t="shared" si="13"/>
        <v>0</v>
      </c>
    </row>
    <row r="211" spans="1:5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845</v>
      </c>
      <c r="C217" s="122">
        <v>0</v>
      </c>
      <c r="D217" s="122">
        <f t="shared" ref="D217:E219" si="14">C217</f>
        <v>0</v>
      </c>
      <c r="E217" s="122">
        <f t="shared" si="14"/>
        <v>0</v>
      </c>
    </row>
    <row r="218" spans="1:5" s="118" customFormat="1" outlineLevel="3">
      <c r="A218" s="128"/>
      <c r="B218" s="127" t="s">
        <v>825</v>
      </c>
      <c r="C218" s="126"/>
      <c r="D218" s="126">
        <f t="shared" si="14"/>
        <v>0</v>
      </c>
      <c r="E218" s="126">
        <f t="shared" si="14"/>
        <v>0</v>
      </c>
    </row>
    <row r="219" spans="1:5" s="118" customFormat="1" outlineLevel="3">
      <c r="A219" s="128"/>
      <c r="B219" s="127" t="s">
        <v>811</v>
      </c>
      <c r="C219" s="126"/>
      <c r="D219" s="126">
        <f t="shared" si="14"/>
        <v>0</v>
      </c>
      <c r="E219" s="126">
        <f t="shared" si="14"/>
        <v>0</v>
      </c>
    </row>
    <row r="220" spans="1:5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823</v>
      </c>
      <c r="C225" s="122"/>
      <c r="D225" s="122">
        <f t="shared" ref="D225:E227" si="15">C225</f>
        <v>0</v>
      </c>
      <c r="E225" s="122">
        <f t="shared" si="15"/>
        <v>0</v>
      </c>
    </row>
    <row r="226" spans="1:5" outlineLevel="3">
      <c r="A226" s="84"/>
      <c r="B226" s="83" t="s">
        <v>822</v>
      </c>
      <c r="C226" s="122"/>
      <c r="D226" s="122">
        <f t="shared" si="15"/>
        <v>0</v>
      </c>
      <c r="E226" s="122">
        <f t="shared" si="15"/>
        <v>0</v>
      </c>
    </row>
    <row r="227" spans="1:5" outlineLevel="3">
      <c r="A227" s="84"/>
      <c r="B227" s="83" t="s">
        <v>821</v>
      </c>
      <c r="C227" s="122"/>
      <c r="D227" s="122">
        <f t="shared" si="15"/>
        <v>0</v>
      </c>
      <c r="E227" s="122">
        <f t="shared" si="15"/>
        <v>0</v>
      </c>
    </row>
    <row r="228" spans="1:5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845</v>
      </c>
      <c r="C230" s="122">
        <v>0</v>
      </c>
      <c r="D230" s="122">
        <f t="shared" ref="D230:E232" si="16">C230</f>
        <v>0</v>
      </c>
      <c r="E230" s="122">
        <f t="shared" si="16"/>
        <v>0</v>
      </c>
    </row>
    <row r="231" spans="1:5" outlineLevel="3">
      <c r="A231" s="84"/>
      <c r="B231" s="83" t="s">
        <v>819</v>
      </c>
      <c r="C231" s="122">
        <v>0</v>
      </c>
      <c r="D231" s="122">
        <f t="shared" si="16"/>
        <v>0</v>
      </c>
      <c r="E231" s="122">
        <f t="shared" si="16"/>
        <v>0</v>
      </c>
    </row>
    <row r="232" spans="1:5" outlineLevel="3">
      <c r="A232" s="84"/>
      <c r="B232" s="83" t="s">
        <v>809</v>
      </c>
      <c r="C232" s="122"/>
      <c r="D232" s="122">
        <f t="shared" si="16"/>
        <v>0</v>
      </c>
      <c r="E232" s="122">
        <f t="shared" si="16"/>
        <v>0</v>
      </c>
    </row>
    <row r="233" spans="1:5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845</v>
      </c>
      <c r="C240" s="122">
        <v>0</v>
      </c>
      <c r="D240" s="122">
        <f t="shared" ref="D240:E242" si="17">C240</f>
        <v>0</v>
      </c>
      <c r="E240" s="122">
        <f t="shared" si="17"/>
        <v>0</v>
      </c>
    </row>
    <row r="241" spans="1:10" outlineLevel="3">
      <c r="A241" s="84"/>
      <c r="B241" s="83" t="s">
        <v>815</v>
      </c>
      <c r="C241" s="122"/>
      <c r="D241" s="122">
        <f t="shared" si="17"/>
        <v>0</v>
      </c>
      <c r="E241" s="122">
        <f t="shared" si="17"/>
        <v>0</v>
      </c>
    </row>
    <row r="242" spans="1:10" outlineLevel="3">
      <c r="A242" s="84"/>
      <c r="B242" s="83" t="s">
        <v>814</v>
      </c>
      <c r="C242" s="122"/>
      <c r="D242" s="122">
        <f t="shared" si="17"/>
        <v>0</v>
      </c>
      <c r="E242" s="122">
        <f t="shared" si="17"/>
        <v>0</v>
      </c>
    </row>
    <row r="243" spans="1:10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811</v>
      </c>
      <c r="C246" s="122"/>
      <c r="D246" s="122">
        <f t="shared" ref="D246:E249" si="18">C246</f>
        <v>0</v>
      </c>
      <c r="E246" s="122">
        <f t="shared" si="18"/>
        <v>0</v>
      </c>
    </row>
    <row r="247" spans="1:10" outlineLevel="3">
      <c r="A247" s="84"/>
      <c r="B247" s="83" t="s">
        <v>810</v>
      </c>
      <c r="C247" s="122"/>
      <c r="D247" s="122">
        <f t="shared" si="18"/>
        <v>0</v>
      </c>
      <c r="E247" s="122">
        <f t="shared" si="18"/>
        <v>0</v>
      </c>
    </row>
    <row r="248" spans="1:10" outlineLevel="3">
      <c r="A248" s="84"/>
      <c r="B248" s="83" t="s">
        <v>809</v>
      </c>
      <c r="C248" s="122"/>
      <c r="D248" s="122">
        <f t="shared" si="18"/>
        <v>0</v>
      </c>
      <c r="E248" s="122">
        <f t="shared" si="18"/>
        <v>0</v>
      </c>
    </row>
    <row r="249" spans="1:10" outlineLevel="3">
      <c r="A249" s="84"/>
      <c r="B249" s="83" t="s">
        <v>808</v>
      </c>
      <c r="C249" s="122"/>
      <c r="D249" s="122">
        <f t="shared" si="18"/>
        <v>0</v>
      </c>
      <c r="E249" s="122">
        <f t="shared" si="18"/>
        <v>0</v>
      </c>
    </row>
    <row r="250" spans="1:10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74" t="s">
        <v>843</v>
      </c>
      <c r="E256" s="174" t="s">
        <v>842</v>
      </c>
      <c r="G256" s="47" t="s">
        <v>589</v>
      </c>
      <c r="H256" s="48">
        <f>C257+C559</f>
        <v>3802000</v>
      </c>
      <c r="I256" s="49"/>
      <c r="J256" s="50" t="b">
        <f>AND(H256=I256)</f>
        <v>0</v>
      </c>
    </row>
    <row r="257" spans="1:10">
      <c r="A257" s="204" t="s">
        <v>60</v>
      </c>
      <c r="B257" s="205"/>
      <c r="C257" s="37">
        <f>C258+C550</f>
        <v>3084821</v>
      </c>
      <c r="D257" s="37">
        <f>D258+D550</f>
        <v>3084821</v>
      </c>
      <c r="E257" s="37">
        <f>E258+E550</f>
        <v>3084821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2913521</v>
      </c>
      <c r="D258" s="36">
        <f>D259+D339+D483+D547</f>
        <v>2913521</v>
      </c>
      <c r="E258" s="36">
        <f>E259+E339+E483+E547</f>
        <v>2913521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1496521</v>
      </c>
      <c r="D259" s="33">
        <f>D260+D263+D314</f>
        <v>1496521</v>
      </c>
      <c r="E259" s="33">
        <f>E260+E263+E314</f>
        <v>1496521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202" t="s">
        <v>269</v>
      </c>
      <c r="B263" s="203"/>
      <c r="C263" s="32">
        <f>C264+C265+C289+C296+C298+C302+C305+C308+C313</f>
        <v>1465253</v>
      </c>
      <c r="D263" s="32">
        <f>D264+D265+D289+D296+D298+D302+D305+D308+D313</f>
        <v>1465253</v>
      </c>
      <c r="E263" s="32">
        <f>E264+E265+E289+E296+E298+E302+E305+E308+E313</f>
        <v>1465253</v>
      </c>
    </row>
    <row r="264" spans="1:10" outlineLevel="2">
      <c r="A264" s="6">
        <v>1101</v>
      </c>
      <c r="B264" s="4" t="s">
        <v>34</v>
      </c>
      <c r="C264" s="5">
        <v>568011</v>
      </c>
      <c r="D264" s="5">
        <f>C264</f>
        <v>568011</v>
      </c>
      <c r="E264" s="5">
        <f>D264</f>
        <v>568011</v>
      </c>
    </row>
    <row r="265" spans="1:10" outlineLevel="2">
      <c r="A265" s="6">
        <v>1101</v>
      </c>
      <c r="B265" s="4" t="s">
        <v>35</v>
      </c>
      <c r="C265" s="5">
        <v>595006</v>
      </c>
      <c r="D265" s="5">
        <v>595006</v>
      </c>
      <c r="E265" s="5">
        <v>595006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>
      <c r="A289" s="6">
        <v>1101</v>
      </c>
      <c r="B289" s="4" t="s">
        <v>36</v>
      </c>
      <c r="C289" s="5">
        <v>19727</v>
      </c>
      <c r="D289" s="5">
        <v>19727</v>
      </c>
      <c r="E289" s="5">
        <v>19727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>
      <c r="A296" s="6">
        <v>1101</v>
      </c>
      <c r="B296" s="4" t="s">
        <v>247</v>
      </c>
      <c r="C296" s="5">
        <v>900</v>
      </c>
      <c r="D296" s="5">
        <v>900</v>
      </c>
      <c r="E296" s="5">
        <v>900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42074</v>
      </c>
      <c r="D298" s="5">
        <v>42074</v>
      </c>
      <c r="E298" s="5">
        <v>42074</v>
      </c>
    </row>
    <row r="299" spans="1:5" outlineLevel="3">
      <c r="A299" s="29"/>
      <c r="B299" s="28" t="s">
        <v>248</v>
      </c>
      <c r="C299" s="30"/>
      <c r="D299" s="30">
        <f t="shared" ref="D299:E301" si="22">C299</f>
        <v>0</v>
      </c>
      <c r="E299" s="30">
        <f t="shared" si="22"/>
        <v>0</v>
      </c>
    </row>
    <row r="300" spans="1:5" outlineLevel="3">
      <c r="A300" s="29"/>
      <c r="B300" s="28" t="s">
        <v>249</v>
      </c>
      <c r="C300" s="30"/>
      <c r="D300" s="30">
        <f t="shared" si="22"/>
        <v>0</v>
      </c>
      <c r="E300" s="30">
        <f t="shared" si="22"/>
        <v>0</v>
      </c>
    </row>
    <row r="301" spans="1:5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>
      <c r="A302" s="6">
        <v>1101</v>
      </c>
      <c r="B302" s="4" t="s">
        <v>251</v>
      </c>
      <c r="C302" s="5">
        <v>4500</v>
      </c>
      <c r="D302" s="5">
        <v>4500</v>
      </c>
      <c r="E302" s="5">
        <v>4500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20539</v>
      </c>
      <c r="D305" s="5">
        <v>20539</v>
      </c>
      <c r="E305" s="5">
        <v>20539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214496</v>
      </c>
      <c r="D308" s="5">
        <v>214496</v>
      </c>
      <c r="E308" s="5">
        <v>214496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25382</v>
      </c>
      <c r="D314" s="32">
        <f>D315+D325+D331+D336+D337+D338+D328</f>
        <v>25382</v>
      </c>
      <c r="E314" s="32">
        <f>E315+E325+E331+E336+E337+E338+E328</f>
        <v>25382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v>21600</v>
      </c>
      <c r="D325" s="5">
        <v>21600</v>
      </c>
      <c r="E325" s="5">
        <v>21600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3782</v>
      </c>
      <c r="D331" s="5">
        <v>3782</v>
      </c>
      <c r="E331" s="5">
        <v>3782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 t="shared" ref="D336:E338" si="26">C336</f>
        <v>0</v>
      </c>
      <c r="E336" s="5">
        <f t="shared" si="26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6"/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98" t="s">
        <v>270</v>
      </c>
      <c r="B339" s="199"/>
      <c r="C339" s="33">
        <f>C340+C444+C482</f>
        <v>1198155</v>
      </c>
      <c r="D339" s="33">
        <f>D340+D444+D482</f>
        <v>1198155</v>
      </c>
      <c r="E339" s="33">
        <f>E340+E444+E482</f>
        <v>1198155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862655</v>
      </c>
      <c r="D340" s="32">
        <f>D341+D342+D343+D344+D347+D348+D353+D356+D357+D362+D367+BH290668+D371+D372+D373+D376+D377+D378+D382+D388+D391+D392+D395+D398+D399+D404+D407+D408+D409+D412+D415+D416+D419+D420+D421+D422+D429+D443</f>
        <v>862655</v>
      </c>
      <c r="E340" s="32">
        <f>E341+E342+E343+E344+E347+E348+E353+E356+E357+E362+E367+BI290668+E371+E372+E373+E376+E377+E378+E382+E388+E391+E392+E395+E398+E399+E404+E407+E408+E409+E412+E415+E416+E419+E420+E421+E422+E429+E443</f>
        <v>862655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7">C341</f>
        <v>0</v>
      </c>
      <c r="E341" s="5">
        <f t="shared" si="27"/>
        <v>0</v>
      </c>
    </row>
    <row r="342" spans="1:10" outlineLevel="2">
      <c r="A342" s="6">
        <v>2201</v>
      </c>
      <c r="B342" s="4" t="s">
        <v>40</v>
      </c>
      <c r="C342" s="5">
        <v>26000</v>
      </c>
      <c r="D342" s="5">
        <f t="shared" si="27"/>
        <v>26000</v>
      </c>
      <c r="E342" s="5">
        <f t="shared" si="27"/>
        <v>26000</v>
      </c>
    </row>
    <row r="343" spans="1:10" outlineLevel="2">
      <c r="A343" s="6">
        <v>2201</v>
      </c>
      <c r="B343" s="4" t="s">
        <v>41</v>
      </c>
      <c r="C343" s="5">
        <v>245000</v>
      </c>
      <c r="D343" s="5">
        <f t="shared" si="27"/>
        <v>245000</v>
      </c>
      <c r="E343" s="5">
        <f t="shared" si="27"/>
        <v>245000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8">C345</f>
        <v>8000</v>
      </c>
      <c r="E345" s="30">
        <f t="shared" si="28"/>
        <v>8000</v>
      </c>
    </row>
    <row r="346" spans="1:10" outlineLevel="3">
      <c r="A346" s="29"/>
      <c r="B346" s="28" t="s">
        <v>275</v>
      </c>
      <c r="C346" s="30">
        <v>2000</v>
      </c>
      <c r="D346" s="30">
        <f t="shared" si="28"/>
        <v>2000</v>
      </c>
      <c r="E346" s="30">
        <f t="shared" si="28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28"/>
        <v>5000</v>
      </c>
      <c r="E347" s="5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107920</v>
      </c>
      <c r="D348" s="5">
        <f>SUM(D349:D352)</f>
        <v>107920</v>
      </c>
      <c r="E348" s="5">
        <f>SUM(E349:E352)</f>
        <v>107920</v>
      </c>
    </row>
    <row r="349" spans="1:10" outlineLevel="3">
      <c r="A349" s="29"/>
      <c r="B349" s="28" t="s">
        <v>278</v>
      </c>
      <c r="C349" s="30">
        <v>47000</v>
      </c>
      <c r="D349" s="30">
        <f>C349</f>
        <v>47000</v>
      </c>
      <c r="E349" s="30">
        <f>D349</f>
        <v>47000</v>
      </c>
    </row>
    <row r="350" spans="1:10" outlineLevel="3">
      <c r="A350" s="29"/>
      <c r="B350" s="28" t="s">
        <v>279</v>
      </c>
      <c r="C350" s="30">
        <v>5000</v>
      </c>
      <c r="D350" s="30">
        <f t="shared" ref="D350:E352" si="29">C350</f>
        <v>5000</v>
      </c>
      <c r="E350" s="30">
        <f t="shared" si="29"/>
        <v>5000</v>
      </c>
    </row>
    <row r="351" spans="1:10" outlineLevel="3">
      <c r="A351" s="29"/>
      <c r="B351" s="28" t="s">
        <v>280</v>
      </c>
      <c r="C351" s="30">
        <v>5920</v>
      </c>
      <c r="D351" s="30">
        <f t="shared" si="29"/>
        <v>5920</v>
      </c>
      <c r="E351" s="30">
        <f t="shared" si="29"/>
        <v>5920</v>
      </c>
    </row>
    <row r="352" spans="1:10" outlineLevel="3">
      <c r="A352" s="29"/>
      <c r="B352" s="28" t="s">
        <v>281</v>
      </c>
      <c r="C352" s="30">
        <v>50000</v>
      </c>
      <c r="D352" s="30">
        <f t="shared" si="29"/>
        <v>50000</v>
      </c>
      <c r="E352" s="30">
        <f t="shared" si="29"/>
        <v>50000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800</v>
      </c>
      <c r="D354" s="30">
        <f t="shared" ref="D354:E356" si="30">C354</f>
        <v>800</v>
      </c>
      <c r="E354" s="30">
        <f t="shared" si="30"/>
        <v>800</v>
      </c>
    </row>
    <row r="355" spans="1:5" outlineLevel="3">
      <c r="A355" s="29"/>
      <c r="B355" s="28" t="s">
        <v>283</v>
      </c>
      <c r="C355" s="30">
        <v>200</v>
      </c>
      <c r="D355" s="30">
        <f t="shared" si="30"/>
        <v>200</v>
      </c>
      <c r="E355" s="30">
        <f t="shared" si="30"/>
        <v>200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30"/>
        <v>1000</v>
      </c>
      <c r="E356" s="5">
        <f t="shared" si="30"/>
        <v>1000</v>
      </c>
    </row>
    <row r="357" spans="1:5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outlineLevel="3">
      <c r="A360" s="29"/>
      <c r="B360" s="28" t="s">
        <v>288</v>
      </c>
      <c r="C360" s="30">
        <v>4000</v>
      </c>
      <c r="D360" s="30">
        <f t="shared" si="31"/>
        <v>4000</v>
      </c>
      <c r="E360" s="30">
        <f t="shared" si="31"/>
        <v>4000</v>
      </c>
    </row>
    <row r="361" spans="1:5" outlineLevel="3">
      <c r="A361" s="29"/>
      <c r="B361" s="28" t="s">
        <v>289</v>
      </c>
      <c r="C361" s="30">
        <v>5000</v>
      </c>
      <c r="D361" s="30">
        <f t="shared" si="31"/>
        <v>5000</v>
      </c>
      <c r="E361" s="30">
        <f t="shared" si="31"/>
        <v>5000</v>
      </c>
    </row>
    <row r="362" spans="1:5" outlineLevel="2">
      <c r="A362" s="6">
        <v>2201</v>
      </c>
      <c r="B362" s="4" t="s">
        <v>290</v>
      </c>
      <c r="C362" s="5">
        <f>SUM(C363:C366)</f>
        <v>81500</v>
      </c>
      <c r="D362" s="5">
        <f>SUM(D363:D366)</f>
        <v>81500</v>
      </c>
      <c r="E362" s="5">
        <f>SUM(E363:E366)</f>
        <v>81500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70000</v>
      </c>
      <c r="D364" s="30">
        <f t="shared" ref="D364:E366" si="32">C364</f>
        <v>70000</v>
      </c>
      <c r="E364" s="30">
        <f t="shared" si="32"/>
        <v>70000</v>
      </c>
    </row>
    <row r="365" spans="1:5" outlineLevel="3">
      <c r="A365" s="29"/>
      <c r="B365" s="28" t="s">
        <v>293</v>
      </c>
      <c r="C365" s="30">
        <v>1500</v>
      </c>
      <c r="D365" s="30">
        <f t="shared" si="32"/>
        <v>1500</v>
      </c>
      <c r="E365" s="30">
        <f t="shared" si="32"/>
        <v>1500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6000</v>
      </c>
      <c r="D371" s="5">
        <f t="shared" si="33"/>
        <v>6000</v>
      </c>
      <c r="E371" s="5">
        <f t="shared" si="33"/>
        <v>6000</v>
      </c>
    </row>
    <row r="372" spans="1:5" outlineLevel="2">
      <c r="A372" s="6">
        <v>2201</v>
      </c>
      <c r="B372" s="4" t="s">
        <v>45</v>
      </c>
      <c r="C372" s="5">
        <v>10000</v>
      </c>
      <c r="D372" s="5">
        <f t="shared" si="33"/>
        <v>10000</v>
      </c>
      <c r="E372" s="5">
        <f t="shared" si="33"/>
        <v>10000</v>
      </c>
    </row>
    <row r="373" spans="1:5" outlineLevel="2" collapsed="1">
      <c r="A373" s="6">
        <v>2201</v>
      </c>
      <c r="B373" s="4" t="s">
        <v>298</v>
      </c>
      <c r="C373" s="5">
        <f>SUM(C374:C375)</f>
        <v>122</v>
      </c>
      <c r="D373" s="5">
        <f>SUM(D374:D375)</f>
        <v>122</v>
      </c>
      <c r="E373" s="5">
        <f>SUM(E374:E375)</f>
        <v>122</v>
      </c>
    </row>
    <row r="374" spans="1:5" outlineLevel="3">
      <c r="A374" s="29"/>
      <c r="B374" s="28" t="s">
        <v>299</v>
      </c>
      <c r="C374" s="30">
        <v>122</v>
      </c>
      <c r="D374" s="30">
        <f t="shared" ref="D374:E377" si="34">C374</f>
        <v>122</v>
      </c>
      <c r="E374" s="30">
        <f t="shared" si="34"/>
        <v>122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4"/>
        <v>500</v>
      </c>
      <c r="E376" s="5">
        <f t="shared" si="34"/>
        <v>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4"/>
        <v>3000</v>
      </c>
      <c r="E377" s="5">
        <f t="shared" si="34"/>
        <v>3000</v>
      </c>
    </row>
    <row r="378" spans="1:5" outlineLevel="2">
      <c r="A378" s="6">
        <v>2201</v>
      </c>
      <c r="B378" s="4" t="s">
        <v>303</v>
      </c>
      <c r="C378" s="5">
        <f>SUM(C379:C381)</f>
        <v>12500</v>
      </c>
      <c r="D378" s="5">
        <f>SUM(D379:D381)</f>
        <v>12500</v>
      </c>
      <c r="E378" s="5">
        <f>SUM(E379:E381)</f>
        <v>12500</v>
      </c>
    </row>
    <row r="379" spans="1:5" outlineLevel="3">
      <c r="A379" s="29"/>
      <c r="B379" s="28" t="s">
        <v>46</v>
      </c>
      <c r="C379" s="30">
        <v>10000</v>
      </c>
      <c r="D379" s="30">
        <f t="shared" ref="D379:E381" si="35">C379</f>
        <v>10000</v>
      </c>
      <c r="E379" s="30">
        <f t="shared" si="35"/>
        <v>10000</v>
      </c>
    </row>
    <row r="380" spans="1:5" outlineLevel="3">
      <c r="A380" s="29"/>
      <c r="B380" s="28" t="s">
        <v>113</v>
      </c>
      <c r="C380" s="30"/>
      <c r="D380" s="30">
        <f t="shared" si="35"/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2500</v>
      </c>
      <c r="D381" s="30">
        <f t="shared" si="35"/>
        <v>2500</v>
      </c>
      <c r="E381" s="30">
        <f t="shared" si="35"/>
        <v>2500</v>
      </c>
    </row>
    <row r="382" spans="1:5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6"/>
        <v>3000</v>
      </c>
      <c r="E386" s="30">
        <f t="shared" si="36"/>
        <v>3000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7">C389</f>
        <v>1000</v>
      </c>
      <c r="E389" s="30">
        <f t="shared" si="37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40">C405</f>
        <v>1000</v>
      </c>
      <c r="E405" s="30">
        <f t="shared" si="40"/>
        <v>1000</v>
      </c>
    </row>
    <row r="406" spans="1:5" outlineLevel="3">
      <c r="A406" s="29"/>
      <c r="B406" s="28" t="s">
        <v>324</v>
      </c>
      <c r="C406" s="30">
        <v>500</v>
      </c>
      <c r="D406" s="30">
        <f t="shared" si="40"/>
        <v>500</v>
      </c>
      <c r="E406" s="30">
        <f t="shared" si="40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35000</v>
      </c>
      <c r="D412" s="5">
        <f>SUM(D413:D414)</f>
        <v>35000</v>
      </c>
      <c r="E412" s="5">
        <f>SUM(E413:E414)</f>
        <v>35000</v>
      </c>
    </row>
    <row r="413" spans="1:5" outlineLevel="3" collapsed="1">
      <c r="A413" s="29"/>
      <c r="B413" s="28" t="s">
        <v>328</v>
      </c>
      <c r="C413" s="30">
        <v>35000</v>
      </c>
      <c r="D413" s="30">
        <f t="shared" ref="D413:E415" si="41">C413</f>
        <v>35000</v>
      </c>
      <c r="E413" s="30">
        <f t="shared" si="41"/>
        <v>35000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1"/>
        <v>3000</v>
      </c>
      <c r="E415" s="5">
        <f t="shared" si="41"/>
        <v>3000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2">C417</f>
        <v>500</v>
      </c>
      <c r="E417" s="30">
        <f t="shared" si="42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2"/>
        <v>1000</v>
      </c>
      <c r="E419" s="5">
        <f t="shared" si="42"/>
        <v>1000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2"/>
        <v>2000</v>
      </c>
      <c r="E420" s="5">
        <f t="shared" si="42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5850</v>
      </c>
      <c r="D422" s="5">
        <f>SUM(D423:D428)</f>
        <v>5850</v>
      </c>
      <c r="E422" s="5">
        <f>SUM(E423:E428)</f>
        <v>5850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>
        <v>5500</v>
      </c>
      <c r="D425" s="30">
        <f t="shared" si="43"/>
        <v>5500</v>
      </c>
      <c r="E425" s="30">
        <f t="shared" si="43"/>
        <v>5500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3"/>
        <v>350</v>
      </c>
      <c r="E427" s="30">
        <f t="shared" si="43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255763</v>
      </c>
      <c r="D429" s="5">
        <f>SUM(D430:D442)</f>
        <v>255763</v>
      </c>
      <c r="E429" s="5">
        <f>SUM(E430:E442)</f>
        <v>255763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89023</v>
      </c>
      <c r="D431" s="30">
        <f t="shared" ref="D431:E442" si="44">C431</f>
        <v>89023</v>
      </c>
      <c r="E431" s="30">
        <f t="shared" si="44"/>
        <v>89023</v>
      </c>
    </row>
    <row r="432" spans="1:5" outlineLevel="3">
      <c r="A432" s="29"/>
      <c r="B432" s="28" t="s">
        <v>345</v>
      </c>
      <c r="C432" s="30">
        <v>7547</v>
      </c>
      <c r="D432" s="30">
        <f t="shared" si="44"/>
        <v>7547</v>
      </c>
      <c r="E432" s="30">
        <f t="shared" si="44"/>
        <v>7547</v>
      </c>
    </row>
    <row r="433" spans="1:5" outlineLevel="3">
      <c r="A433" s="29"/>
      <c r="B433" s="28" t="s">
        <v>346</v>
      </c>
      <c r="C433" s="30">
        <v>8982</v>
      </c>
      <c r="D433" s="30">
        <f t="shared" si="44"/>
        <v>8982</v>
      </c>
      <c r="E433" s="30">
        <f t="shared" si="44"/>
        <v>8982</v>
      </c>
    </row>
    <row r="434" spans="1:5" outlineLevel="3">
      <c r="A434" s="29"/>
      <c r="B434" s="28" t="s">
        <v>347</v>
      </c>
      <c r="C434" s="30">
        <v>715</v>
      </c>
      <c r="D434" s="30">
        <f t="shared" si="44"/>
        <v>715</v>
      </c>
      <c r="E434" s="30">
        <f t="shared" si="44"/>
        <v>715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108183</v>
      </c>
      <c r="D441" s="30">
        <f t="shared" si="44"/>
        <v>108183</v>
      </c>
      <c r="E441" s="30">
        <f t="shared" si="44"/>
        <v>108183</v>
      </c>
    </row>
    <row r="442" spans="1:5" outlineLevel="3">
      <c r="A442" s="29"/>
      <c r="B442" s="28" t="s">
        <v>355</v>
      </c>
      <c r="C442" s="30">
        <v>41313</v>
      </c>
      <c r="D442" s="30">
        <f t="shared" si="44"/>
        <v>41313</v>
      </c>
      <c r="E442" s="30">
        <f t="shared" si="44"/>
        <v>41313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335500</v>
      </c>
      <c r="D444" s="32">
        <f>D445+D454+D455+D459+D462+D463+D468+D474+D477+D480+D481+D450</f>
        <v>335500</v>
      </c>
      <c r="E444" s="32">
        <f>E445+E454+E455+E459+E462+E463+E468+E474+E477+E480+E481+E450</f>
        <v>335500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26000</v>
      </c>
      <c r="D445" s="5">
        <f>SUM(D446:D449)</f>
        <v>26000</v>
      </c>
      <c r="E445" s="5">
        <f>SUM(E446:E449)</f>
        <v>26000</v>
      </c>
    </row>
    <row r="446" spans="1:5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5">C447</f>
        <v>2000</v>
      </c>
      <c r="E447" s="30">
        <f t="shared" si="45"/>
        <v>2000</v>
      </c>
    </row>
    <row r="448" spans="1:5" ht="15" customHeight="1" outlineLevel="3">
      <c r="A448" s="28"/>
      <c r="B448" s="28" t="s">
        <v>361</v>
      </c>
      <c r="C448" s="30"/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20000</v>
      </c>
      <c r="D449" s="30">
        <f t="shared" si="45"/>
        <v>20000</v>
      </c>
      <c r="E449" s="30">
        <f t="shared" si="45"/>
        <v>20000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219000</v>
      </c>
      <c r="D450" s="5">
        <f>SUM(D451:D453)</f>
        <v>219000</v>
      </c>
      <c r="E450" s="5">
        <f>SUM(E451:E453)</f>
        <v>219000</v>
      </c>
    </row>
    <row r="451" spans="1:5" ht="15" customHeight="1" outlineLevel="3">
      <c r="A451" s="28"/>
      <c r="B451" s="28" t="s">
        <v>364</v>
      </c>
      <c r="C451" s="30">
        <v>219000</v>
      </c>
      <c r="D451" s="30">
        <f t="shared" ref="D451:E454" si="46">C451</f>
        <v>219000</v>
      </c>
      <c r="E451" s="30">
        <f t="shared" si="46"/>
        <v>219000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6"/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 t="shared" si="46"/>
        <v>30000</v>
      </c>
      <c r="E454" s="5">
        <f t="shared" si="46"/>
        <v>30000</v>
      </c>
    </row>
    <row r="455" spans="1:5" outlineLevel="2">
      <c r="A455" s="6">
        <v>2202</v>
      </c>
      <c r="B455" s="4" t="s">
        <v>120</v>
      </c>
      <c r="C455" s="5">
        <f>SUM(C456:C458)</f>
        <v>36000</v>
      </c>
      <c r="D455" s="5">
        <f>SUM(D456:D458)</f>
        <v>36000</v>
      </c>
      <c r="E455" s="5">
        <f>SUM(E456:E458)</f>
        <v>36000</v>
      </c>
    </row>
    <row r="456" spans="1:5" ht="15" customHeight="1" outlineLevel="3">
      <c r="A456" s="28"/>
      <c r="B456" s="28" t="s">
        <v>367</v>
      </c>
      <c r="C456" s="30">
        <v>35000</v>
      </c>
      <c r="D456" s="30">
        <f t="shared" ref="D456:E458" si="47">C456</f>
        <v>35000</v>
      </c>
      <c r="E456" s="30">
        <f t="shared" si="47"/>
        <v>35000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si="47"/>
        <v>1000</v>
      </c>
      <c r="E457" s="30">
        <f t="shared" si="47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8">C460</f>
        <v>5000</v>
      </c>
      <c r="E460" s="30">
        <f t="shared" si="48"/>
        <v>5000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8"/>
        <v>1000</v>
      </c>
      <c r="E461" s="30">
        <f t="shared" si="48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50">C470</f>
        <v>500</v>
      </c>
      <c r="E470" s="30">
        <f t="shared" si="50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1">C478</f>
        <v>3000</v>
      </c>
      <c r="E478" s="30">
        <f t="shared" si="51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1"/>
        <v>10000</v>
      </c>
      <c r="E480" s="5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218845</v>
      </c>
      <c r="D483" s="35">
        <f>D484+D504+D509+D522+D528+D538</f>
        <v>218845</v>
      </c>
      <c r="E483" s="35">
        <f>E484+E504+E509+E522+E528+E538</f>
        <v>218845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78300</v>
      </c>
      <c r="D484" s="32">
        <f>D485+D486+D490+D491+D494+D497+D500+D501+D502+D503</f>
        <v>78300</v>
      </c>
      <c r="E484" s="32">
        <f>E485+E486+E490+E491+E494+E497+E500+E501+E502+E503</f>
        <v>78300</v>
      </c>
    </row>
    <row r="485" spans="1:10" outlineLevel="2">
      <c r="A485" s="6">
        <v>3302</v>
      </c>
      <c r="B485" s="4" t="s">
        <v>391</v>
      </c>
      <c r="C485" s="5">
        <v>16500</v>
      </c>
      <c r="D485" s="5">
        <f>C485</f>
        <v>16500</v>
      </c>
      <c r="E485" s="5">
        <f>D485</f>
        <v>16500</v>
      </c>
    </row>
    <row r="486" spans="1:10" outlineLevel="2">
      <c r="A486" s="6">
        <v>3302</v>
      </c>
      <c r="B486" s="4" t="s">
        <v>392</v>
      </c>
      <c r="C486" s="5">
        <f>SUM(C487:C489)</f>
        <v>57300</v>
      </c>
      <c r="D486" s="5">
        <f>SUM(D487:D489)</f>
        <v>57300</v>
      </c>
      <c r="E486" s="5">
        <f>SUM(E487:E489)</f>
        <v>57300</v>
      </c>
    </row>
    <row r="487" spans="1:10" ht="15" customHeight="1" outlineLevel="3">
      <c r="A487" s="28"/>
      <c r="B487" s="28" t="s">
        <v>393</v>
      </c>
      <c r="C487" s="30">
        <v>31300</v>
      </c>
      <c r="D487" s="30">
        <f t="shared" ref="D487:E490" si="52">C487</f>
        <v>31300</v>
      </c>
      <c r="E487" s="30">
        <f t="shared" si="52"/>
        <v>31300</v>
      </c>
    </row>
    <row r="488" spans="1:10" ht="15" customHeight="1" outlineLevel="3">
      <c r="A488" s="28"/>
      <c r="B488" s="28" t="s">
        <v>394</v>
      </c>
      <c r="C488" s="30">
        <v>26000</v>
      </c>
      <c r="D488" s="30">
        <f t="shared" si="52"/>
        <v>26000</v>
      </c>
      <c r="E488" s="30">
        <f t="shared" si="52"/>
        <v>26000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2"/>
        <v>0</v>
      </c>
      <c r="E490" s="5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3"/>
        <v>3000</v>
      </c>
      <c r="E499" s="30">
        <f t="shared" si="53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202" t="s">
        <v>410</v>
      </c>
      <c r="B504" s="203"/>
      <c r="C504" s="32">
        <f>SUM(C505:C508)</f>
        <v>11000</v>
      </c>
      <c r="D504" s="32">
        <f>SUM(D505:D508)</f>
        <v>11000</v>
      </c>
      <c r="E504" s="32">
        <f>SUM(E505:E508)</f>
        <v>11000</v>
      </c>
    </row>
    <row r="505" spans="1:12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3500</v>
      </c>
      <c r="D507" s="5">
        <f t="shared" si="54"/>
        <v>3500</v>
      </c>
      <c r="E507" s="5">
        <f t="shared" si="54"/>
        <v>3500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202" t="s">
        <v>414</v>
      </c>
      <c r="B509" s="203"/>
      <c r="C509" s="32">
        <f>C510+C511+C512+C513+C517+C518+C519+C520+C521</f>
        <v>126280</v>
      </c>
      <c r="D509" s="32">
        <f>D510+D511+D512+D513+D517+D518+D519+D520+D521</f>
        <v>126280</v>
      </c>
      <c r="E509" s="32">
        <f>E510+E511+E512+E513+E517+E518+E519+E520+E521</f>
        <v>126280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5">C510</f>
        <v>0</v>
      </c>
      <c r="E510" s="5">
        <f t="shared" si="55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5"/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16650</v>
      </c>
      <c r="D517" s="5">
        <f t="shared" si="56"/>
        <v>16650</v>
      </c>
      <c r="E517" s="5">
        <f t="shared" si="56"/>
        <v>16650</v>
      </c>
    </row>
    <row r="518" spans="1:5" outlineLevel="2">
      <c r="A518" s="6">
        <v>3305</v>
      </c>
      <c r="B518" s="4" t="s">
        <v>423</v>
      </c>
      <c r="C518" s="5">
        <v>6600</v>
      </c>
      <c r="D518" s="5">
        <f t="shared" si="56"/>
        <v>6600</v>
      </c>
      <c r="E518" s="5">
        <f t="shared" si="56"/>
        <v>6600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6"/>
        <v>1000</v>
      </c>
      <c r="E519" s="5">
        <f t="shared" si="56"/>
        <v>1000</v>
      </c>
    </row>
    <row r="520" spans="1:5" outlineLevel="2">
      <c r="A520" s="6">
        <v>3305</v>
      </c>
      <c r="B520" s="4" t="s">
        <v>425</v>
      </c>
      <c r="C520" s="5">
        <v>101450</v>
      </c>
      <c r="D520" s="5">
        <f t="shared" si="56"/>
        <v>101450</v>
      </c>
      <c r="E520" s="5">
        <f t="shared" si="56"/>
        <v>101450</v>
      </c>
    </row>
    <row r="521" spans="1:5" outlineLevel="2">
      <c r="A521" s="6">
        <v>3305</v>
      </c>
      <c r="B521" s="4" t="s">
        <v>409</v>
      </c>
      <c r="C521" s="5">
        <v>580</v>
      </c>
      <c r="D521" s="5">
        <f t="shared" si="56"/>
        <v>580</v>
      </c>
      <c r="E521" s="5">
        <f t="shared" si="56"/>
        <v>580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3265</v>
      </c>
      <c r="D538" s="32">
        <f>SUM(D539:D544)</f>
        <v>3265</v>
      </c>
      <c r="E538" s="32">
        <f>SUM(E539:E544)</f>
        <v>3265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3265</v>
      </c>
      <c r="D540" s="5">
        <f t="shared" ref="D540:E543" si="59">C540</f>
        <v>3265</v>
      </c>
      <c r="E540" s="5">
        <f t="shared" si="59"/>
        <v>3265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171300</v>
      </c>
      <c r="D550" s="36">
        <f>D551</f>
        <v>171300</v>
      </c>
      <c r="E550" s="36">
        <f>E551</f>
        <v>171300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171300</v>
      </c>
      <c r="D551" s="33">
        <f>D552+D556</f>
        <v>171300</v>
      </c>
      <c r="E551" s="33">
        <f>E552+E556</f>
        <v>171300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171300</v>
      </c>
      <c r="D552" s="32">
        <f>SUM(D553:D555)</f>
        <v>171300</v>
      </c>
      <c r="E552" s="32">
        <f>SUM(E553:E555)</f>
        <v>171300</v>
      </c>
    </row>
    <row r="553" spans="1:10" outlineLevel="2" collapsed="1">
      <c r="A553" s="6">
        <v>5500</v>
      </c>
      <c r="B553" s="4" t="s">
        <v>458</v>
      </c>
      <c r="C553" s="5">
        <v>171300</v>
      </c>
      <c r="D553" s="5">
        <f t="shared" ref="D553:E555" si="60">C553</f>
        <v>171300</v>
      </c>
      <c r="E553" s="5">
        <f t="shared" si="60"/>
        <v>171300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717179</v>
      </c>
      <c r="D559" s="37">
        <f>D560+D716+D725</f>
        <v>717179</v>
      </c>
      <c r="E559" s="37">
        <f>E560+E716+E725</f>
        <v>717179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394910</v>
      </c>
      <c r="D560" s="36">
        <f>D561+D638+D642+D645</f>
        <v>394910</v>
      </c>
      <c r="E560" s="36">
        <f>E561+E638+E642+E645</f>
        <v>394910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394910</v>
      </c>
      <c r="D561" s="38">
        <f>D562+D567+D568+D569+D576+D577+D581+D584+D585+D586+D587+D592+D595+D599+D603+D610+D616+D628</f>
        <v>394910</v>
      </c>
      <c r="E561" s="38">
        <f>E562+E567+E568+E569+E576+E577+E581+E584+E585+E586+E587+E592+E595+E599+E603+E610+E616+E628</f>
        <v>394910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35500</v>
      </c>
      <c r="D569" s="32">
        <f>SUM(D570:D575)</f>
        <v>35500</v>
      </c>
      <c r="E569" s="32">
        <f>SUM(E570:E575)</f>
        <v>35500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25000</v>
      </c>
      <c r="D573" s="5">
        <f t="shared" si="62"/>
        <v>25000</v>
      </c>
      <c r="E573" s="5">
        <f t="shared" si="62"/>
        <v>25000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10500</v>
      </c>
      <c r="D575" s="5">
        <f t="shared" si="62"/>
        <v>10500</v>
      </c>
      <c r="E575" s="5">
        <f t="shared" si="62"/>
        <v>10500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202" t="s">
        <v>485</v>
      </c>
      <c r="B581" s="203"/>
      <c r="C581" s="32">
        <f>SUM(C582:C583)</f>
        <v>18810</v>
      </c>
      <c r="D581" s="32">
        <f>SUM(D582:D583)</f>
        <v>18810</v>
      </c>
      <c r="E581" s="32">
        <f>SUM(E582:E583)</f>
        <v>18810</v>
      </c>
    </row>
    <row r="582" spans="1:5" outlineLevel="2">
      <c r="A582" s="7">
        <v>6606</v>
      </c>
      <c r="B582" s="4" t="s">
        <v>486</v>
      </c>
      <c r="C582" s="5">
        <v>18810</v>
      </c>
      <c r="D582" s="5">
        <f t="shared" ref="D582:E586" si="64">C582</f>
        <v>18810</v>
      </c>
      <c r="E582" s="5">
        <f t="shared" si="64"/>
        <v>18810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4"/>
        <v>0</v>
      </c>
      <c r="E585" s="32">
        <f t="shared" si="64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202" t="s">
        <v>491</v>
      </c>
      <c r="B587" s="203"/>
      <c r="C587" s="32">
        <f>SUM(C588:C591)</f>
        <v>7500</v>
      </c>
      <c r="D587" s="32">
        <f>SUM(D588:D591)</f>
        <v>7500</v>
      </c>
      <c r="E587" s="32">
        <f>SUM(E588:E591)</f>
        <v>7500</v>
      </c>
    </row>
    <row r="588" spans="1:5" outlineLevel="2">
      <c r="A588" s="7">
        <v>6610</v>
      </c>
      <c r="B588" s="4" t="s">
        <v>492</v>
      </c>
      <c r="C588" s="5">
        <v>7500</v>
      </c>
      <c r="D588" s="5">
        <f>C588</f>
        <v>7500</v>
      </c>
      <c r="E588" s="5">
        <f>D588</f>
        <v>7500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 t="shared" ref="D596:E598" si="66">C596</f>
        <v>0</v>
      </c>
      <c r="E596" s="5">
        <f t="shared" si="66"/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si="66"/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202" t="s">
        <v>503</v>
      </c>
      <c r="B599" s="203"/>
      <c r="C599" s="32">
        <f>SUM(C600:C602)</f>
        <v>135000</v>
      </c>
      <c r="D599" s="32">
        <f>SUM(D600:D602)</f>
        <v>135000</v>
      </c>
      <c r="E599" s="32">
        <f>SUM(E600:E602)</f>
        <v>135000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105000</v>
      </c>
      <c r="D601" s="5">
        <f t="shared" si="67"/>
        <v>105000</v>
      </c>
      <c r="E601" s="5">
        <f t="shared" si="67"/>
        <v>105000</v>
      </c>
    </row>
    <row r="602" spans="1:5" outlineLevel="2">
      <c r="A602" s="7">
        <v>6613</v>
      </c>
      <c r="B602" s="4" t="s">
        <v>501</v>
      </c>
      <c r="C602" s="5">
        <v>30000</v>
      </c>
      <c r="D602" s="5">
        <f t="shared" si="67"/>
        <v>30000</v>
      </c>
      <c r="E602" s="5">
        <f t="shared" si="67"/>
        <v>30000</v>
      </c>
    </row>
    <row r="603" spans="1:5" outlineLevel="1">
      <c r="A603" s="202" t="s">
        <v>506</v>
      </c>
      <c r="B603" s="203"/>
      <c r="C603" s="32">
        <f>SUM(C604:C609)</f>
        <v>11000</v>
      </c>
      <c r="D603" s="32">
        <f>SUM(D604:D609)</f>
        <v>11000</v>
      </c>
      <c r="E603" s="32">
        <f>SUM(E604:E609)</f>
        <v>11000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11000</v>
      </c>
      <c r="D608" s="5">
        <f t="shared" si="68"/>
        <v>11000</v>
      </c>
      <c r="E608" s="5">
        <f t="shared" si="68"/>
        <v>11000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202" t="s">
        <v>513</v>
      </c>
      <c r="B610" s="203"/>
      <c r="C610" s="32">
        <f>SUM(C611:C615)</f>
        <v>2100</v>
      </c>
      <c r="D610" s="32">
        <f>SUM(D611:D615)</f>
        <v>2100</v>
      </c>
      <c r="E610" s="32">
        <f>SUM(E611:E615)</f>
        <v>2100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2100</v>
      </c>
      <c r="D613" s="5">
        <f t="shared" si="69"/>
        <v>2100</v>
      </c>
      <c r="E613" s="5">
        <f t="shared" si="69"/>
        <v>2100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202" t="s">
        <v>519</v>
      </c>
      <c r="B616" s="203"/>
      <c r="C616" s="32">
        <f>SUM(C617:C627)</f>
        <v>10000</v>
      </c>
      <c r="D616" s="32">
        <f>SUM(D617:D627)</f>
        <v>10000</v>
      </c>
      <c r="E616" s="32">
        <f>SUM(E617:E627)</f>
        <v>10000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10000</v>
      </c>
      <c r="D627" s="5">
        <f t="shared" si="70"/>
        <v>10000</v>
      </c>
      <c r="E627" s="5">
        <f t="shared" si="70"/>
        <v>10000</v>
      </c>
    </row>
    <row r="628" spans="1:10" outlineLevel="1">
      <c r="A628" s="202" t="s">
        <v>531</v>
      </c>
      <c r="B628" s="203"/>
      <c r="C628" s="32">
        <f>SUM(C629:C637)</f>
        <v>175000</v>
      </c>
      <c r="D628" s="32">
        <f>SUM(D629:D637)</f>
        <v>175000</v>
      </c>
      <c r="E628" s="32">
        <f>SUM(E629:E637)</f>
        <v>175000</v>
      </c>
    </row>
    <row r="629" spans="1:10" outlineLevel="2">
      <c r="A629" s="7">
        <v>6617</v>
      </c>
      <c r="B629" s="4" t="s">
        <v>532</v>
      </c>
      <c r="C629" s="5">
        <v>100000</v>
      </c>
      <c r="D629" s="5">
        <f>C629</f>
        <v>100000</v>
      </c>
      <c r="E629" s="5">
        <f>D629</f>
        <v>100000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75000</v>
      </c>
      <c r="D637" s="5">
        <f t="shared" si="71"/>
        <v>75000</v>
      </c>
      <c r="E637" s="5">
        <f t="shared" si="71"/>
        <v>75000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 t="shared" ref="D680:E682" si="78">C680</f>
        <v>0</v>
      </c>
      <c r="E680" s="5">
        <f t="shared" si="78"/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si="78"/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200" t="s">
        <v>570</v>
      </c>
      <c r="B716" s="201"/>
      <c r="C716" s="36">
        <f>C717</f>
        <v>322269</v>
      </c>
      <c r="D716" s="36">
        <f>D717</f>
        <v>322269</v>
      </c>
      <c r="E716" s="36">
        <f>E717</f>
        <v>322269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322269</v>
      </c>
      <c r="D717" s="33">
        <f>D718+D722</f>
        <v>322269</v>
      </c>
      <c r="E717" s="33">
        <f>E718+E722</f>
        <v>322269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841</v>
      </c>
      <c r="B718" s="197"/>
      <c r="C718" s="31">
        <f>SUM(C719:C721)</f>
        <v>322269</v>
      </c>
      <c r="D718" s="31">
        <f>SUM(D719:D721)</f>
        <v>322269</v>
      </c>
      <c r="E718" s="31">
        <f>SUM(E719:E721)</f>
        <v>322269</v>
      </c>
    </row>
    <row r="719" spans="1:10" ht="15" customHeight="1" outlineLevel="2">
      <c r="A719" s="6">
        <v>10950</v>
      </c>
      <c r="B719" s="4" t="s">
        <v>572</v>
      </c>
      <c r="C719" s="5">
        <v>322269</v>
      </c>
      <c r="D719" s="5">
        <f t="shared" ref="D719:E721" si="84">C719</f>
        <v>322269</v>
      </c>
      <c r="E719" s="5">
        <f t="shared" si="84"/>
        <v>322269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84"/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838</v>
      </c>
      <c r="B730" s="197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 outlineLevel="2">
      <c r="A731" s="6">
        <v>2</v>
      </c>
      <c r="B731" s="4" t="s">
        <v>812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835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outlineLevel="3">
      <c r="A736" s="29"/>
      <c r="B736" s="28" t="s">
        <v>834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828</v>
      </c>
      <c r="C747" s="30"/>
      <c r="D747" s="30">
        <f t="shared" ref="D747:E749" si="87">C747</f>
        <v>0</v>
      </c>
      <c r="E747" s="30">
        <f t="shared" si="87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825</v>
      </c>
      <c r="C752" s="119"/>
      <c r="D752" s="119">
        <f t="shared" ref="D752:E754" si="88">C752</f>
        <v>0</v>
      </c>
      <c r="E752" s="119">
        <f t="shared" si="88"/>
        <v>0</v>
      </c>
    </row>
    <row r="753" spans="1:5" s="118" customFormat="1" outlineLevel="3">
      <c r="A753" s="121"/>
      <c r="B753" s="120" t="s">
        <v>811</v>
      </c>
      <c r="C753" s="119"/>
      <c r="D753" s="119">
        <f t="shared" si="88"/>
        <v>0</v>
      </c>
      <c r="E753" s="119">
        <f t="shared" si="88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823</v>
      </c>
      <c r="C757" s="30"/>
      <c r="D757" s="30">
        <f t="shared" ref="D757:E759" si="89">C757</f>
        <v>0</v>
      </c>
      <c r="E757" s="30">
        <f t="shared" si="89"/>
        <v>0</v>
      </c>
    </row>
    <row r="758" spans="1:5" outlineLevel="3">
      <c r="A758" s="29"/>
      <c r="B758" s="28" t="s">
        <v>822</v>
      </c>
      <c r="C758" s="30"/>
      <c r="D758" s="30">
        <f t="shared" si="89"/>
        <v>0</v>
      </c>
      <c r="E758" s="30">
        <f t="shared" si="89"/>
        <v>0</v>
      </c>
    </row>
    <row r="759" spans="1:5" outlineLevel="3">
      <c r="A759" s="29"/>
      <c r="B759" s="28" t="s">
        <v>821</v>
      </c>
      <c r="C759" s="30"/>
      <c r="D759" s="30">
        <f t="shared" si="89"/>
        <v>0</v>
      </c>
      <c r="E759" s="30">
        <f t="shared" si="89"/>
        <v>0</v>
      </c>
    </row>
    <row r="760" spans="1:5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819</v>
      </c>
      <c r="C762" s="30">
        <v>0</v>
      </c>
      <c r="D762" s="30">
        <f t="shared" ref="D762:E764" si="90">C762</f>
        <v>0</v>
      </c>
      <c r="E762" s="30">
        <f t="shared" si="90"/>
        <v>0</v>
      </c>
    </row>
    <row r="763" spans="1:5" outlineLevel="3">
      <c r="A763" s="29"/>
      <c r="B763" s="28" t="s">
        <v>809</v>
      </c>
      <c r="C763" s="30"/>
      <c r="D763" s="30">
        <f t="shared" si="90"/>
        <v>0</v>
      </c>
      <c r="E763" s="30">
        <f t="shared" si="90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810</v>
      </c>
      <c r="C774" s="30"/>
      <c r="D774" s="30">
        <f t="shared" ref="D774:E776" si="91">C774</f>
        <v>0</v>
      </c>
      <c r="E774" s="30">
        <f t="shared" si="91"/>
        <v>0</v>
      </c>
    </row>
    <row r="775" spans="1:5" outlineLevel="3">
      <c r="A775" s="29"/>
      <c r="B775" s="28" t="s">
        <v>809</v>
      </c>
      <c r="C775" s="30"/>
      <c r="D775" s="30">
        <f t="shared" si="91"/>
        <v>0</v>
      </c>
      <c r="E775" s="30">
        <f t="shared" si="91"/>
        <v>0</v>
      </c>
    </row>
    <row r="776" spans="1:5" outlineLevel="3">
      <c r="A776" s="29"/>
      <c r="B776" s="28" t="s">
        <v>808</v>
      </c>
      <c r="C776" s="30"/>
      <c r="D776" s="30">
        <f t="shared" si="91"/>
        <v>0</v>
      </c>
      <c r="E776" s="30">
        <f t="shared" si="91"/>
        <v>0</v>
      </c>
    </row>
    <row r="777" spans="1:5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171:E176 C5:E10 C254:C255 C117:E134 C136:E151 C154:E162 C164:E169 C39:E60 C69:E96 C62:E66 C12:E37 C98:E113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06" zoomScale="75" zoomScaleNormal="75" zoomScalePageLayoutView="75" workbookViewId="0">
      <selection activeCell="C331" sqref="C331:E33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8.42578125" customWidth="1"/>
    <col min="5" max="5" width="17.28515625" customWidth="1"/>
    <col min="7" max="7" width="15.42578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17" t="s">
        <v>843</v>
      </c>
      <c r="E1" s="117" t="s">
        <v>842</v>
      </c>
      <c r="G1" s="43" t="s">
        <v>31</v>
      </c>
      <c r="H1" s="44">
        <f>C2+C114</f>
        <v>3737100</v>
      </c>
      <c r="I1" s="45"/>
      <c r="J1" s="46" t="b">
        <f>AND(H1=I1)</f>
        <v>0</v>
      </c>
    </row>
    <row r="2" spans="1:14">
      <c r="A2" s="220" t="s">
        <v>60</v>
      </c>
      <c r="B2" s="220"/>
      <c r="C2" s="26">
        <f>C3+C67</f>
        <v>3448100</v>
      </c>
      <c r="D2" s="26">
        <f>D3+D67</f>
        <v>3448100</v>
      </c>
      <c r="E2" s="26">
        <f>E3+E67</f>
        <v>3448100</v>
      </c>
      <c r="G2" s="39" t="s">
        <v>60</v>
      </c>
      <c r="H2" s="41"/>
      <c r="I2" s="42"/>
      <c r="J2" s="40" t="b">
        <f>AND(H2=I2)</f>
        <v>1</v>
      </c>
    </row>
    <row r="3" spans="1:14">
      <c r="A3" s="217" t="s">
        <v>578</v>
      </c>
      <c r="B3" s="217"/>
      <c r="C3" s="23">
        <f>C4+C11+C38+C61</f>
        <v>1842800</v>
      </c>
      <c r="D3" s="23">
        <f>D4+D11+D38+D61</f>
        <v>1842800</v>
      </c>
      <c r="E3" s="23">
        <f>E4+E11+E38+E61</f>
        <v>1842800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3" t="s">
        <v>124</v>
      </c>
      <c r="B4" s="214"/>
      <c r="C4" s="21">
        <f>SUM(C5:C10)</f>
        <v>645500</v>
      </c>
      <c r="D4" s="21">
        <f>SUM(D5:D10)</f>
        <v>645500</v>
      </c>
      <c r="E4" s="21">
        <f>SUM(E5:E10)</f>
        <v>645500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0">C6</f>
        <v>90000</v>
      </c>
      <c r="E6" s="2">
        <f t="shared" si="0"/>
        <v>90000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3500</v>
      </c>
      <c r="D9" s="2">
        <f t="shared" si="0"/>
        <v>3500</v>
      </c>
      <c r="E9" s="2">
        <f t="shared" si="0"/>
        <v>3500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3" t="s">
        <v>125</v>
      </c>
      <c r="B11" s="214"/>
      <c r="C11" s="21">
        <f>SUM(C12:C37)</f>
        <v>945000</v>
      </c>
      <c r="D11" s="21">
        <f>SUM(D12:D37)</f>
        <v>945000</v>
      </c>
      <c r="E11" s="21">
        <f>SUM(E12:E37)</f>
        <v>945000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710000</v>
      </c>
      <c r="D12" s="2">
        <f>C12</f>
        <v>710000</v>
      </c>
      <c r="E12" s="2">
        <f>D12</f>
        <v>710000</v>
      </c>
    </row>
    <row r="13" spans="1:14" outlineLevel="1">
      <c r="A13" s="3">
        <v>2102</v>
      </c>
      <c r="B13" s="1" t="s">
        <v>126</v>
      </c>
      <c r="C13" s="2">
        <v>50000</v>
      </c>
      <c r="D13" s="2">
        <f t="shared" ref="D13:E28" si="1">C13</f>
        <v>50000</v>
      </c>
      <c r="E13" s="2">
        <f t="shared" si="1"/>
        <v>50000</v>
      </c>
    </row>
    <row r="14" spans="1:14" outlineLevel="1">
      <c r="A14" s="3">
        <v>2201</v>
      </c>
      <c r="B14" s="1" t="s">
        <v>5</v>
      </c>
      <c r="C14" s="2">
        <v>70000</v>
      </c>
      <c r="D14" s="2">
        <f t="shared" si="1"/>
        <v>70000</v>
      </c>
      <c r="E14" s="2">
        <f t="shared" si="1"/>
        <v>70000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80000</v>
      </c>
      <c r="D34" s="2">
        <f t="shared" si="2"/>
        <v>80000</v>
      </c>
      <c r="E34" s="2">
        <f t="shared" si="2"/>
        <v>80000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2"/>
        <v>10000</v>
      </c>
      <c r="E35" s="2">
        <f t="shared" si="2"/>
        <v>10000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2"/>
        <v>15000</v>
      </c>
      <c r="E36" s="2">
        <f t="shared" si="2"/>
        <v>15000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242300</v>
      </c>
      <c r="D38" s="21">
        <f>SUM(D39:D60)</f>
        <v>242300</v>
      </c>
      <c r="E38" s="21">
        <f>SUM(E39:E60)</f>
        <v>242300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16500</v>
      </c>
      <c r="D41" s="2">
        <f t="shared" si="3"/>
        <v>16500</v>
      </c>
      <c r="E41" s="2">
        <f t="shared" si="3"/>
        <v>16500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17000</v>
      </c>
      <c r="D48" s="2">
        <f t="shared" si="3"/>
        <v>17000</v>
      </c>
      <c r="E48" s="2">
        <f t="shared" si="3"/>
        <v>17000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13000</v>
      </c>
      <c r="D57" s="2">
        <f t="shared" si="4"/>
        <v>13000</v>
      </c>
      <c r="E57" s="2">
        <f t="shared" si="4"/>
        <v>13000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5"/>
        <v>5000</v>
      </c>
      <c r="E64" s="2">
        <f t="shared" si="5"/>
        <v>5000</v>
      </c>
    </row>
    <row r="65" spans="1:10" outlineLevel="1">
      <c r="A65" s="14">
        <v>4004</v>
      </c>
      <c r="B65" s="1" t="s">
        <v>161</v>
      </c>
      <c r="C65" s="2">
        <v>5000</v>
      </c>
      <c r="D65" s="2">
        <f t="shared" si="5"/>
        <v>5000</v>
      </c>
      <c r="E65" s="2">
        <f t="shared" si="5"/>
        <v>5000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C97+C68</f>
        <v>1605300</v>
      </c>
      <c r="D67" s="25">
        <f>D97+D68</f>
        <v>1605300</v>
      </c>
      <c r="E67" s="25">
        <f>E97+E68</f>
        <v>1605300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528700</v>
      </c>
      <c r="D68" s="21">
        <f>SUM(D69:D96)</f>
        <v>528700</v>
      </c>
      <c r="E68" s="21">
        <f>SUM(E69:E96)</f>
        <v>528700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6"/>
        <v>500</v>
      </c>
      <c r="E73" s="2">
        <f t="shared" si="6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1500</v>
      </c>
      <c r="D76" s="2">
        <f t="shared" si="6"/>
        <v>1500</v>
      </c>
      <c r="E76" s="2">
        <f t="shared" si="6"/>
        <v>1500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400000</v>
      </c>
      <c r="D79" s="2">
        <f t="shared" si="6"/>
        <v>400000</v>
      </c>
      <c r="E79" s="2">
        <f t="shared" si="6"/>
        <v>400000</v>
      </c>
    </row>
    <row r="80" spans="1:10" ht="15" customHeight="1" outlineLevel="1">
      <c r="A80" s="3">
        <v>5202</v>
      </c>
      <c r="B80" s="2" t="s">
        <v>172</v>
      </c>
      <c r="C80" s="2">
        <v>35000</v>
      </c>
      <c r="D80" s="2">
        <f t="shared" si="6"/>
        <v>35000</v>
      </c>
      <c r="E80" s="2">
        <f t="shared" si="6"/>
        <v>35000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>
        <v>35000</v>
      </c>
      <c r="D83" s="2">
        <f t="shared" si="6"/>
        <v>35000</v>
      </c>
      <c r="E83" s="2">
        <f t="shared" si="6"/>
        <v>35000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6000</v>
      </c>
      <c r="D87" s="2">
        <f t="shared" si="7"/>
        <v>6000</v>
      </c>
      <c r="E87" s="2">
        <f t="shared" si="7"/>
        <v>6000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21000</v>
      </c>
      <c r="D90" s="2">
        <f t="shared" si="7"/>
        <v>21000</v>
      </c>
      <c r="E90" s="2">
        <f t="shared" si="7"/>
        <v>21000</v>
      </c>
    </row>
    <row r="91" spans="1:5" ht="15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1076600</v>
      </c>
      <c r="D97" s="21">
        <f>SUM(D98:D113)</f>
        <v>1076600</v>
      </c>
      <c r="E97" s="21">
        <f>SUM(E98:E113)</f>
        <v>1076600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1065000</v>
      </c>
      <c r="D98" s="2">
        <f>C98</f>
        <v>1065000</v>
      </c>
      <c r="E98" s="2">
        <f>D98</f>
        <v>1065000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8"/>
        <v>5000</v>
      </c>
      <c r="E111" s="2">
        <f t="shared" si="8"/>
        <v>5000</v>
      </c>
    </row>
    <row r="112" spans="1:10" outlineLevel="1">
      <c r="A112" s="3">
        <v>6099</v>
      </c>
      <c r="B112" s="1" t="s">
        <v>194</v>
      </c>
      <c r="C112" s="2">
        <v>600</v>
      </c>
      <c r="D112" s="2">
        <f t="shared" si="8"/>
        <v>600</v>
      </c>
      <c r="E112" s="2">
        <f t="shared" si="8"/>
        <v>600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8" t="s">
        <v>62</v>
      </c>
      <c r="B114" s="219"/>
      <c r="C114" s="26">
        <f>C115+C129+C140</f>
        <v>289000</v>
      </c>
      <c r="D114" s="26">
        <f>D115+D152+D177</f>
        <v>289000</v>
      </c>
      <c r="E114" s="26">
        <f>E115+E152+E177</f>
        <v>289000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C116+C123</f>
        <v>289000</v>
      </c>
      <c r="D115" s="23">
        <f>D116+D135</f>
        <v>289000</v>
      </c>
      <c r="E115" s="23">
        <f>E116+E135</f>
        <v>289000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3" t="s">
        <v>195</v>
      </c>
      <c r="B116" s="214"/>
      <c r="C116" s="21">
        <f>SUM(C117:C122)</f>
        <v>0</v>
      </c>
      <c r="D116" s="21">
        <f>D117+D120+D123+D126+D129+D132</f>
        <v>289000</v>
      </c>
      <c r="E116" s="21">
        <f>E117+E120+E123+E126+E129+E132</f>
        <v>289000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3">
        <v>7001</v>
      </c>
      <c r="B118" s="1" t="s">
        <v>197</v>
      </c>
      <c r="C118" s="2">
        <v>0</v>
      </c>
      <c r="D118" s="123">
        <f>C118</f>
        <v>0</v>
      </c>
      <c r="E118" s="123">
        <f>D118</f>
        <v>0</v>
      </c>
    </row>
    <row r="119" spans="1:10" ht="15" customHeight="1" outlineLevel="2">
      <c r="A119" s="3">
        <v>7001</v>
      </c>
      <c r="B119" s="1" t="s">
        <v>198</v>
      </c>
      <c r="C119" s="2">
        <v>0</v>
      </c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199</v>
      </c>
      <c r="C120" s="2"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3">
        <v>7002</v>
      </c>
      <c r="B121" s="1" t="s">
        <v>200</v>
      </c>
      <c r="C121" s="2">
        <v>0</v>
      </c>
      <c r="D121" s="123">
        <f>C121</f>
        <v>0</v>
      </c>
      <c r="E121" s="123">
        <f>D121</f>
        <v>0</v>
      </c>
    </row>
    <row r="122" spans="1:10" ht="15" customHeight="1" outlineLevel="2">
      <c r="A122" s="3">
        <v>7002</v>
      </c>
      <c r="B122" s="1" t="s">
        <v>201</v>
      </c>
      <c r="C122" s="2">
        <v>0</v>
      </c>
      <c r="D122" s="123">
        <f>C122</f>
        <v>0</v>
      </c>
      <c r="E122" s="123">
        <f>D122</f>
        <v>0</v>
      </c>
    </row>
    <row r="123" spans="1:10" ht="15" customHeight="1" outlineLevel="1">
      <c r="A123" s="213" t="s">
        <v>202</v>
      </c>
      <c r="B123" s="214"/>
      <c r="C123" s="21">
        <f>SUM(C124:C128)</f>
        <v>289000</v>
      </c>
      <c r="D123" s="2">
        <f>D124+D125</f>
        <v>289000</v>
      </c>
      <c r="E123" s="2">
        <f>E124+E125</f>
        <v>289000</v>
      </c>
    </row>
    <row r="124" spans="1:10" ht="15" customHeight="1" outlineLevel="2">
      <c r="A124" s="3">
        <v>8001</v>
      </c>
      <c r="B124" s="1" t="s">
        <v>203</v>
      </c>
      <c r="C124" s="2">
        <v>289000</v>
      </c>
      <c r="D124" s="123">
        <f>C124</f>
        <v>289000</v>
      </c>
      <c r="E124" s="123">
        <f>D124</f>
        <v>289000</v>
      </c>
    </row>
    <row r="125" spans="1:10" ht="15" customHeight="1" outlineLevel="2">
      <c r="A125" s="3">
        <v>8002</v>
      </c>
      <c r="B125" s="1" t="s">
        <v>204</v>
      </c>
      <c r="C125" s="2">
        <v>0</v>
      </c>
      <c r="D125" s="123">
        <f>C125</f>
        <v>0</v>
      </c>
      <c r="E125" s="123">
        <f>D125</f>
        <v>0</v>
      </c>
    </row>
    <row r="126" spans="1:10" ht="15" customHeight="1" outlineLevel="1">
      <c r="A126" s="3">
        <v>8003</v>
      </c>
      <c r="B126" s="1" t="s">
        <v>205</v>
      </c>
      <c r="C126" s="2"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3">
        <v>8004</v>
      </c>
      <c r="B127" s="1" t="s">
        <v>206</v>
      </c>
      <c r="C127" s="2">
        <v>0</v>
      </c>
      <c r="D127" s="123">
        <f>C127</f>
        <v>0</v>
      </c>
      <c r="E127" s="123">
        <f>D127</f>
        <v>0</v>
      </c>
    </row>
    <row r="128" spans="1:10" ht="15" customHeight="1" outlineLevel="2">
      <c r="A128" s="3">
        <v>8005</v>
      </c>
      <c r="B128" s="1" t="s">
        <v>207</v>
      </c>
      <c r="C128" s="2">
        <v>0</v>
      </c>
      <c r="D128" s="123">
        <f>C128</f>
        <v>0</v>
      </c>
      <c r="E128" s="123">
        <f>D128</f>
        <v>0</v>
      </c>
    </row>
    <row r="129" spans="1:10" ht="15" customHeight="1" outlineLevel="1">
      <c r="A129" s="215" t="s">
        <v>581</v>
      </c>
      <c r="B129" s="216"/>
      <c r="C129" s="23">
        <f>C130+C134+C137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213" t="s">
        <v>208</v>
      </c>
      <c r="B130" s="214"/>
      <c r="C130" s="21">
        <f>SUM(C131:C133)</f>
        <v>0</v>
      </c>
      <c r="D130" s="123">
        <f>C130</f>
        <v>0</v>
      </c>
      <c r="E130" s="123">
        <f>D130</f>
        <v>0</v>
      </c>
    </row>
    <row r="131" spans="1:10" ht="15" customHeight="1" outlineLevel="2">
      <c r="A131" s="3">
        <v>9001</v>
      </c>
      <c r="B131" s="1" t="s">
        <v>209</v>
      </c>
      <c r="C131" s="2">
        <v>0</v>
      </c>
      <c r="D131" s="123">
        <f>C131</f>
        <v>0</v>
      </c>
      <c r="E131" s="123">
        <f>D131</f>
        <v>0</v>
      </c>
    </row>
    <row r="132" spans="1:10" ht="15" customHeight="1" outlineLevel="1">
      <c r="A132" s="3">
        <v>9002</v>
      </c>
      <c r="B132" s="1" t="s">
        <v>210</v>
      </c>
      <c r="C132" s="2"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3">
        <v>9003</v>
      </c>
      <c r="B133" s="1" t="s">
        <v>211</v>
      </c>
      <c r="C133" s="2">
        <v>0</v>
      </c>
      <c r="D133" s="123">
        <f>C133</f>
        <v>0</v>
      </c>
      <c r="E133" s="123">
        <f>D133</f>
        <v>0</v>
      </c>
    </row>
    <row r="134" spans="1:10" ht="15" customHeight="1" outlineLevel="2">
      <c r="A134" s="213" t="s">
        <v>212</v>
      </c>
      <c r="B134" s="214"/>
      <c r="C134" s="21">
        <f>SUM(C135:C136)</f>
        <v>0</v>
      </c>
      <c r="D134" s="123">
        <f>C134</f>
        <v>0</v>
      </c>
      <c r="E134" s="123">
        <f>D134</f>
        <v>0</v>
      </c>
    </row>
    <row r="135" spans="1:10">
      <c r="A135" s="3">
        <v>10001</v>
      </c>
      <c r="B135" s="1" t="s">
        <v>213</v>
      </c>
      <c r="C135" s="2"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10002</v>
      </c>
      <c r="B136" s="1" t="s">
        <v>215</v>
      </c>
      <c r="C136" s="2"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213" t="s">
        <v>214</v>
      </c>
      <c r="B137" s="214"/>
      <c r="C137" s="21">
        <f>SUM(C138:C139)</f>
        <v>0</v>
      </c>
      <c r="D137" s="123">
        <f t="shared" ref="D137:E139" si="9">C137</f>
        <v>0</v>
      </c>
      <c r="E137" s="123">
        <f t="shared" si="9"/>
        <v>0</v>
      </c>
    </row>
    <row r="138" spans="1:10" ht="15" customHeight="1" outlineLevel="2">
      <c r="A138" s="3">
        <v>11001</v>
      </c>
      <c r="B138" s="1" t="s">
        <v>213</v>
      </c>
      <c r="C138" s="2">
        <v>0</v>
      </c>
      <c r="D138" s="123">
        <f t="shared" si="9"/>
        <v>0</v>
      </c>
      <c r="E138" s="123">
        <f t="shared" si="9"/>
        <v>0</v>
      </c>
    </row>
    <row r="139" spans="1:10" ht="15" customHeight="1" outlineLevel="2">
      <c r="A139" s="3">
        <v>11002</v>
      </c>
      <c r="B139" s="1" t="s">
        <v>215</v>
      </c>
      <c r="C139" s="2">
        <v>0</v>
      </c>
      <c r="D139" s="123">
        <f t="shared" si="9"/>
        <v>0</v>
      </c>
      <c r="E139" s="123">
        <f t="shared" si="9"/>
        <v>0</v>
      </c>
    </row>
    <row r="140" spans="1:10" ht="15" customHeight="1" outlineLevel="1">
      <c r="A140" s="215" t="s">
        <v>582</v>
      </c>
      <c r="B140" s="216"/>
      <c r="C140" s="27">
        <f>C141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213" t="s">
        <v>217</v>
      </c>
      <c r="B141" s="214"/>
      <c r="C141" s="21">
        <f>SUM(C142:C143)</f>
        <v>0</v>
      </c>
      <c r="D141" s="123">
        <f>C141</f>
        <v>0</v>
      </c>
      <c r="E141" s="123">
        <f>D141</f>
        <v>0</v>
      </c>
    </row>
    <row r="142" spans="1:10" ht="15" customHeight="1" outlineLevel="2">
      <c r="A142" s="3"/>
      <c r="B142" s="1"/>
      <c r="C142" s="2">
        <v>0</v>
      </c>
      <c r="D142" s="123">
        <f>C142</f>
        <v>0</v>
      </c>
      <c r="E142" s="123">
        <f>D142</f>
        <v>0</v>
      </c>
    </row>
    <row r="143" spans="1:10" ht="15" customHeight="1" outlineLevel="1">
      <c r="A143" s="3"/>
      <c r="B143" s="1"/>
      <c r="C143" s="2"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845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845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835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834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10" t="s">
        <v>833</v>
      </c>
      <c r="B197" s="21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848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845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828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845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845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825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811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823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822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821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845</v>
      </c>
      <c r="C230" s="122">
        <v>0</v>
      </c>
      <c r="D230" s="122">
        <f t="shared" ref="D230:E232" si="15">C230</f>
        <v>0</v>
      </c>
      <c r="E230" s="122">
        <f t="shared" si="15"/>
        <v>0</v>
      </c>
    </row>
    <row r="231" spans="1:5" outlineLevel="3">
      <c r="A231" s="84"/>
      <c r="B231" s="83" t="s">
        <v>819</v>
      </c>
      <c r="C231" s="122">
        <v>0</v>
      </c>
      <c r="D231" s="122">
        <f t="shared" si="15"/>
        <v>0</v>
      </c>
      <c r="E231" s="122">
        <f t="shared" si="15"/>
        <v>0</v>
      </c>
    </row>
    <row r="232" spans="1:5" outlineLevel="3">
      <c r="A232" s="84"/>
      <c r="B232" s="83" t="s">
        <v>809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845</v>
      </c>
      <c r="C240" s="122">
        <v>0</v>
      </c>
      <c r="D240" s="122">
        <f t="shared" ref="D240:E242" si="16">C240</f>
        <v>0</v>
      </c>
      <c r="E240" s="122">
        <f t="shared" si="16"/>
        <v>0</v>
      </c>
    </row>
    <row r="241" spans="1:10" outlineLevel="3">
      <c r="A241" s="84"/>
      <c r="B241" s="83" t="s">
        <v>815</v>
      </c>
      <c r="C241" s="122"/>
      <c r="D241" s="122">
        <f t="shared" si="16"/>
        <v>0</v>
      </c>
      <c r="E241" s="122">
        <f t="shared" si="16"/>
        <v>0</v>
      </c>
    </row>
    <row r="242" spans="1:10" outlineLevel="3">
      <c r="A242" s="84"/>
      <c r="B242" s="83" t="s">
        <v>814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811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810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809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808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17" t="s">
        <v>843</v>
      </c>
      <c r="E256" s="117" t="s">
        <v>842</v>
      </c>
      <c r="G256" s="47" t="s">
        <v>589</v>
      </c>
      <c r="H256" s="48">
        <f>C257+C559</f>
        <v>3737100</v>
      </c>
      <c r="I256" s="49"/>
      <c r="J256" s="50" t="b">
        <f>AND(H256=I256)</f>
        <v>0</v>
      </c>
    </row>
    <row r="257" spans="1:10">
      <c r="A257" s="204" t="s">
        <v>60</v>
      </c>
      <c r="B257" s="205"/>
      <c r="C257" s="37">
        <f>C258+C550</f>
        <v>3008100</v>
      </c>
      <c r="D257" s="37">
        <f>D258+D550</f>
        <v>3008100</v>
      </c>
      <c r="E257" s="37">
        <f>E258+E550</f>
        <v>3008100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2851939</v>
      </c>
      <c r="D258" s="36">
        <f>D259+D339+D483+D547</f>
        <v>2851939</v>
      </c>
      <c r="E258" s="36">
        <f>E259+E339+E483+E547</f>
        <v>2851939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1519753</v>
      </c>
      <c r="D259" s="33">
        <f>D260+D263+D314</f>
        <v>1519753</v>
      </c>
      <c r="E259" s="33">
        <f>E260+E263+E314</f>
        <v>1519753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1492213</v>
      </c>
      <c r="D263" s="32">
        <f>D264+D265+D289+D296+D298+D302+D305+D308+D313</f>
        <v>1492213</v>
      </c>
      <c r="E263" s="32">
        <f>E264+E265+E289+E296+E298+E302+E305+E308+E313</f>
        <v>1492213</v>
      </c>
    </row>
    <row r="264" spans="1:10" outlineLevel="2">
      <c r="A264" s="6">
        <v>1101</v>
      </c>
      <c r="B264" s="4" t="s">
        <v>34</v>
      </c>
      <c r="C264" s="5">
        <v>569898</v>
      </c>
      <c r="D264" s="5">
        <f>C264</f>
        <v>569898</v>
      </c>
      <c r="E264" s="5">
        <f>D264</f>
        <v>569898</v>
      </c>
    </row>
    <row r="265" spans="1:10" outlineLevel="2">
      <c r="A265" s="6">
        <v>1101</v>
      </c>
      <c r="B265" s="4" t="s">
        <v>35</v>
      </c>
      <c r="C265" s="5">
        <v>599607</v>
      </c>
      <c r="D265" s="5">
        <v>599607</v>
      </c>
      <c r="E265" s="5">
        <v>599607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35735</v>
      </c>
      <c r="D289" s="5">
        <v>35735</v>
      </c>
      <c r="E289" s="5">
        <v>35735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900</v>
      </c>
      <c r="D296" s="5">
        <v>900</v>
      </c>
      <c r="E296" s="5">
        <v>900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41320</v>
      </c>
      <c r="D298" s="5">
        <v>41320</v>
      </c>
      <c r="E298" s="5">
        <v>41320</v>
      </c>
    </row>
    <row r="299" spans="1:5" outlineLevel="3">
      <c r="A299" s="29"/>
      <c r="B299" s="28" t="s">
        <v>248</v>
      </c>
      <c r="C299" s="30"/>
      <c r="D299" s="30">
        <f t="shared" ref="D299:E301" si="21">C299</f>
        <v>0</v>
      </c>
      <c r="E299" s="30">
        <f t="shared" si="21"/>
        <v>0</v>
      </c>
    </row>
    <row r="300" spans="1:5" outlineLevel="3">
      <c r="A300" s="29"/>
      <c r="B300" s="28" t="s">
        <v>249</v>
      </c>
      <c r="C300" s="30"/>
      <c r="D300" s="30">
        <f t="shared" si="21"/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5400</v>
      </c>
      <c r="D302" s="5">
        <v>5400</v>
      </c>
      <c r="E302" s="5">
        <v>5400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21051</v>
      </c>
      <c r="D305" s="5">
        <v>21051</v>
      </c>
      <c r="E305" s="5">
        <v>21051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218302</v>
      </c>
      <c r="D308" s="5">
        <v>218302</v>
      </c>
      <c r="E308" s="5">
        <v>218302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26450</v>
      </c>
      <c r="D314" s="32">
        <f>D315+D325+D331+D336+D337+D338+D328</f>
        <v>26450</v>
      </c>
      <c r="E314" s="32">
        <f>E315+E325+E331+E336+E337+E338+E328</f>
        <v>26450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22000</v>
      </c>
      <c r="D325" s="5">
        <v>22000</v>
      </c>
      <c r="E325" s="5">
        <v>22000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3850</v>
      </c>
      <c r="D331" s="5">
        <v>3850</v>
      </c>
      <c r="E331" s="5">
        <v>3850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600</v>
      </c>
      <c r="D336" s="5">
        <f t="shared" ref="D336:E338" si="25">C336</f>
        <v>600</v>
      </c>
      <c r="E336" s="5">
        <f t="shared" si="25"/>
        <v>600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1107906</v>
      </c>
      <c r="D339" s="33">
        <f>D340+D444+D482</f>
        <v>1107906</v>
      </c>
      <c r="E339" s="33">
        <f>E340+E444+E482</f>
        <v>1107906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C341+C342+C343+C344+C347+C348+C353+C356+C357+C362+C367+BE290626+C371+C372+C373+C376+C377+C378+C382+C388+C391+C392+C395+C398+C399+C404+C407+C408+C409+C412+C415+C416+C419+C420+C421+C422+C429+C443</f>
        <v>796906</v>
      </c>
      <c r="D340" s="32">
        <f>D341+D342+D343+D344+D347+D348+D353+D356+D357+D362+D367+BH290668+D371+D372+D373+D376+D377+D378+D382+D388+D391+D392+D395+D398+D399+D404+D407+D408+D409+D412+D415+D416+D419+D420+D421+D422+D429+D443</f>
        <v>796906</v>
      </c>
      <c r="E340" s="32">
        <f>E341+E342+E343+E344+E347+E348+E353+E356+E357+E362+E367+BI290668+E371+E372+E373+E376+E377+E378+E382+E388+E391+E392+E395+E398+E399+E404+E407+E408+E409+E412+E415+E416+E419+E420+E421+E422+E429+E443</f>
        <v>796906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 outlineLevel="2">
      <c r="A342" s="6">
        <v>2201</v>
      </c>
      <c r="B342" s="4" t="s">
        <v>40</v>
      </c>
      <c r="C342" s="5">
        <v>16460</v>
      </c>
      <c r="D342" s="5">
        <f t="shared" si="26"/>
        <v>16460</v>
      </c>
      <c r="E342" s="5">
        <f t="shared" si="26"/>
        <v>16460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26"/>
        <v>300000</v>
      </c>
      <c r="E343" s="5">
        <f t="shared" si="26"/>
        <v>300000</v>
      </c>
    </row>
    <row r="344" spans="1:10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27">C345</f>
        <v>9000</v>
      </c>
      <c r="E345" s="30">
        <f t="shared" si="27"/>
        <v>9000</v>
      </c>
    </row>
    <row r="346" spans="1:10" outlineLevel="3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130000</v>
      </c>
      <c r="D348" s="5">
        <f>SUM(D349:D352)</f>
        <v>130000</v>
      </c>
      <c r="E348" s="5">
        <f>SUM(E349:E352)</f>
        <v>130000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outlineLevel="3">
      <c r="A350" s="29"/>
      <c r="B350" s="28" t="s">
        <v>279</v>
      </c>
      <c r="C350" s="30">
        <v>5000</v>
      </c>
      <c r="D350" s="30">
        <f t="shared" ref="D350:E352" si="28">C350</f>
        <v>5000</v>
      </c>
      <c r="E350" s="30">
        <f t="shared" si="28"/>
        <v>5000</v>
      </c>
    </row>
    <row r="351" spans="1:10" outlineLevel="3">
      <c r="A351" s="29"/>
      <c r="B351" s="28" t="s">
        <v>280</v>
      </c>
      <c r="C351" s="30">
        <v>7000</v>
      </c>
      <c r="D351" s="30">
        <f t="shared" si="28"/>
        <v>7000</v>
      </c>
      <c r="E351" s="30">
        <f t="shared" si="28"/>
        <v>7000</v>
      </c>
    </row>
    <row r="352" spans="1:10" outlineLevel="3">
      <c r="A352" s="29"/>
      <c r="B352" s="28" t="s">
        <v>281</v>
      </c>
      <c r="C352" s="30">
        <v>58000</v>
      </c>
      <c r="D352" s="30">
        <f t="shared" si="28"/>
        <v>58000</v>
      </c>
      <c r="E352" s="30">
        <f t="shared" si="28"/>
        <v>58000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800</v>
      </c>
      <c r="D354" s="30">
        <f t="shared" ref="D354:E356" si="29">C354</f>
        <v>800</v>
      </c>
      <c r="E354" s="30">
        <f t="shared" si="29"/>
        <v>800</v>
      </c>
    </row>
    <row r="355" spans="1:5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outlineLevel="2">
      <c r="A356" s="6">
        <v>2201</v>
      </c>
      <c r="B356" s="4" t="s">
        <v>284</v>
      </c>
      <c r="C356" s="5">
        <v>1500</v>
      </c>
      <c r="D356" s="5">
        <f t="shared" si="29"/>
        <v>1500</v>
      </c>
      <c r="E356" s="5">
        <f t="shared" si="29"/>
        <v>1500</v>
      </c>
    </row>
    <row r="357" spans="1:5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5000</v>
      </c>
      <c r="D360" s="30">
        <f t="shared" si="30"/>
        <v>5000</v>
      </c>
      <c r="E360" s="30">
        <f t="shared" si="30"/>
        <v>5000</v>
      </c>
    </row>
    <row r="361" spans="1:5" outlineLevel="3">
      <c r="A361" s="29"/>
      <c r="B361" s="28" t="s">
        <v>289</v>
      </c>
      <c r="C361" s="30">
        <v>4000</v>
      </c>
      <c r="D361" s="30">
        <f t="shared" si="30"/>
        <v>4000</v>
      </c>
      <c r="E361" s="30">
        <f t="shared" si="30"/>
        <v>4000</v>
      </c>
    </row>
    <row r="362" spans="1:5" outlineLevel="2">
      <c r="A362" s="6">
        <v>2201</v>
      </c>
      <c r="B362" s="4" t="s">
        <v>290</v>
      </c>
      <c r="C362" s="5">
        <f>SUM(C363:C366)</f>
        <v>121500</v>
      </c>
      <c r="D362" s="5">
        <f>SUM(D363:D366)</f>
        <v>121500</v>
      </c>
      <c r="E362" s="5">
        <f>SUM(E363:E366)</f>
        <v>121500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110000</v>
      </c>
      <c r="D364" s="30">
        <f t="shared" ref="D364:E366" si="31">C364</f>
        <v>110000</v>
      </c>
      <c r="E364" s="30">
        <f t="shared" si="31"/>
        <v>110000</v>
      </c>
    </row>
    <row r="365" spans="1:5" outlineLevel="3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 outlineLevel="2">
      <c r="A372" s="6">
        <v>2201</v>
      </c>
      <c r="B372" s="4" t="s">
        <v>45</v>
      </c>
      <c r="C372" s="5">
        <v>12000</v>
      </c>
      <c r="D372" s="5">
        <f t="shared" si="32"/>
        <v>12000</v>
      </c>
      <c r="E372" s="5">
        <f t="shared" si="32"/>
        <v>12000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3000</v>
      </c>
      <c r="D376" s="5">
        <f t="shared" si="33"/>
        <v>3000</v>
      </c>
      <c r="E376" s="5">
        <f t="shared" si="33"/>
        <v>3000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21500</v>
      </c>
      <c r="D378" s="5">
        <f>SUM(D379:D381)</f>
        <v>21500</v>
      </c>
      <c r="E378" s="5">
        <f>SUM(E379:E381)</f>
        <v>21500</v>
      </c>
    </row>
    <row r="379" spans="1:5" outlineLevel="3">
      <c r="A379" s="29"/>
      <c r="B379" s="28" t="s">
        <v>46</v>
      </c>
      <c r="C379" s="30">
        <v>10000</v>
      </c>
      <c r="D379" s="30">
        <f t="shared" ref="D379:E381" si="34">C379</f>
        <v>10000</v>
      </c>
      <c r="E379" s="30">
        <f t="shared" si="34"/>
        <v>10000</v>
      </c>
    </row>
    <row r="380" spans="1:5" outlineLevel="3">
      <c r="A380" s="29"/>
      <c r="B380" s="28" t="s">
        <v>113</v>
      </c>
      <c r="C380" s="30">
        <v>10000</v>
      </c>
      <c r="D380" s="30">
        <f t="shared" si="34"/>
        <v>10000</v>
      </c>
      <c r="E380" s="30">
        <f t="shared" si="34"/>
        <v>10000</v>
      </c>
    </row>
    <row r="381" spans="1:5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5900</v>
      </c>
      <c r="D382" s="5">
        <f>SUM(D383:D387)</f>
        <v>5900</v>
      </c>
      <c r="E382" s="5">
        <f>SUM(E383:E387)</f>
        <v>5900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>
        <v>1400</v>
      </c>
      <c r="D387" s="30">
        <f t="shared" si="35"/>
        <v>1400</v>
      </c>
      <c r="E387" s="30">
        <f t="shared" si="35"/>
        <v>1400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3000</v>
      </c>
      <c r="D406" s="30">
        <f t="shared" si="39"/>
        <v>3000</v>
      </c>
      <c r="E406" s="30">
        <f t="shared" si="39"/>
        <v>3000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</row>
    <row r="413" spans="1:5" outlineLevel="3" collapsed="1">
      <c r="A413" s="29"/>
      <c r="B413" s="28" t="s">
        <v>328</v>
      </c>
      <c r="C413" s="30">
        <v>25000</v>
      </c>
      <c r="D413" s="30">
        <f t="shared" ref="D413:E415" si="40">C413</f>
        <v>25000</v>
      </c>
      <c r="E413" s="30">
        <f t="shared" si="40"/>
        <v>25000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outlineLevel="3" collapsed="1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3600</v>
      </c>
      <c r="D422" s="5">
        <f>SUM(D423:D428)</f>
        <v>3600</v>
      </c>
      <c r="E422" s="5">
        <f>SUM(E423:E428)</f>
        <v>3600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3000</v>
      </c>
      <c r="D425" s="30">
        <f t="shared" si="42"/>
        <v>3000</v>
      </c>
      <c r="E425" s="30">
        <f t="shared" si="42"/>
        <v>3000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68246</v>
      </c>
      <c r="D429" s="5">
        <f>SUM(D430:D442)</f>
        <v>68246</v>
      </c>
      <c r="E429" s="5">
        <f>SUM(E430:E442)</f>
        <v>68246</v>
      </c>
    </row>
    <row r="430" spans="1:5" outlineLevel="3">
      <c r="A430" s="29"/>
      <c r="B430" s="28" t="s">
        <v>343</v>
      </c>
      <c r="C430" s="30">
        <v>3554</v>
      </c>
      <c r="D430" s="30">
        <f>C430</f>
        <v>3554</v>
      </c>
      <c r="E430" s="30">
        <f>D430</f>
        <v>3554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12000</v>
      </c>
      <c r="D432" s="30">
        <f t="shared" si="43"/>
        <v>12000</v>
      </c>
      <c r="E432" s="30">
        <f t="shared" si="43"/>
        <v>12000</v>
      </c>
    </row>
    <row r="433" spans="1:5" outlineLevel="3">
      <c r="A433" s="29"/>
      <c r="B433" s="28" t="s">
        <v>346</v>
      </c>
      <c r="C433" s="30">
        <v>8109</v>
      </c>
      <c r="D433" s="30">
        <f t="shared" si="43"/>
        <v>8109</v>
      </c>
      <c r="E433" s="30">
        <f t="shared" si="43"/>
        <v>8109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5000</v>
      </c>
      <c r="D439" s="30">
        <f t="shared" si="43"/>
        <v>5000</v>
      </c>
      <c r="E439" s="30">
        <f t="shared" si="43"/>
        <v>5000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39583</v>
      </c>
      <c r="D442" s="30">
        <f t="shared" si="43"/>
        <v>39583</v>
      </c>
      <c r="E442" s="30">
        <f t="shared" si="43"/>
        <v>39583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C445+C454+C450+C455+C459+C462+C463+C468+C474+C477+C480+C481</f>
        <v>311000</v>
      </c>
      <c r="D444" s="32">
        <f>D445+D454+D455+D459+D462+D463+D468+D474+D477+D480+D481+D450</f>
        <v>311000</v>
      </c>
      <c r="E444" s="32">
        <f>E445+E454+E455+E459+E462+E463+E468+E474+E477+E480+E481+E450</f>
        <v>311000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19500</v>
      </c>
      <c r="D445" s="5">
        <f>SUM(D446:D449)</f>
        <v>19500</v>
      </c>
      <c r="E445" s="5">
        <f>SUM(E446:E449)</f>
        <v>19500</v>
      </c>
    </row>
    <row r="446" spans="1:5" ht="15" customHeight="1" outlineLevel="3">
      <c r="A446" s="28"/>
      <c r="B446" s="28" t="s">
        <v>359</v>
      </c>
      <c r="C446" s="30">
        <v>4500</v>
      </c>
      <c r="D446" s="30">
        <f>C446</f>
        <v>4500</v>
      </c>
      <c r="E446" s="30">
        <f>D446</f>
        <v>4500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10000</v>
      </c>
      <c r="D449" s="30">
        <f t="shared" si="44"/>
        <v>10000</v>
      </c>
      <c r="E449" s="30">
        <f t="shared" si="44"/>
        <v>10000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230000</v>
      </c>
      <c r="D450" s="5">
        <f>SUM(D451:D453)</f>
        <v>230000</v>
      </c>
      <c r="E450" s="5">
        <f>SUM(E451:E453)</f>
        <v>230000</v>
      </c>
    </row>
    <row r="451" spans="1:5" ht="15" customHeight="1" outlineLevel="3">
      <c r="A451" s="28"/>
      <c r="B451" s="28" t="s">
        <v>364</v>
      </c>
      <c r="C451" s="30">
        <v>230000</v>
      </c>
      <c r="D451" s="30">
        <f t="shared" ref="D451:E454" si="45">C451</f>
        <v>230000</v>
      </c>
      <c r="E451" s="30">
        <f t="shared" si="45"/>
        <v>230000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5"/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 t="shared" si="45"/>
        <v>30000</v>
      </c>
      <c r="E454" s="5">
        <f t="shared" si="45"/>
        <v>30000</v>
      </c>
    </row>
    <row r="455" spans="1:5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</row>
    <row r="456" spans="1:5" ht="15" customHeight="1" outlineLevel="3">
      <c r="A456" s="28"/>
      <c r="B456" s="28" t="s">
        <v>367</v>
      </c>
      <c r="C456" s="30">
        <v>5000</v>
      </c>
      <c r="D456" s="30">
        <f t="shared" ref="D456:E458" si="46">C456</f>
        <v>5000</v>
      </c>
      <c r="E456" s="30">
        <f t="shared" si="46"/>
        <v>5000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si="46"/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224280</v>
      </c>
      <c r="D483" s="35">
        <f>D484+D504+D509+D522+D528+D538</f>
        <v>224280</v>
      </c>
      <c r="E483" s="35">
        <f>E484+E504+E509+E522+E528+E538</f>
        <v>224280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76350</v>
      </c>
      <c r="D484" s="32">
        <f>D485+D486+D490+D491+D494+D497+D500+D501+D502+D503</f>
        <v>76350</v>
      </c>
      <c r="E484" s="32">
        <f>E485+E486+E490+E491+E494+E497+E500+E501+E502+E503</f>
        <v>76350</v>
      </c>
    </row>
    <row r="485" spans="1:10" outlineLevel="2">
      <c r="A485" s="6">
        <v>3302</v>
      </c>
      <c r="B485" s="4" t="s">
        <v>391</v>
      </c>
      <c r="C485" s="5">
        <v>16850</v>
      </c>
      <c r="D485" s="5">
        <f>C485</f>
        <v>16850</v>
      </c>
      <c r="E485" s="5">
        <f>D485</f>
        <v>16850</v>
      </c>
    </row>
    <row r="486" spans="1:10" outlineLevel="2">
      <c r="A486" s="6">
        <v>3302</v>
      </c>
      <c r="B486" s="4" t="s">
        <v>392</v>
      </c>
      <c r="C486" s="5">
        <f>SUM(C487:C489)</f>
        <v>56000</v>
      </c>
      <c r="D486" s="5">
        <f>SUM(D487:D489)</f>
        <v>56000</v>
      </c>
      <c r="E486" s="5">
        <f>SUM(E487:E489)</f>
        <v>56000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 t="shared" ref="D487:E490" si="51">C487</f>
        <v>30000</v>
      </c>
      <c r="E487" s="30">
        <f t="shared" si="51"/>
        <v>30000</v>
      </c>
    </row>
    <row r="488" spans="1:10" ht="15" customHeight="1" outlineLevel="3">
      <c r="A488" s="28"/>
      <c r="B488" s="28" t="s">
        <v>394</v>
      </c>
      <c r="C488" s="30">
        <v>26000</v>
      </c>
      <c r="D488" s="30">
        <f t="shared" si="51"/>
        <v>26000</v>
      </c>
      <c r="E488" s="30">
        <f t="shared" si="51"/>
        <v>26000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1"/>
        <v>0</v>
      </c>
      <c r="E490" s="5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11000</v>
      </c>
      <c r="D504" s="32">
        <f>SUM(D505:D508)</f>
        <v>11000</v>
      </c>
      <c r="E504" s="32">
        <f>SUM(E505:E508)</f>
        <v>11000</v>
      </c>
    </row>
    <row r="505" spans="1:12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3500</v>
      </c>
      <c r="D507" s="5">
        <f t="shared" si="53"/>
        <v>3500</v>
      </c>
      <c r="E507" s="5">
        <f t="shared" si="53"/>
        <v>3500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132930</v>
      </c>
      <c r="D509" s="32">
        <f>D510+D511+D512+D513+D517+D518+D519+D520+D521</f>
        <v>132930</v>
      </c>
      <c r="E509" s="32">
        <f>E510+E511+E512+E513+E517+E518+E519+E520+E521</f>
        <v>132930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4">C510</f>
        <v>0</v>
      </c>
      <c r="E510" s="5">
        <f t="shared" si="54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4"/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16650</v>
      </c>
      <c r="D517" s="5">
        <f t="shared" si="55"/>
        <v>16650</v>
      </c>
      <c r="E517" s="5">
        <f t="shared" si="55"/>
        <v>16650</v>
      </c>
    </row>
    <row r="518" spans="1:5" outlineLevel="2">
      <c r="A518" s="6">
        <v>3305</v>
      </c>
      <c r="B518" s="4" t="s">
        <v>423</v>
      </c>
      <c r="C518" s="5">
        <v>6600</v>
      </c>
      <c r="D518" s="5">
        <f t="shared" si="55"/>
        <v>6600</v>
      </c>
      <c r="E518" s="5">
        <f t="shared" si="55"/>
        <v>6600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108450</v>
      </c>
      <c r="D520" s="5">
        <f t="shared" si="55"/>
        <v>108450</v>
      </c>
      <c r="E520" s="5">
        <f t="shared" si="55"/>
        <v>108450</v>
      </c>
    </row>
    <row r="521" spans="1:5" outlineLevel="2">
      <c r="A521" s="6">
        <v>3305</v>
      </c>
      <c r="B521" s="4" t="s">
        <v>409</v>
      </c>
      <c r="C521" s="5">
        <v>230</v>
      </c>
      <c r="D521" s="5">
        <f t="shared" si="55"/>
        <v>230</v>
      </c>
      <c r="E521" s="5">
        <f t="shared" si="55"/>
        <v>230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4000</v>
      </c>
      <c r="D538" s="32">
        <f>SUM(D539:D544)</f>
        <v>4000</v>
      </c>
      <c r="E538" s="32">
        <f>SUM(E539:E544)</f>
        <v>4000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4000</v>
      </c>
      <c r="D540" s="5">
        <f t="shared" ref="D540:E543" si="58">C540</f>
        <v>4000</v>
      </c>
      <c r="E540" s="5">
        <f t="shared" si="58"/>
        <v>4000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4.1" customHeight="1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156161</v>
      </c>
      <c r="D550" s="36">
        <f>D551</f>
        <v>156161</v>
      </c>
      <c r="E550" s="36">
        <f>E551</f>
        <v>156161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156161</v>
      </c>
      <c r="D551" s="33">
        <f>D552+D556</f>
        <v>156161</v>
      </c>
      <c r="E551" s="33">
        <f>E552+E556</f>
        <v>156161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156161</v>
      </c>
      <c r="D552" s="32">
        <f>SUM(D553:D555)</f>
        <v>156161</v>
      </c>
      <c r="E552" s="32">
        <f>SUM(E553:E555)</f>
        <v>156161</v>
      </c>
    </row>
    <row r="553" spans="1:10" outlineLevel="2" collapsed="1">
      <c r="A553" s="6">
        <v>5500</v>
      </c>
      <c r="B553" s="4" t="s">
        <v>458</v>
      </c>
      <c r="C553" s="5">
        <v>156161</v>
      </c>
      <c r="D553" s="5">
        <f t="shared" ref="D553:E555" si="59">C553</f>
        <v>156161</v>
      </c>
      <c r="E553" s="5">
        <f t="shared" si="59"/>
        <v>156161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729000</v>
      </c>
      <c r="D559" s="37">
        <f>D560+D716+D725</f>
        <v>729000</v>
      </c>
      <c r="E559" s="37">
        <f>E560+E716+E725</f>
        <v>729000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410942</v>
      </c>
      <c r="D560" s="36">
        <f>D561+D638+D642+D645</f>
        <v>410942</v>
      </c>
      <c r="E560" s="36">
        <f>E561+E638+E642+E645</f>
        <v>410942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410942</v>
      </c>
      <c r="D561" s="38">
        <f>D562+D567+D568+D569+D576+D577+D581+D584+D585+D586+D587+D592+D595+D599+D603+D610+D616+D628</f>
        <v>410942</v>
      </c>
      <c r="E561" s="38">
        <f>E562+E567+E568+E569+E576+E577+E581+E584+E585+E586+E587+E592+E595+E599+E603+E610+E616+E628</f>
        <v>410942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40000</v>
      </c>
      <c r="D562" s="32">
        <f>SUM(D563:D566)</f>
        <v>40000</v>
      </c>
      <c r="E562" s="32">
        <f>SUM(E563:E566)</f>
        <v>40000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20000</v>
      </c>
      <c r="D576" s="32">
        <f>C576</f>
        <v>20000</v>
      </c>
      <c r="E576" s="32">
        <f>D576</f>
        <v>20000</v>
      </c>
    </row>
    <row r="577" spans="1:5" outlineLevel="1">
      <c r="A577" s="202" t="s">
        <v>481</v>
      </c>
      <c r="B577" s="203"/>
      <c r="C577" s="32">
        <f>SUM(C578:C580)</f>
        <v>20000</v>
      </c>
      <c r="D577" s="32">
        <f>SUM(D578:D580)</f>
        <v>20000</v>
      </c>
      <c r="E577" s="32">
        <f>SUM(E578:E580)</f>
        <v>20000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20000</v>
      </c>
      <c r="D580" s="5">
        <f t="shared" si="62"/>
        <v>20000</v>
      </c>
      <c r="E580" s="5">
        <f t="shared" si="62"/>
        <v>20000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4000</v>
      </c>
      <c r="D585" s="32">
        <f t="shared" si="63"/>
        <v>4000</v>
      </c>
      <c r="E585" s="32">
        <f t="shared" si="63"/>
        <v>4000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 t="shared" ref="D596:E598" si="65">C596</f>
        <v>0</v>
      </c>
      <c r="E596" s="5">
        <f t="shared" si="65"/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si="65"/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297942</v>
      </c>
      <c r="D599" s="32">
        <f>SUM(D600:D602)</f>
        <v>297942</v>
      </c>
      <c r="E599" s="32">
        <f>SUM(E600:E602)</f>
        <v>297942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240000</v>
      </c>
      <c r="D601" s="5">
        <f t="shared" si="66"/>
        <v>240000</v>
      </c>
      <c r="E601" s="5">
        <f t="shared" si="66"/>
        <v>240000</v>
      </c>
    </row>
    <row r="602" spans="1:5" outlineLevel="2">
      <c r="A602" s="7">
        <v>6613</v>
      </c>
      <c r="B602" s="4" t="s">
        <v>501</v>
      </c>
      <c r="C602" s="5">
        <v>57942</v>
      </c>
      <c r="D602" s="5">
        <f t="shared" si="66"/>
        <v>57942</v>
      </c>
      <c r="E602" s="5">
        <f t="shared" si="66"/>
        <v>57942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29000</v>
      </c>
      <c r="D616" s="32">
        <f>SUM(D617:D627)</f>
        <v>29000</v>
      </c>
      <c r="E616" s="32">
        <f>SUM(E617:E627)</f>
        <v>29000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9000</v>
      </c>
      <c r="D619" s="5">
        <f t="shared" si="69"/>
        <v>9000</v>
      </c>
      <c r="E619" s="5">
        <f t="shared" si="69"/>
        <v>9000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20000</v>
      </c>
      <c r="D627" s="5">
        <f t="shared" si="69"/>
        <v>20000</v>
      </c>
      <c r="E627" s="5">
        <f t="shared" si="69"/>
        <v>20000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 t="shared" ref="D680:E682" si="77">C680</f>
        <v>0</v>
      </c>
      <c r="E680" s="5">
        <f t="shared" si="77"/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si="77"/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2">
        <f>SUM(C726:C734)</f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0" t="s">
        <v>570</v>
      </c>
      <c r="B716" s="201"/>
      <c r="C716" s="36">
        <f>C717</f>
        <v>318058</v>
      </c>
      <c r="D716" s="36">
        <f>D717</f>
        <v>318058</v>
      </c>
      <c r="E716" s="36">
        <f>E717</f>
        <v>318058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318058</v>
      </c>
      <c r="D717" s="33">
        <f>D718+D722</f>
        <v>318058</v>
      </c>
      <c r="E717" s="33">
        <f>E718+E722</f>
        <v>318058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7">
        <v>10950</v>
      </c>
      <c r="B718" s="4" t="s">
        <v>855</v>
      </c>
      <c r="C718" s="5">
        <f>SUM(C719:C721)</f>
        <v>318058</v>
      </c>
      <c r="D718" s="31">
        <f>SUM(D719:D721)</f>
        <v>318058</v>
      </c>
      <c r="E718" s="31">
        <f>SUM(E719:E721)</f>
        <v>318058</v>
      </c>
    </row>
    <row r="719" spans="1:10" ht="15" customHeight="1" outlineLevel="2">
      <c r="A719" s="29"/>
      <c r="B719" s="28" t="s">
        <v>572</v>
      </c>
      <c r="C719" s="30">
        <v>318058</v>
      </c>
      <c r="D719" s="5">
        <f t="shared" ref="D719:E721" si="83">C719</f>
        <v>318058</v>
      </c>
      <c r="E719" s="5">
        <f t="shared" si="83"/>
        <v>318058</v>
      </c>
    </row>
    <row r="720" spans="1:10" ht="15" customHeight="1" outlineLevel="2">
      <c r="A720" s="29"/>
      <c r="B720" s="28" t="s">
        <v>573</v>
      </c>
      <c r="C720" s="30">
        <v>0</v>
      </c>
      <c r="D720" s="5">
        <f t="shared" si="83"/>
        <v>0</v>
      </c>
      <c r="E720" s="5">
        <f t="shared" si="83"/>
        <v>0</v>
      </c>
    </row>
    <row r="721" spans="1:10" ht="15" customHeight="1" outlineLevel="2">
      <c r="A721" s="29"/>
      <c r="B721" s="28" t="s">
        <v>574</v>
      </c>
      <c r="C721" s="30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7">
        <v>10951</v>
      </c>
      <c r="B722" s="4" t="s">
        <v>856</v>
      </c>
      <c r="C722" s="5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29"/>
      <c r="B723" s="28" t="s">
        <v>575</v>
      </c>
      <c r="C723" s="30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29"/>
      <c r="B724" s="28" t="s">
        <v>576</v>
      </c>
      <c r="C724" s="30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838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825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811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823</v>
      </c>
      <c r="C757" s="30"/>
      <c r="D757" s="30">
        <f t="shared" ref="D757:E759" si="88">C757</f>
        <v>0</v>
      </c>
      <c r="E757" s="30">
        <f t="shared" si="88"/>
        <v>0</v>
      </c>
    </row>
    <row r="758" spans="1:5" outlineLevel="3">
      <c r="A758" s="29"/>
      <c r="B758" s="28" t="s">
        <v>822</v>
      </c>
      <c r="C758" s="30"/>
      <c r="D758" s="30">
        <f t="shared" si="88"/>
        <v>0</v>
      </c>
      <c r="E758" s="30">
        <f t="shared" si="88"/>
        <v>0</v>
      </c>
    </row>
    <row r="759" spans="1:5" outlineLevel="3">
      <c r="A759" s="29"/>
      <c r="B759" s="28" t="s">
        <v>821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30">
    <mergeCell ref="A1:C1"/>
    <mergeCell ref="A2:B2"/>
    <mergeCell ref="A3:B3"/>
    <mergeCell ref="A4:B4"/>
    <mergeCell ref="A11:B11"/>
    <mergeCell ref="A38:B38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140:B140"/>
    <mergeCell ref="A141:B141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D117:E134 C142:C151 C62:E66 C154:E162 C164:E169 C171:E176 C12:E37 C254:C255 D136:E151 C5:E10 C117:C122 C124:C128 C131:C133 C135:C136 C138:C139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8" zoomScalePageLayoutView="75" workbookViewId="0">
      <selection activeCell="G20" sqref="G20"/>
    </sheetView>
  </sheetViews>
  <sheetFormatPr baseColWidth="10" defaultColWidth="9.140625" defaultRowHeight="15" outlineLevelRow="3"/>
  <cols>
    <col min="1" max="1" width="7" bestFit="1" customWidth="1"/>
    <col min="2" max="2" width="54.42578125" customWidth="1"/>
    <col min="3" max="3" width="16.7109375" bestFit="1" customWidth="1"/>
    <col min="4" max="4" width="17.7109375" customWidth="1"/>
    <col min="5" max="5" width="18.7109375" customWidth="1"/>
    <col min="7" max="7" width="15.42578125" bestFit="1" customWidth="1"/>
    <col min="8" max="8" width="16.7109375" bestFit="1" customWidth="1"/>
    <col min="9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30" t="s">
        <v>843</v>
      </c>
      <c r="E1" s="130" t="s">
        <v>842</v>
      </c>
      <c r="G1" s="43" t="s">
        <v>31</v>
      </c>
      <c r="H1" s="44">
        <f>C2+C114</f>
        <v>4456764</v>
      </c>
      <c r="I1" s="45"/>
      <c r="J1" s="46" t="b">
        <f>AND(H1=I1)</f>
        <v>0</v>
      </c>
    </row>
    <row r="2" spans="1:14">
      <c r="A2" s="220" t="s">
        <v>60</v>
      </c>
      <c r="B2" s="220"/>
      <c r="C2" s="26">
        <f>C3+C67</f>
        <v>4000000</v>
      </c>
      <c r="D2" s="26">
        <f>D3+D67</f>
        <v>4000000</v>
      </c>
      <c r="E2" s="26">
        <f>E3+E67</f>
        <v>4000000</v>
      </c>
      <c r="G2" s="39" t="s">
        <v>60</v>
      </c>
      <c r="H2" s="41"/>
      <c r="I2" s="42"/>
      <c r="J2" s="40" t="b">
        <f>AND(H2=I2)</f>
        <v>1</v>
      </c>
    </row>
    <row r="3" spans="1:14">
      <c r="A3" s="217" t="s">
        <v>578</v>
      </c>
      <c r="B3" s="217"/>
      <c r="C3" s="23">
        <f>C4+C11+C38+C61</f>
        <v>2261300</v>
      </c>
      <c r="D3" s="23">
        <f>D4+D11+D38+D61</f>
        <v>2261300</v>
      </c>
      <c r="E3" s="23">
        <f>E4+E11+E38+E61</f>
        <v>2261300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3" t="s">
        <v>124</v>
      </c>
      <c r="B4" s="214"/>
      <c r="C4" s="21">
        <f>SUM(C5:C10)</f>
        <v>778000</v>
      </c>
      <c r="D4" s="21">
        <f>SUM(D5:D10)</f>
        <v>778000</v>
      </c>
      <c r="E4" s="21">
        <f>SUM(E5:E10)</f>
        <v>778000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205000</v>
      </c>
      <c r="D5" s="2">
        <f>C5</f>
        <v>205000</v>
      </c>
      <c r="E5" s="2">
        <f>D5</f>
        <v>205000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90000</v>
      </c>
      <c r="D6" s="2">
        <f t="shared" ref="D6:E10" si="0">C6</f>
        <v>90000</v>
      </c>
      <c r="E6" s="2">
        <f t="shared" si="0"/>
        <v>90000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0"/>
        <v>400000</v>
      </c>
      <c r="E7" s="2">
        <f t="shared" si="0"/>
        <v>400000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80000</v>
      </c>
      <c r="D8" s="2">
        <f t="shared" si="0"/>
        <v>80000</v>
      </c>
      <c r="E8" s="2">
        <f t="shared" si="0"/>
        <v>80000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0"/>
        <v>1000</v>
      </c>
      <c r="E9" s="2">
        <f t="shared" si="0"/>
        <v>1000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3" t="s">
        <v>125</v>
      </c>
      <c r="B11" s="214"/>
      <c r="C11" s="21">
        <f>SUM(C12:C37)</f>
        <v>1271500</v>
      </c>
      <c r="D11" s="21">
        <f>SUM(D12:D37)</f>
        <v>1271500</v>
      </c>
      <c r="E11" s="21">
        <f>SUM(E12:E37)</f>
        <v>1271500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1032765</v>
      </c>
      <c r="D12" s="2">
        <f>C12</f>
        <v>1032765</v>
      </c>
      <c r="E12" s="2">
        <f>D12</f>
        <v>1032765</v>
      </c>
    </row>
    <row r="13" spans="1:14" outlineLevel="1">
      <c r="A13" s="3">
        <v>2102</v>
      </c>
      <c r="B13" s="1" t="s">
        <v>126</v>
      </c>
      <c r="C13" s="2">
        <v>77735</v>
      </c>
      <c r="D13" s="2">
        <f t="shared" ref="D13:E28" si="1">C13</f>
        <v>77735</v>
      </c>
      <c r="E13" s="2">
        <f t="shared" si="1"/>
        <v>77735</v>
      </c>
    </row>
    <row r="14" spans="1:14" outlineLevel="1">
      <c r="A14" s="3">
        <v>2201</v>
      </c>
      <c r="B14" s="1" t="s">
        <v>5</v>
      </c>
      <c r="C14" s="2">
        <v>55000</v>
      </c>
      <c r="D14" s="2">
        <f t="shared" si="1"/>
        <v>55000</v>
      </c>
      <c r="E14" s="2">
        <f t="shared" si="1"/>
        <v>55000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7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7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7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7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  <c r="G20" s="51">
        <f>C2+C114</f>
        <v>4456764</v>
      </c>
    </row>
    <row r="21" spans="1:7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7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7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7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7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7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7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7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7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7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7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7" outlineLevel="1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2"/>
        <v>60000</v>
      </c>
      <c r="E34" s="2">
        <f t="shared" si="2"/>
        <v>60000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2"/>
        <v>15000</v>
      </c>
      <c r="E35" s="2">
        <f t="shared" si="2"/>
        <v>15000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2"/>
        <v>20000</v>
      </c>
      <c r="E36" s="2">
        <f t="shared" si="2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199800</v>
      </c>
      <c r="D38" s="21">
        <f>SUM(D39:D60)</f>
        <v>199800</v>
      </c>
      <c r="E38" s="21">
        <f>SUM(E39:E60)</f>
        <v>199800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16500</v>
      </c>
      <c r="D41" s="2">
        <f t="shared" si="3"/>
        <v>16500</v>
      </c>
      <c r="E41" s="2">
        <f t="shared" si="3"/>
        <v>16500</v>
      </c>
    </row>
    <row r="42" spans="1:10" outlineLevel="1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3"/>
        <v>30000</v>
      </c>
      <c r="E48" s="2">
        <f t="shared" si="3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4"/>
        <v>10000</v>
      </c>
      <c r="E57" s="2">
        <f t="shared" si="4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12000</v>
      </c>
      <c r="D61" s="22">
        <f>SUM(D62:D66)</f>
        <v>12000</v>
      </c>
      <c r="E61" s="22">
        <f>SUM(E62:E66)</f>
        <v>12000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2000</v>
      </c>
      <c r="D64" s="2">
        <f t="shared" si="5"/>
        <v>2000</v>
      </c>
      <c r="E64" s="2">
        <f t="shared" si="5"/>
        <v>2000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C97+C68</f>
        <v>1738700</v>
      </c>
      <c r="D67" s="25">
        <f>D97+D68</f>
        <v>1738700</v>
      </c>
      <c r="E67" s="25">
        <f>E97+E68</f>
        <v>1738700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527700</v>
      </c>
      <c r="D68" s="21">
        <f>SUM(D69:D96)</f>
        <v>527700</v>
      </c>
      <c r="E68" s="21">
        <f>SUM(E69:E96)</f>
        <v>527700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6"/>
        <v>500</v>
      </c>
      <c r="E73" s="2">
        <f t="shared" si="6"/>
        <v>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1500</v>
      </c>
      <c r="D76" s="2">
        <f t="shared" si="6"/>
        <v>1500</v>
      </c>
      <c r="E76" s="2">
        <f t="shared" si="6"/>
        <v>1500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400000</v>
      </c>
      <c r="D79" s="2">
        <f t="shared" si="6"/>
        <v>400000</v>
      </c>
      <c r="E79" s="2">
        <f t="shared" si="6"/>
        <v>400000</v>
      </c>
    </row>
    <row r="80" spans="1:10" ht="15" customHeight="1" outlineLevel="1">
      <c r="A80" s="3">
        <v>5202</v>
      </c>
      <c r="B80" s="2" t="s">
        <v>172</v>
      </c>
      <c r="C80" s="2">
        <v>35000</v>
      </c>
      <c r="D80" s="2">
        <f t="shared" si="6"/>
        <v>35000</v>
      </c>
      <c r="E80" s="2">
        <f t="shared" si="6"/>
        <v>35000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5" s="16" customFormat="1" ht="15" customHeight="1" outlineLevel="1">
      <c r="A83" s="3">
        <v>5205</v>
      </c>
      <c r="B83" s="2" t="s">
        <v>175</v>
      </c>
      <c r="C83" s="2">
        <v>35000</v>
      </c>
      <c r="D83" s="2">
        <f t="shared" si="6"/>
        <v>35000</v>
      </c>
      <c r="E83" s="2">
        <f t="shared" si="6"/>
        <v>35000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5000</v>
      </c>
      <c r="D87" s="2">
        <f t="shared" si="7"/>
        <v>5000</v>
      </c>
      <c r="E87" s="2">
        <f t="shared" si="7"/>
        <v>5000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21000</v>
      </c>
      <c r="D90" s="2">
        <f t="shared" si="7"/>
        <v>21000</v>
      </c>
      <c r="E90" s="2">
        <f t="shared" si="7"/>
        <v>21000</v>
      </c>
    </row>
    <row r="91" spans="1:5" ht="15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1211000</v>
      </c>
      <c r="D97" s="21">
        <f>SUM(D98:D113)</f>
        <v>1211000</v>
      </c>
      <c r="E97" s="21">
        <f>SUM(E98:E113)</f>
        <v>1211000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8"/>
        <v>5000</v>
      </c>
      <c r="E111" s="2">
        <f t="shared" si="8"/>
        <v>5000</v>
      </c>
    </row>
    <row r="112" spans="1:10" outlineLevel="1">
      <c r="A112" s="3">
        <v>6099</v>
      </c>
      <c r="B112" s="1" t="s">
        <v>194</v>
      </c>
      <c r="C112" s="2">
        <v>600</v>
      </c>
      <c r="D112" s="2">
        <f t="shared" si="8"/>
        <v>600</v>
      </c>
      <c r="E112" s="2">
        <f t="shared" si="8"/>
        <v>600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8" t="s">
        <v>62</v>
      </c>
      <c r="B114" s="219"/>
      <c r="C114" s="26">
        <f>C115+C152+C177</f>
        <v>456764</v>
      </c>
      <c r="D114" s="26">
        <f>D115+D152+D177</f>
        <v>456764</v>
      </c>
      <c r="E114" s="26">
        <f>E115+E152+E177</f>
        <v>456764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C116+C135</f>
        <v>456764</v>
      </c>
      <c r="D115" s="23">
        <f>D116+D135</f>
        <v>456764</v>
      </c>
      <c r="E115" s="23">
        <f>E116+E135</f>
        <v>456764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3" t="s">
        <v>195</v>
      </c>
      <c r="B116" s="21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845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850</v>
      </c>
      <c r="C119" s="123"/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845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850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845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850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845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850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845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850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845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850</v>
      </c>
      <c r="C134" s="123"/>
      <c r="D134" s="123">
        <f>C134</f>
        <v>0</v>
      </c>
      <c r="E134" s="123">
        <f>D134</f>
        <v>0</v>
      </c>
    </row>
    <row r="135" spans="1:10">
      <c r="A135" s="213" t="s">
        <v>202</v>
      </c>
      <c r="B135" s="214"/>
      <c r="C135" s="21">
        <f>C136+C140+C143+C146+C149</f>
        <v>456764</v>
      </c>
      <c r="D135" s="21">
        <f>D136+D140+D143+D146+D149</f>
        <v>456764</v>
      </c>
      <c r="E135" s="21">
        <f>E136+E140+E143+E146+E149</f>
        <v>456764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316764</v>
      </c>
      <c r="D136" s="2">
        <f>D137+D138+D139</f>
        <v>316764</v>
      </c>
      <c r="E136" s="2">
        <f>E137+E138+E139</f>
        <v>316764</v>
      </c>
    </row>
    <row r="137" spans="1:10" ht="15" customHeight="1" outlineLevel="2">
      <c r="A137" s="125"/>
      <c r="B137" s="124" t="s">
        <v>845</v>
      </c>
      <c r="C137" s="123"/>
      <c r="D137" s="123">
        <f t="shared" ref="D137:E139" si="9">C137</f>
        <v>0</v>
      </c>
      <c r="E137" s="123">
        <f t="shared" si="9"/>
        <v>0</v>
      </c>
    </row>
    <row r="138" spans="1:10" ht="15" customHeight="1" outlineLevel="2">
      <c r="A138" s="125"/>
      <c r="B138" s="124" t="s">
        <v>852</v>
      </c>
      <c r="C138" s="123">
        <v>258000</v>
      </c>
      <c r="D138" s="123">
        <f t="shared" si="9"/>
        <v>258000</v>
      </c>
      <c r="E138" s="123">
        <f t="shared" si="9"/>
        <v>258000</v>
      </c>
    </row>
    <row r="139" spans="1:10" ht="15" customHeight="1" outlineLevel="2">
      <c r="A139" s="125"/>
      <c r="B139" s="124" t="s">
        <v>851</v>
      </c>
      <c r="C139" s="123">
        <v>58764</v>
      </c>
      <c r="D139" s="123">
        <f t="shared" si="9"/>
        <v>58764</v>
      </c>
      <c r="E139" s="123">
        <f t="shared" si="9"/>
        <v>58764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845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850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140000</v>
      </c>
      <c r="D149" s="2">
        <f>D150+D151</f>
        <v>140000</v>
      </c>
      <c r="E149" s="2">
        <f>E150+E151</f>
        <v>140000</v>
      </c>
    </row>
    <row r="150" spans="1:10" ht="15" customHeight="1" outlineLevel="2">
      <c r="A150" s="125"/>
      <c r="B150" s="124" t="s">
        <v>845</v>
      </c>
      <c r="C150" s="123">
        <v>140000</v>
      </c>
      <c r="D150" s="123">
        <f>C150</f>
        <v>140000</v>
      </c>
      <c r="E150" s="123">
        <f>D150</f>
        <v>140000</v>
      </c>
    </row>
    <row r="151" spans="1:10" ht="15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845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835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834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10" t="s">
        <v>833</v>
      </c>
      <c r="B197" s="21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848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845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828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845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845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825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811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823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822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821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845</v>
      </c>
      <c r="C230" s="122">
        <v>0</v>
      </c>
      <c r="D230" s="122">
        <f t="shared" ref="D230:E232" si="15">C230</f>
        <v>0</v>
      </c>
      <c r="E230" s="122">
        <f t="shared" si="15"/>
        <v>0</v>
      </c>
    </row>
    <row r="231" spans="1:5" outlineLevel="3">
      <c r="A231" s="84"/>
      <c r="B231" s="83" t="s">
        <v>819</v>
      </c>
      <c r="C231" s="122">
        <v>0</v>
      </c>
      <c r="D231" s="122">
        <f t="shared" si="15"/>
        <v>0</v>
      </c>
      <c r="E231" s="122">
        <f t="shared" si="15"/>
        <v>0</v>
      </c>
    </row>
    <row r="232" spans="1:5" outlineLevel="3">
      <c r="A232" s="84"/>
      <c r="B232" s="83" t="s">
        <v>809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845</v>
      </c>
      <c r="C240" s="122">
        <v>0</v>
      </c>
      <c r="D240" s="122">
        <f t="shared" ref="D240:E242" si="16">C240</f>
        <v>0</v>
      </c>
      <c r="E240" s="122">
        <f t="shared" si="16"/>
        <v>0</v>
      </c>
    </row>
    <row r="241" spans="1:10" outlineLevel="3">
      <c r="A241" s="84"/>
      <c r="B241" s="83" t="s">
        <v>815</v>
      </c>
      <c r="C241" s="122"/>
      <c r="D241" s="122">
        <f t="shared" si="16"/>
        <v>0</v>
      </c>
      <c r="E241" s="122">
        <f t="shared" si="16"/>
        <v>0</v>
      </c>
    </row>
    <row r="242" spans="1:10" outlineLevel="3">
      <c r="A242" s="84"/>
      <c r="B242" s="83" t="s">
        <v>814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811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810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809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808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30" t="s">
        <v>843</v>
      </c>
      <c r="E256" s="130" t="s">
        <v>842</v>
      </c>
      <c r="G256" s="47" t="s">
        <v>589</v>
      </c>
      <c r="H256" s="48">
        <f>C257+C559</f>
        <v>4456764</v>
      </c>
      <c r="I256" s="49"/>
      <c r="J256" s="50" t="b">
        <f>AND(H256=I256)</f>
        <v>0</v>
      </c>
    </row>
    <row r="257" spans="1:10">
      <c r="A257" s="204" t="s">
        <v>60</v>
      </c>
      <c r="B257" s="205"/>
      <c r="C257" s="37">
        <f>C258+C550</f>
        <v>3561764</v>
      </c>
      <c r="D257" s="37">
        <f>D258+D550</f>
        <v>3561764</v>
      </c>
      <c r="E257" s="37">
        <f>E258+E550</f>
        <v>3561764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3409429</v>
      </c>
      <c r="D258" s="36">
        <f>D259+D339+D483+D547</f>
        <v>3409429</v>
      </c>
      <c r="E258" s="36">
        <f>E259+E339+E483+E547</f>
        <v>3409429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1705922</v>
      </c>
      <c r="D259" s="33">
        <f>D260+D263+D314</f>
        <v>1705922</v>
      </c>
      <c r="E259" s="33">
        <f>E260+E263+E314</f>
        <v>1705922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1675222</v>
      </c>
      <c r="D263" s="32">
        <f>D264+D265+D289+D296+D298+D302+D305+D308+D313</f>
        <v>1675222</v>
      </c>
      <c r="E263" s="32">
        <f>E264+E265+E289+E296+E298+E302+E305+E308+E313</f>
        <v>1675222</v>
      </c>
    </row>
    <row r="264" spans="1:10" outlineLevel="2">
      <c r="A264" s="6">
        <v>1101</v>
      </c>
      <c r="B264" s="4" t="s">
        <v>34</v>
      </c>
      <c r="C264" s="5">
        <v>586347</v>
      </c>
      <c r="D264" s="5">
        <f>C264</f>
        <v>586347</v>
      </c>
      <c r="E264" s="5">
        <f>D264</f>
        <v>586347</v>
      </c>
    </row>
    <row r="265" spans="1:10" outlineLevel="2">
      <c r="A265" s="6">
        <v>1101</v>
      </c>
      <c r="B265" s="4" t="s">
        <v>35</v>
      </c>
      <c r="C265" s="5">
        <v>728788</v>
      </c>
      <c r="D265" s="5">
        <v>728788</v>
      </c>
      <c r="E265" s="5">
        <v>728788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44935</v>
      </c>
      <c r="D289" s="5">
        <v>44935</v>
      </c>
      <c r="E289" s="5">
        <v>44935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900</v>
      </c>
      <c r="D296" s="5">
        <v>900</v>
      </c>
      <c r="E296" s="5">
        <v>900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42920</v>
      </c>
      <c r="D298" s="5">
        <v>42920</v>
      </c>
      <c r="E298" s="5">
        <v>42920</v>
      </c>
    </row>
    <row r="299" spans="1:5" outlineLevel="3">
      <c r="A299" s="29"/>
      <c r="B299" s="28" t="s">
        <v>248</v>
      </c>
      <c r="C299" s="30"/>
      <c r="D299" s="30">
        <f t="shared" ref="D299:E301" si="21">C299</f>
        <v>0</v>
      </c>
      <c r="E299" s="30">
        <f t="shared" si="21"/>
        <v>0</v>
      </c>
    </row>
    <row r="300" spans="1:5" outlineLevel="3">
      <c r="A300" s="29"/>
      <c r="B300" s="28" t="s">
        <v>249</v>
      </c>
      <c r="C300" s="30"/>
      <c r="D300" s="30">
        <f t="shared" si="21"/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5400</v>
      </c>
      <c r="D302" s="5">
        <v>5400</v>
      </c>
      <c r="E302" s="5">
        <v>5400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20257</v>
      </c>
      <c r="D305" s="5">
        <v>20257</v>
      </c>
      <c r="E305" s="5">
        <v>20257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245675</v>
      </c>
      <c r="D308" s="5">
        <v>245675</v>
      </c>
      <c r="E308" s="5">
        <v>245675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29610</v>
      </c>
      <c r="D314" s="32">
        <f>D315+D325+D331+D336+D337+D338+D328</f>
        <v>29610</v>
      </c>
      <c r="E314" s="32">
        <f>E315+E325+E331+E336+E337+E338+E328</f>
        <v>29610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24618</v>
      </c>
      <c r="D325" s="5">
        <v>24618</v>
      </c>
      <c r="E325" s="5">
        <v>24618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4392</v>
      </c>
      <c r="D331" s="5">
        <v>4392</v>
      </c>
      <c r="E331" s="5">
        <v>4392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600</v>
      </c>
      <c r="D336" s="5">
        <f t="shared" ref="D336:E338" si="25">C336</f>
        <v>600</v>
      </c>
      <c r="E336" s="5">
        <f t="shared" si="25"/>
        <v>600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1378957</v>
      </c>
      <c r="D339" s="33">
        <f>D340+D444+D482</f>
        <v>1378957</v>
      </c>
      <c r="E339" s="33">
        <f>E340+E444+E482</f>
        <v>1378957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804457</v>
      </c>
      <c r="D340" s="32">
        <f>D341+D342+D343+D344+D347+D348+D353+D356+D357+D362+D367+BH290668+D371+D372+D373+D376+D377+D378+D382+D388+D391+D392+D395+D398+D399+D404+D407+D408+D409+D412+D415+D416+D419+D420+D421+D422+D429+D443</f>
        <v>804457</v>
      </c>
      <c r="E340" s="32">
        <f>E341+E342+E343+E344+E347+E348+E353+E356+E357+E362+E367+BI290668+E371+E372+E373+E376+E377+E378+E382+E388+E391+E392+E395+E398+E399+E404+E407+E408+E409+E412+E415+E416+E419+E420+E421+E422+E429+E443</f>
        <v>804457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 outlineLevel="2">
      <c r="A342" s="6">
        <v>2201</v>
      </c>
      <c r="B342" s="4" t="s">
        <v>40</v>
      </c>
      <c r="C342" s="5">
        <v>23300</v>
      </c>
      <c r="D342" s="5">
        <f t="shared" si="26"/>
        <v>23300</v>
      </c>
      <c r="E342" s="5">
        <f t="shared" si="26"/>
        <v>23300</v>
      </c>
    </row>
    <row r="343" spans="1:10" outlineLevel="2">
      <c r="A343" s="6">
        <v>2201</v>
      </c>
      <c r="B343" s="4" t="s">
        <v>41</v>
      </c>
      <c r="C343" s="5">
        <v>300000</v>
      </c>
      <c r="D343" s="5">
        <f t="shared" si="26"/>
        <v>300000</v>
      </c>
      <c r="E343" s="5">
        <f t="shared" si="26"/>
        <v>300000</v>
      </c>
    </row>
    <row r="344" spans="1:10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27">C345</f>
        <v>9000</v>
      </c>
      <c r="E345" s="30">
        <f t="shared" si="27"/>
        <v>9000</v>
      </c>
    </row>
    <row r="346" spans="1:10" outlineLevel="3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115000</v>
      </c>
      <c r="D348" s="5">
        <f>SUM(D349:D352)</f>
        <v>115000</v>
      </c>
      <c r="E348" s="5">
        <f>SUM(E349:E352)</f>
        <v>115000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</row>
    <row r="350" spans="1:10" outlineLevel="3">
      <c r="A350" s="29"/>
      <c r="B350" s="28" t="s">
        <v>279</v>
      </c>
      <c r="C350" s="30">
        <v>5000</v>
      </c>
      <c r="D350" s="30">
        <f t="shared" ref="D350:E352" si="28">C350</f>
        <v>5000</v>
      </c>
      <c r="E350" s="30">
        <f t="shared" si="28"/>
        <v>5000</v>
      </c>
    </row>
    <row r="351" spans="1:10" outlineLevel="3">
      <c r="A351" s="29"/>
      <c r="B351" s="28" t="s">
        <v>280</v>
      </c>
      <c r="C351" s="30">
        <v>10000</v>
      </c>
      <c r="D351" s="30">
        <f t="shared" si="28"/>
        <v>10000</v>
      </c>
      <c r="E351" s="30">
        <f t="shared" si="28"/>
        <v>10000</v>
      </c>
    </row>
    <row r="352" spans="1:10" outlineLevel="3">
      <c r="A352" s="29"/>
      <c r="B352" s="28" t="s">
        <v>281</v>
      </c>
      <c r="C352" s="30">
        <v>50000</v>
      </c>
      <c r="D352" s="30">
        <f t="shared" si="28"/>
        <v>50000</v>
      </c>
      <c r="E352" s="30">
        <f t="shared" si="28"/>
        <v>50000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800</v>
      </c>
      <c r="D354" s="30">
        <f t="shared" ref="D354:E356" si="29">C354</f>
        <v>800</v>
      </c>
      <c r="E354" s="30">
        <f t="shared" si="29"/>
        <v>800</v>
      </c>
    </row>
    <row r="355" spans="1:5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outlineLevel="2">
      <c r="A356" s="6">
        <v>2201</v>
      </c>
      <c r="B356" s="4" t="s">
        <v>284</v>
      </c>
      <c r="C356" s="5">
        <v>8000</v>
      </c>
      <c r="D356" s="5">
        <f t="shared" si="29"/>
        <v>8000</v>
      </c>
      <c r="E356" s="5">
        <f t="shared" si="29"/>
        <v>8000</v>
      </c>
    </row>
    <row r="357" spans="1:5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5000</v>
      </c>
      <c r="D360" s="30">
        <f t="shared" si="30"/>
        <v>5000</v>
      </c>
      <c r="E360" s="30">
        <f t="shared" si="30"/>
        <v>5000</v>
      </c>
    </row>
    <row r="361" spans="1:5" outlineLevel="3">
      <c r="A361" s="29"/>
      <c r="B361" s="28" t="s">
        <v>289</v>
      </c>
      <c r="C361" s="30">
        <v>5000</v>
      </c>
      <c r="D361" s="30">
        <f t="shared" si="30"/>
        <v>5000</v>
      </c>
      <c r="E361" s="30">
        <f t="shared" si="30"/>
        <v>5000</v>
      </c>
    </row>
    <row r="362" spans="1:5" outlineLevel="2">
      <c r="A362" s="6">
        <v>2201</v>
      </c>
      <c r="B362" s="4" t="s">
        <v>290</v>
      </c>
      <c r="C362" s="5">
        <f>SUM(C363:C366)</f>
        <v>121500</v>
      </c>
      <c r="D362" s="5">
        <f>SUM(D363:D366)</f>
        <v>121500</v>
      </c>
      <c r="E362" s="5">
        <f>SUM(E363:E366)</f>
        <v>121500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110000</v>
      </c>
      <c r="D364" s="30">
        <f t="shared" ref="D364:E366" si="31">C364</f>
        <v>110000</v>
      </c>
      <c r="E364" s="30">
        <f t="shared" si="31"/>
        <v>110000</v>
      </c>
    </row>
    <row r="365" spans="1:5" outlineLevel="3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3000</v>
      </c>
      <c r="D376" s="5">
        <f t="shared" si="33"/>
        <v>3000</v>
      </c>
      <c r="E376" s="5">
        <f t="shared" si="33"/>
        <v>3000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21500</v>
      </c>
      <c r="D378" s="5">
        <f>SUM(D379:D381)</f>
        <v>21500</v>
      </c>
      <c r="E378" s="5">
        <f>SUM(E379:E381)</f>
        <v>21500</v>
      </c>
    </row>
    <row r="379" spans="1:5" outlineLevel="3">
      <c r="A379" s="29"/>
      <c r="B379" s="28" t="s">
        <v>46</v>
      </c>
      <c r="C379" s="30">
        <v>10000</v>
      </c>
      <c r="D379" s="30">
        <f t="shared" ref="D379:E381" si="34">C379</f>
        <v>10000</v>
      </c>
      <c r="E379" s="30">
        <f t="shared" si="34"/>
        <v>10000</v>
      </c>
    </row>
    <row r="380" spans="1:5" outlineLevel="3">
      <c r="A380" s="29"/>
      <c r="B380" s="28" t="s">
        <v>113</v>
      </c>
      <c r="C380" s="30">
        <v>10000</v>
      </c>
      <c r="D380" s="30">
        <f t="shared" si="34"/>
        <v>10000</v>
      </c>
      <c r="E380" s="30">
        <f t="shared" si="34"/>
        <v>10000</v>
      </c>
    </row>
    <row r="381" spans="1:5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6450</v>
      </c>
      <c r="D382" s="5">
        <f>SUM(D383:D387)</f>
        <v>6450</v>
      </c>
      <c r="E382" s="5">
        <f>SUM(E383:E387)</f>
        <v>6450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>
        <v>1950</v>
      </c>
      <c r="D387" s="30">
        <f t="shared" si="35"/>
        <v>1950</v>
      </c>
      <c r="E387" s="30">
        <f t="shared" si="35"/>
        <v>1950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3000</v>
      </c>
      <c r="D406" s="30">
        <f t="shared" si="39"/>
        <v>3000</v>
      </c>
      <c r="E406" s="30">
        <f t="shared" si="39"/>
        <v>3000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</row>
    <row r="413" spans="1:5" outlineLevel="3" collapsed="1">
      <c r="A413" s="29"/>
      <c r="B413" s="28" t="s">
        <v>328</v>
      </c>
      <c r="C413" s="30">
        <v>20000</v>
      </c>
      <c r="D413" s="30">
        <f t="shared" ref="D413:E415" si="40">C413</f>
        <v>20000</v>
      </c>
      <c r="E413" s="30">
        <f t="shared" si="40"/>
        <v>20000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 outlineLevel="3" collapsed="1">
      <c r="A417" s="29"/>
      <c r="B417" s="28" t="s">
        <v>330</v>
      </c>
      <c r="C417" s="30">
        <v>1500</v>
      </c>
      <c r="D417" s="30">
        <f t="shared" ref="D417:E421" si="41">C417</f>
        <v>1500</v>
      </c>
      <c r="E417" s="30">
        <f t="shared" si="41"/>
        <v>1500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78407</v>
      </c>
      <c r="D429" s="5">
        <f>SUM(D430:D442)</f>
        <v>78407</v>
      </c>
      <c r="E429" s="5">
        <f>SUM(E430:E442)</f>
        <v>78407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2710</v>
      </c>
      <c r="D431" s="30">
        <f t="shared" ref="D431:E442" si="43">C431</f>
        <v>2710</v>
      </c>
      <c r="E431" s="30">
        <f t="shared" si="43"/>
        <v>2710</v>
      </c>
    </row>
    <row r="432" spans="1:5" outlineLevel="3">
      <c r="A432" s="29"/>
      <c r="B432" s="28" t="s">
        <v>345</v>
      </c>
      <c r="C432" s="30">
        <v>12000</v>
      </c>
      <c r="D432" s="30">
        <f t="shared" si="43"/>
        <v>12000</v>
      </c>
      <c r="E432" s="30">
        <f t="shared" si="43"/>
        <v>12000</v>
      </c>
    </row>
    <row r="433" spans="1:5" outlineLevel="3">
      <c r="A433" s="29"/>
      <c r="B433" s="28" t="s">
        <v>346</v>
      </c>
      <c r="C433" s="30">
        <v>8109</v>
      </c>
      <c r="D433" s="30">
        <f t="shared" si="43"/>
        <v>8109</v>
      </c>
      <c r="E433" s="30">
        <f t="shared" si="43"/>
        <v>8109</v>
      </c>
    </row>
    <row r="434" spans="1:5" outlineLevel="3">
      <c r="A434" s="29"/>
      <c r="B434" s="28" t="s">
        <v>347</v>
      </c>
      <c r="C434" s="30">
        <v>18</v>
      </c>
      <c r="D434" s="30">
        <f t="shared" si="43"/>
        <v>18</v>
      </c>
      <c r="E434" s="30">
        <f t="shared" si="43"/>
        <v>18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2250</v>
      </c>
      <c r="D439" s="30">
        <f t="shared" si="43"/>
        <v>2250</v>
      </c>
      <c r="E439" s="30">
        <f t="shared" si="43"/>
        <v>2250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53320</v>
      </c>
      <c r="D442" s="30">
        <f t="shared" si="43"/>
        <v>53320</v>
      </c>
      <c r="E442" s="30">
        <f t="shared" si="43"/>
        <v>53320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574500</v>
      </c>
      <c r="D444" s="32">
        <f>D445+D454+D455+D459+D462+D463+D468+D474+D477+D480+D481+D450</f>
        <v>574500</v>
      </c>
      <c r="E444" s="32">
        <f>E445+E454+E455+E459+E462+E463+E468+E474+E477+E480+E481+E450</f>
        <v>574500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30000</v>
      </c>
      <c r="D449" s="30">
        <f t="shared" si="44"/>
        <v>30000</v>
      </c>
      <c r="E449" s="30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430000</v>
      </c>
      <c r="D450" s="5">
        <f>SUM(D451:D453)</f>
        <v>430000</v>
      </c>
      <c r="E450" s="5">
        <f>SUM(E451:E453)</f>
        <v>430000</v>
      </c>
    </row>
    <row r="451" spans="1:5" ht="15" customHeight="1" outlineLevel="3">
      <c r="A451" s="28"/>
      <c r="B451" s="28" t="s">
        <v>364</v>
      </c>
      <c r="C451" s="30">
        <v>430000</v>
      </c>
      <c r="D451" s="30">
        <f t="shared" ref="D451:E454" si="45">C451</f>
        <v>430000</v>
      </c>
      <c r="E451" s="30">
        <f t="shared" si="45"/>
        <v>430000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5"/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50000</v>
      </c>
      <c r="D454" s="5">
        <f t="shared" si="45"/>
        <v>50000</v>
      </c>
      <c r="E454" s="5">
        <f t="shared" si="45"/>
        <v>50000</v>
      </c>
    </row>
    <row r="455" spans="1:5" outlineLevel="2">
      <c r="A455" s="6">
        <v>2202</v>
      </c>
      <c r="B455" s="4" t="s">
        <v>120</v>
      </c>
      <c r="C455" s="5">
        <f>SUM(C456:C458)</f>
        <v>22000</v>
      </c>
      <c r="D455" s="5">
        <f>SUM(D456:D458)</f>
        <v>22000</v>
      </c>
      <c r="E455" s="5">
        <f>SUM(E456:E458)</f>
        <v>22000</v>
      </c>
    </row>
    <row r="456" spans="1:5" ht="15" customHeight="1" outlineLevel="3">
      <c r="A456" s="28"/>
      <c r="B456" s="28" t="s">
        <v>367</v>
      </c>
      <c r="C456" s="30">
        <v>20000</v>
      </c>
      <c r="D456" s="30">
        <f t="shared" ref="D456:E458" si="46">C456</f>
        <v>20000</v>
      </c>
      <c r="E456" s="30">
        <f t="shared" si="46"/>
        <v>20000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si="46"/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11000</v>
      </c>
      <c r="D459" s="5">
        <f>SUM(D460:D461)</f>
        <v>11000</v>
      </c>
      <c r="E459" s="5">
        <f>SUM(E460:E461)</f>
        <v>11000</v>
      </c>
    </row>
    <row r="460" spans="1:5" ht="15" customHeight="1" outlineLevel="3">
      <c r="A460" s="28"/>
      <c r="B460" s="28" t="s">
        <v>369</v>
      </c>
      <c r="C460" s="30">
        <v>10000</v>
      </c>
      <c r="D460" s="30">
        <f t="shared" ref="D460:E462" si="47">C460</f>
        <v>10000</v>
      </c>
      <c r="E460" s="30">
        <f t="shared" si="47"/>
        <v>10000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500</v>
      </c>
      <c r="D470" s="30">
        <f t="shared" ref="D470:E473" si="49">C470</f>
        <v>500</v>
      </c>
      <c r="E470" s="30">
        <f t="shared" si="49"/>
        <v>500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</row>
    <row r="475" spans="1:5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324550</v>
      </c>
      <c r="D483" s="35">
        <f>D484+D504+D509+D522+D528+D538</f>
        <v>324550</v>
      </c>
      <c r="E483" s="35">
        <f>E484+E504+E509+E522+E528+E538</f>
        <v>324550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162350</v>
      </c>
      <c r="D484" s="32">
        <f>D485+D486+D490+D491+D494+D497+D500+D501+D502+D503</f>
        <v>162350</v>
      </c>
      <c r="E484" s="32">
        <f>E485+E486+E490+E491+E494+E497+E500+E501+E502+E503</f>
        <v>162350</v>
      </c>
    </row>
    <row r="485" spans="1:10" outlineLevel="2">
      <c r="A485" s="6">
        <v>3302</v>
      </c>
      <c r="B485" s="4" t="s">
        <v>391</v>
      </c>
      <c r="C485" s="5">
        <v>58350</v>
      </c>
      <c r="D485" s="5">
        <f>C485</f>
        <v>58350</v>
      </c>
      <c r="E485" s="5">
        <f>D485</f>
        <v>58350</v>
      </c>
    </row>
    <row r="486" spans="1:10" outlineLevel="2">
      <c r="A486" s="6">
        <v>3302</v>
      </c>
      <c r="B486" s="4" t="s">
        <v>392</v>
      </c>
      <c r="C486" s="5">
        <f>SUM(C487:C489)</f>
        <v>85000</v>
      </c>
      <c r="D486" s="5">
        <f>SUM(D487:D489)</f>
        <v>85000</v>
      </c>
      <c r="E486" s="5">
        <f>SUM(E487:E489)</f>
        <v>85000</v>
      </c>
    </row>
    <row r="487" spans="1:10" ht="15" customHeight="1" outlineLevel="3">
      <c r="A487" s="28"/>
      <c r="B487" s="28" t="s">
        <v>393</v>
      </c>
      <c r="C487" s="30">
        <v>25000</v>
      </c>
      <c r="D487" s="30">
        <f t="shared" ref="D487:E490" si="51">C487</f>
        <v>25000</v>
      </c>
      <c r="E487" s="30">
        <f t="shared" si="51"/>
        <v>25000</v>
      </c>
    </row>
    <row r="488" spans="1:10" ht="15" customHeight="1" outlineLevel="3">
      <c r="A488" s="28"/>
      <c r="B488" s="28" t="s">
        <v>394</v>
      </c>
      <c r="C488" s="30">
        <v>60000</v>
      </c>
      <c r="D488" s="30">
        <f t="shared" si="51"/>
        <v>60000</v>
      </c>
      <c r="E488" s="30">
        <f t="shared" si="51"/>
        <v>60000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1"/>
        <v>0</v>
      </c>
      <c r="E490" s="5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outlineLevel="2">
      <c r="A500" s="6">
        <v>3302</v>
      </c>
      <c r="B500" s="4" t="s">
        <v>406</v>
      </c>
      <c r="C500" s="5">
        <v>15000</v>
      </c>
      <c r="D500" s="5">
        <f t="shared" si="52"/>
        <v>15000</v>
      </c>
      <c r="E500" s="5">
        <f t="shared" si="52"/>
        <v>15000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11000</v>
      </c>
      <c r="D504" s="32">
        <f>SUM(D505:D508)</f>
        <v>11000</v>
      </c>
      <c r="E504" s="32">
        <f>SUM(E505:E508)</f>
        <v>11000</v>
      </c>
    </row>
    <row r="505" spans="1:12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3500</v>
      </c>
      <c r="D507" s="5">
        <f t="shared" si="53"/>
        <v>3500</v>
      </c>
      <c r="E507" s="5">
        <f t="shared" si="53"/>
        <v>3500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147200</v>
      </c>
      <c r="D509" s="32">
        <f>D510+D511+D512+D513+D517+D518+D519+D520+D521</f>
        <v>147200</v>
      </c>
      <c r="E509" s="32">
        <f>E510+E511+E512+E513+E517+E518+E519+E520+E521</f>
        <v>147200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4">C510</f>
        <v>0</v>
      </c>
      <c r="E510" s="5">
        <f t="shared" si="54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4"/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16650</v>
      </c>
      <c r="D517" s="5">
        <f t="shared" si="55"/>
        <v>16650</v>
      </c>
      <c r="E517" s="5">
        <f t="shared" si="55"/>
        <v>16650</v>
      </c>
    </row>
    <row r="518" spans="1:5" outlineLevel="2">
      <c r="A518" s="6">
        <v>3305</v>
      </c>
      <c r="B518" s="4" t="s">
        <v>423</v>
      </c>
      <c r="C518" s="5">
        <v>7100</v>
      </c>
      <c r="D518" s="5">
        <f t="shared" si="55"/>
        <v>7100</v>
      </c>
      <c r="E518" s="5">
        <f t="shared" si="55"/>
        <v>7100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122450</v>
      </c>
      <c r="D520" s="5">
        <f t="shared" si="55"/>
        <v>122450</v>
      </c>
      <c r="E520" s="5">
        <f t="shared" si="55"/>
        <v>122450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4000</v>
      </c>
      <c r="D538" s="32">
        <f>SUM(D539:D544)</f>
        <v>4000</v>
      </c>
      <c r="E538" s="32">
        <f>SUM(E539:E544)</f>
        <v>4000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4000</v>
      </c>
      <c r="D540" s="5">
        <f t="shared" ref="D540:E543" si="58">C540</f>
        <v>4000</v>
      </c>
      <c r="E540" s="5">
        <f t="shared" si="58"/>
        <v>4000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152335</v>
      </c>
      <c r="D550" s="36">
        <f>D551</f>
        <v>152335</v>
      </c>
      <c r="E550" s="36">
        <f>E551</f>
        <v>152335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152335</v>
      </c>
      <c r="D551" s="33">
        <f>D552+D556</f>
        <v>152335</v>
      </c>
      <c r="E551" s="33">
        <f>E552+E556</f>
        <v>152335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152335</v>
      </c>
      <c r="D552" s="32">
        <f>SUM(D553:D555)</f>
        <v>152335</v>
      </c>
      <c r="E552" s="32">
        <f>SUM(E553:E555)</f>
        <v>152335</v>
      </c>
    </row>
    <row r="553" spans="1:10" outlineLevel="2" collapsed="1">
      <c r="A553" s="6">
        <v>5500</v>
      </c>
      <c r="B553" s="4" t="s">
        <v>458</v>
      </c>
      <c r="C553" s="5">
        <v>152335</v>
      </c>
      <c r="D553" s="5">
        <f t="shared" ref="D553:E555" si="59">C553</f>
        <v>152335</v>
      </c>
      <c r="E553" s="5">
        <f t="shared" si="59"/>
        <v>152335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895000</v>
      </c>
      <c r="D559" s="37">
        <f>D560+D716+D725</f>
        <v>895000</v>
      </c>
      <c r="E559" s="37">
        <f>E560+E716+E725</f>
        <v>895000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612000</v>
      </c>
      <c r="D560" s="36">
        <f>D561+D638+D642+D645</f>
        <v>612000</v>
      </c>
      <c r="E560" s="36">
        <f>E561+E638+E642+E645</f>
        <v>612000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515000</v>
      </c>
      <c r="D561" s="38">
        <f>D562+D567+D568+D569+D576+D577+D581+D584+D585+D586+D587+D592+D595+D599+D603+D610+D616+D628</f>
        <v>515000</v>
      </c>
      <c r="E561" s="38">
        <f>E562+E567+E568+E569+E576+E577+E581+E584+E585+E586+E587+E592+E595+E599+E603+E610+E616+E628</f>
        <v>515000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40000</v>
      </c>
      <c r="D562" s="32">
        <f>SUM(D563:D566)</f>
        <v>40000</v>
      </c>
      <c r="E562" s="32">
        <f>SUM(E563:E566)</f>
        <v>40000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15000</v>
      </c>
      <c r="D569" s="32">
        <f>SUM(D570:D575)</f>
        <v>15000</v>
      </c>
      <c r="E569" s="32">
        <f>SUM(E570:E575)</f>
        <v>15000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15000</v>
      </c>
      <c r="D574" s="5">
        <f t="shared" si="61"/>
        <v>15000</v>
      </c>
      <c r="E574" s="5">
        <f t="shared" si="61"/>
        <v>15000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15000</v>
      </c>
      <c r="D577" s="32">
        <f>SUM(D578:D580)</f>
        <v>15000</v>
      </c>
      <c r="E577" s="32">
        <f>SUM(E578:E580)</f>
        <v>15000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15000</v>
      </c>
      <c r="D580" s="5">
        <f t="shared" si="62"/>
        <v>15000</v>
      </c>
      <c r="E580" s="5">
        <f t="shared" si="62"/>
        <v>15000</v>
      </c>
    </row>
    <row r="581" spans="1:5" outlineLevel="1">
      <c r="A581" s="202" t="s">
        <v>485</v>
      </c>
      <c r="B581" s="203"/>
      <c r="C581" s="32">
        <f>SUM(C582:C583)</f>
        <v>250000</v>
      </c>
      <c r="D581" s="32">
        <f>SUM(D582:D583)</f>
        <v>250000</v>
      </c>
      <c r="E581" s="32">
        <f>SUM(E582:E583)</f>
        <v>250000</v>
      </c>
    </row>
    <row r="582" spans="1:5" outlineLevel="2">
      <c r="A582" s="7">
        <v>6606</v>
      </c>
      <c r="B582" s="4" t="s">
        <v>486</v>
      </c>
      <c r="C582" s="5">
        <v>250000</v>
      </c>
      <c r="D582" s="5">
        <f t="shared" ref="D582:E586" si="63">C582</f>
        <v>250000</v>
      </c>
      <c r="E582" s="5">
        <f t="shared" si="63"/>
        <v>250000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40000</v>
      </c>
      <c r="D585" s="32">
        <f t="shared" si="63"/>
        <v>40000</v>
      </c>
      <c r="E585" s="32">
        <f t="shared" si="63"/>
        <v>40000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30000</v>
      </c>
      <c r="D587" s="32">
        <f>SUM(D588:D591)</f>
        <v>30000</v>
      </c>
      <c r="E587" s="32">
        <f>SUM(E588:E591)</f>
        <v>30000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30000</v>
      </c>
      <c r="D591" s="5">
        <f t="shared" si="64"/>
        <v>30000</v>
      </c>
      <c r="E591" s="5">
        <f t="shared" si="64"/>
        <v>30000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30000</v>
      </c>
      <c r="D595" s="32">
        <f>SUM(D596:D598)</f>
        <v>30000</v>
      </c>
      <c r="E595" s="32">
        <f>SUM(E596:E598)</f>
        <v>30000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 t="shared" ref="D596:E598" si="65">C596</f>
        <v>0</v>
      </c>
      <c r="E596" s="5">
        <f t="shared" si="65"/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si="65"/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30000</v>
      </c>
      <c r="D598" s="5">
        <f t="shared" si="65"/>
        <v>30000</v>
      </c>
      <c r="E598" s="5">
        <f t="shared" si="65"/>
        <v>30000</v>
      </c>
    </row>
    <row r="599" spans="1:5" outlineLevel="1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5000</v>
      </c>
      <c r="D603" s="32">
        <f>SUM(D604:D609)</f>
        <v>5000</v>
      </c>
      <c r="E603" s="32">
        <f>SUM(E604:E609)</f>
        <v>5000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5000</v>
      </c>
      <c r="D608" s="5">
        <f t="shared" si="67"/>
        <v>5000</v>
      </c>
      <c r="E608" s="5">
        <f t="shared" si="67"/>
        <v>5000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12000</v>
      </c>
      <c r="D610" s="32">
        <f>SUM(D611:D615)</f>
        <v>12000</v>
      </c>
      <c r="E610" s="32">
        <f>SUM(E611:E615)</f>
        <v>12000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12000</v>
      </c>
      <c r="D613" s="5">
        <f t="shared" si="68"/>
        <v>12000</v>
      </c>
      <c r="E613" s="5">
        <f t="shared" si="68"/>
        <v>12000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28000</v>
      </c>
      <c r="D616" s="32">
        <f>SUM(D617:D627)</f>
        <v>28000</v>
      </c>
      <c r="E616" s="32">
        <f>SUM(E617:E627)</f>
        <v>28000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11000</v>
      </c>
      <c r="D620" s="5">
        <f t="shared" si="69"/>
        <v>11000</v>
      </c>
      <c r="E620" s="5">
        <f t="shared" si="69"/>
        <v>11000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17000</v>
      </c>
      <c r="D627" s="5">
        <f t="shared" si="69"/>
        <v>17000</v>
      </c>
      <c r="E627" s="5">
        <f t="shared" si="69"/>
        <v>17000</v>
      </c>
    </row>
    <row r="628" spans="1:10" outlineLevel="1">
      <c r="A628" s="202" t="s">
        <v>531</v>
      </c>
      <c r="B628" s="203"/>
      <c r="C628" s="32">
        <f>SUM(C629:C637)</f>
        <v>50000</v>
      </c>
      <c r="D628" s="32">
        <f>SUM(D629:D637)</f>
        <v>50000</v>
      </c>
      <c r="E628" s="32">
        <f>SUM(E629:E637)</f>
        <v>50000</v>
      </c>
    </row>
    <row r="629" spans="1:10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97000</v>
      </c>
      <c r="D642" s="38">
        <f>D643+D644</f>
        <v>97000</v>
      </c>
      <c r="E642" s="38">
        <f>E643+E644</f>
        <v>97000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97000</v>
      </c>
      <c r="D644" s="32">
        <f>C644</f>
        <v>97000</v>
      </c>
      <c r="E644" s="32">
        <f>D644</f>
        <v>97000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 t="shared" ref="D680:E682" si="77">C680</f>
        <v>0</v>
      </c>
      <c r="E680" s="5">
        <f t="shared" si="77"/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si="77"/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0" t="s">
        <v>570</v>
      </c>
      <c r="B716" s="201"/>
      <c r="C716" s="36">
        <f>C717</f>
        <v>283000</v>
      </c>
      <c r="D716" s="36">
        <f>D717</f>
        <v>283000</v>
      </c>
      <c r="E716" s="36">
        <f>E717</f>
        <v>283000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283000</v>
      </c>
      <c r="D717" s="33">
        <f>D718+D722</f>
        <v>283000</v>
      </c>
      <c r="E717" s="33">
        <f>E718+E722</f>
        <v>283000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841</v>
      </c>
      <c r="B718" s="197"/>
      <c r="C718" s="31">
        <f>SUM(C719:C721)</f>
        <v>283000</v>
      </c>
      <c r="D718" s="31">
        <f>SUM(D719:D721)</f>
        <v>283000</v>
      </c>
      <c r="E718" s="31">
        <f>SUM(E719:E721)</f>
        <v>283000</v>
      </c>
    </row>
    <row r="719" spans="1:10" ht="15" customHeight="1" outlineLevel="2">
      <c r="A719" s="6">
        <v>10950</v>
      </c>
      <c r="B719" s="4" t="s">
        <v>572</v>
      </c>
      <c r="C719" s="5">
        <v>283000</v>
      </c>
      <c r="D719" s="5">
        <f t="shared" ref="D719:E721" si="83">C719</f>
        <v>283000</v>
      </c>
      <c r="E719" s="5">
        <f t="shared" si="83"/>
        <v>283000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83"/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838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825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811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823</v>
      </c>
      <c r="C757" s="30"/>
      <c r="D757" s="30">
        <f t="shared" ref="D757:E759" si="88">C757</f>
        <v>0</v>
      </c>
      <c r="E757" s="30">
        <f t="shared" si="88"/>
        <v>0</v>
      </c>
    </row>
    <row r="758" spans="1:5" outlineLevel="3">
      <c r="A758" s="29"/>
      <c r="B758" s="28" t="s">
        <v>822</v>
      </c>
      <c r="C758" s="30"/>
      <c r="D758" s="30">
        <f t="shared" si="88"/>
        <v>0</v>
      </c>
      <c r="E758" s="30">
        <f t="shared" si="88"/>
        <v>0</v>
      </c>
    </row>
    <row r="759" spans="1:5" outlineLevel="3">
      <c r="A759" s="29"/>
      <c r="B759" s="28" t="s">
        <v>821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543" workbookViewId="0">
      <selection activeCell="E560" sqref="E560"/>
    </sheetView>
  </sheetViews>
  <sheetFormatPr baseColWidth="10" defaultColWidth="9.140625" defaultRowHeight="15"/>
  <cols>
    <col min="1" max="1" width="22.7109375" customWidth="1"/>
    <col min="2" max="2" width="105.7109375" customWidth="1"/>
    <col min="3" max="3" width="16.85546875" customWidth="1"/>
    <col min="4" max="4" width="15.42578125" customWidth="1"/>
    <col min="5" max="5" width="19.140625" customWidth="1"/>
    <col min="7" max="7" width="15.28515625" bestFit="1" customWidth="1"/>
  </cols>
  <sheetData>
    <row r="1" spans="1:11" ht="18.75">
      <c r="A1" s="212" t="s">
        <v>30</v>
      </c>
      <c r="B1" s="212"/>
      <c r="C1" s="212"/>
      <c r="D1" s="177" t="s">
        <v>843</v>
      </c>
      <c r="E1" s="177" t="s">
        <v>842</v>
      </c>
      <c r="G1" s="43" t="s">
        <v>31</v>
      </c>
      <c r="H1" s="44"/>
      <c r="I1" s="45"/>
      <c r="J1" s="46" t="b">
        <f>AND(H1=I1)</f>
        <v>1</v>
      </c>
    </row>
    <row r="2" spans="1:11">
      <c r="A2" s="220" t="s">
        <v>60</v>
      </c>
      <c r="B2" s="220"/>
      <c r="C2" s="26">
        <f>C3+C67</f>
        <v>4405400</v>
      </c>
      <c r="D2" s="26">
        <f>D3+D67</f>
        <v>4405400</v>
      </c>
      <c r="E2" s="26">
        <f>E3+E67</f>
        <v>4405400</v>
      </c>
      <c r="G2" s="39" t="s">
        <v>60</v>
      </c>
      <c r="H2" s="41"/>
      <c r="I2" s="42"/>
      <c r="J2" s="40" t="b">
        <f>AND(H2=I2)</f>
        <v>1</v>
      </c>
    </row>
    <row r="3" spans="1:11">
      <c r="A3" s="217" t="s">
        <v>578</v>
      </c>
      <c r="B3" s="217"/>
      <c r="C3" s="23">
        <f>C4+C11+C38+C61</f>
        <v>2361300</v>
      </c>
      <c r="D3" s="23">
        <f>D4+D11+D38+D61</f>
        <v>2361300</v>
      </c>
      <c r="E3" s="23">
        <f>E4+E11+E38+E61</f>
        <v>2361300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213" t="s">
        <v>124</v>
      </c>
      <c r="B4" s="214"/>
      <c r="C4" s="21">
        <f>SUM(C5:C10)</f>
        <v>933000</v>
      </c>
      <c r="D4" s="21">
        <f>SUM(D5:D10)</f>
        <v>933000</v>
      </c>
      <c r="E4" s="21">
        <f>SUM(E5:E10)</f>
        <v>933000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230000</v>
      </c>
      <c r="D5" s="2">
        <f>C5</f>
        <v>230000</v>
      </c>
      <c r="E5" s="2">
        <f>D5</f>
        <v>230000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100000</v>
      </c>
      <c r="D6" s="2">
        <f t="shared" ref="D6:E10" si="0">C6</f>
        <v>100000</v>
      </c>
      <c r="E6" s="2">
        <f t="shared" si="0"/>
        <v>100000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460000</v>
      </c>
      <c r="D7" s="2">
        <f t="shared" si="0"/>
        <v>460000</v>
      </c>
      <c r="E7" s="2">
        <f t="shared" si="0"/>
        <v>460000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140000</v>
      </c>
      <c r="D8" s="2">
        <f t="shared" si="0"/>
        <v>140000</v>
      </c>
      <c r="E8" s="2">
        <f t="shared" si="0"/>
        <v>140000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1000</v>
      </c>
      <c r="D9" s="2">
        <f t="shared" si="0"/>
        <v>1000</v>
      </c>
      <c r="E9" s="2">
        <f t="shared" si="0"/>
        <v>1000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F10" s="17"/>
      <c r="G10" s="17"/>
      <c r="H10" s="17"/>
      <c r="I10" s="17"/>
      <c r="J10" s="17"/>
      <c r="K10" s="17"/>
    </row>
    <row r="11" spans="1:11" ht="15.75" customHeight="1">
      <c r="A11" s="213" t="s">
        <v>125</v>
      </c>
      <c r="B11" s="214"/>
      <c r="C11" s="21">
        <f>SUM(C12:C37)</f>
        <v>1151500</v>
      </c>
      <c r="D11" s="21">
        <f>SUM(D12:D37)</f>
        <v>1151500</v>
      </c>
      <c r="E11" s="21">
        <f>SUM(E12:E37)</f>
        <v>1151500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930000</v>
      </c>
      <c r="D12" s="2">
        <f>C12</f>
        <v>930000</v>
      </c>
      <c r="E12" s="2">
        <f>D12</f>
        <v>930000</v>
      </c>
    </row>
    <row r="13" spans="1:11">
      <c r="A13" s="3">
        <v>2102</v>
      </c>
      <c r="B13" s="1" t="s">
        <v>126</v>
      </c>
      <c r="C13" s="2">
        <v>70000</v>
      </c>
      <c r="D13" s="2">
        <f t="shared" ref="D13:E28" si="1">C13</f>
        <v>70000</v>
      </c>
      <c r="E13" s="2">
        <f t="shared" si="1"/>
        <v>70000</v>
      </c>
    </row>
    <row r="14" spans="1:11">
      <c r="A14" s="3">
        <v>2201</v>
      </c>
      <c r="B14" s="1" t="s">
        <v>5</v>
      </c>
      <c r="C14" s="2">
        <v>50000</v>
      </c>
      <c r="D14" s="2">
        <f t="shared" si="1"/>
        <v>50000</v>
      </c>
      <c r="E14" s="2">
        <f t="shared" si="1"/>
        <v>50000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>
        <v>1500</v>
      </c>
      <c r="D33" s="2">
        <f t="shared" si="2"/>
        <v>1500</v>
      </c>
      <c r="E33" s="2">
        <f t="shared" si="2"/>
        <v>1500</v>
      </c>
    </row>
    <row r="34" spans="1:10">
      <c r="A34" s="3">
        <v>2404</v>
      </c>
      <c r="B34" s="1" t="s">
        <v>7</v>
      </c>
      <c r="C34" s="2">
        <v>50000</v>
      </c>
      <c r="D34" s="2">
        <f t="shared" si="2"/>
        <v>50000</v>
      </c>
      <c r="E34" s="2">
        <f t="shared" si="2"/>
        <v>50000</v>
      </c>
    </row>
    <row r="35" spans="1:10">
      <c r="A35" s="3">
        <v>2405</v>
      </c>
      <c r="B35" s="1" t="s">
        <v>8</v>
      </c>
      <c r="C35" s="2">
        <v>10000</v>
      </c>
      <c r="D35" s="2">
        <f t="shared" si="2"/>
        <v>10000</v>
      </c>
      <c r="E35" s="2">
        <f t="shared" si="2"/>
        <v>10000</v>
      </c>
    </row>
    <row r="36" spans="1:10">
      <c r="A36" s="3">
        <v>2406</v>
      </c>
      <c r="B36" s="1" t="s">
        <v>9</v>
      </c>
      <c r="C36" s="2">
        <v>30000</v>
      </c>
      <c r="D36" s="2">
        <f t="shared" si="2"/>
        <v>30000</v>
      </c>
      <c r="E36" s="2">
        <f t="shared" si="2"/>
        <v>30000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3" t="s">
        <v>145</v>
      </c>
      <c r="B38" s="214"/>
      <c r="C38" s="21">
        <f>SUM(C39:C60)</f>
        <v>265800</v>
      </c>
      <c r="D38" s="21">
        <f>SUM(D39:D60)</f>
        <v>265800</v>
      </c>
      <c r="E38" s="21">
        <f>SUM(E39:E60)</f>
        <v>265800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>
      <c r="A41" s="20">
        <v>3103</v>
      </c>
      <c r="B41" s="20" t="s">
        <v>13</v>
      </c>
      <c r="C41" s="2">
        <v>18000</v>
      </c>
      <c r="D41" s="2">
        <f t="shared" si="3"/>
        <v>18000</v>
      </c>
      <c r="E41" s="2">
        <f t="shared" si="3"/>
        <v>18000</v>
      </c>
    </row>
    <row r="42" spans="1:10">
      <c r="A42" s="20">
        <v>3199</v>
      </c>
      <c r="B42" s="20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35000</v>
      </c>
      <c r="D48" s="2">
        <f t="shared" si="3"/>
        <v>35000</v>
      </c>
      <c r="E48" s="2">
        <f t="shared" si="3"/>
        <v>35000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3" t="s">
        <v>158</v>
      </c>
      <c r="B61" s="214"/>
      <c r="C61" s="22">
        <f>SUM(C62:C66)</f>
        <v>11000</v>
      </c>
      <c r="D61" s="22">
        <f>SUM(D62:D66)</f>
        <v>11000</v>
      </c>
      <c r="E61" s="22">
        <f>SUM(E62:E66)</f>
        <v>11000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>
        <v>1000</v>
      </c>
      <c r="D64" s="2">
        <f t="shared" si="5"/>
        <v>1000</v>
      </c>
      <c r="E64" s="2">
        <f t="shared" si="5"/>
        <v>1000</v>
      </c>
    </row>
    <row r="65" spans="1:10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7" t="s">
        <v>579</v>
      </c>
      <c r="B67" s="217"/>
      <c r="C67" s="25">
        <f>C97+C68</f>
        <v>2044100</v>
      </c>
      <c r="D67" s="25">
        <f>D97+D68</f>
        <v>2044100</v>
      </c>
      <c r="E67" s="25">
        <f>E97+E68</f>
        <v>2044100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3" t="s">
        <v>163</v>
      </c>
      <c r="B68" s="214"/>
      <c r="C68" s="21">
        <f>SUM(C69:C96)</f>
        <v>521700</v>
      </c>
      <c r="D68" s="21">
        <f>SUM(D69:D96)</f>
        <v>521700</v>
      </c>
      <c r="E68" s="21">
        <f>SUM(E69:E96)</f>
        <v>521700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1000</v>
      </c>
      <c r="D73" s="2">
        <f t="shared" si="6"/>
        <v>1000</v>
      </c>
      <c r="E73" s="2">
        <f t="shared" si="6"/>
        <v>1000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1000</v>
      </c>
      <c r="D76" s="2">
        <f t="shared" si="6"/>
        <v>1000</v>
      </c>
      <c r="E76" s="2">
        <f t="shared" si="6"/>
        <v>1000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5000</v>
      </c>
      <c r="D78" s="2">
        <f t="shared" si="6"/>
        <v>5000</v>
      </c>
      <c r="E78" s="2">
        <f t="shared" si="6"/>
        <v>5000</v>
      </c>
    </row>
    <row r="79" spans="1:10">
      <c r="A79" s="3">
        <v>5201</v>
      </c>
      <c r="B79" s="2" t="s">
        <v>20</v>
      </c>
      <c r="C79" s="18">
        <v>400000</v>
      </c>
      <c r="D79" s="2">
        <f t="shared" si="6"/>
        <v>400000</v>
      </c>
      <c r="E79" s="2">
        <f t="shared" si="6"/>
        <v>400000</v>
      </c>
    </row>
    <row r="80" spans="1:10">
      <c r="A80" s="3">
        <v>5202</v>
      </c>
      <c r="B80" s="2" t="s">
        <v>172</v>
      </c>
      <c r="C80" s="2">
        <v>35000</v>
      </c>
      <c r="D80" s="2">
        <f t="shared" si="6"/>
        <v>35000</v>
      </c>
      <c r="E80" s="2">
        <f t="shared" si="6"/>
        <v>35000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>
        <v>4700</v>
      </c>
      <c r="D82" s="2">
        <f t="shared" si="6"/>
        <v>4700</v>
      </c>
      <c r="E82" s="2">
        <f t="shared" si="6"/>
        <v>4700</v>
      </c>
    </row>
    <row r="83" spans="1:11">
      <c r="A83" s="3">
        <v>5205</v>
      </c>
      <c r="B83" s="2" t="s">
        <v>175</v>
      </c>
      <c r="C83" s="2">
        <v>35000</v>
      </c>
      <c r="D83" s="2">
        <f t="shared" si="6"/>
        <v>35000</v>
      </c>
      <c r="E83" s="2">
        <f t="shared" si="6"/>
        <v>35000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5000</v>
      </c>
      <c r="D87" s="2">
        <f t="shared" si="7"/>
        <v>5000</v>
      </c>
      <c r="E87" s="2">
        <f t="shared" si="7"/>
        <v>5000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10000</v>
      </c>
      <c r="D90" s="2">
        <f t="shared" si="7"/>
        <v>10000</v>
      </c>
      <c r="E90" s="2">
        <f t="shared" si="7"/>
        <v>10000</v>
      </c>
    </row>
    <row r="91" spans="1:1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1522400</v>
      </c>
      <c r="D97" s="21">
        <f>SUM(D98:D113)</f>
        <v>1522400</v>
      </c>
      <c r="E97" s="21">
        <f>SUM(E98:E113)</f>
        <v>1522400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1500000</v>
      </c>
      <c r="D98" s="2">
        <f>C98</f>
        <v>1500000</v>
      </c>
      <c r="E98" s="2">
        <f>D98</f>
        <v>1500000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400</v>
      </c>
      <c r="D103" s="2">
        <f t="shared" si="8"/>
        <v>400</v>
      </c>
      <c r="E103" s="2">
        <f t="shared" si="8"/>
        <v>400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15000</v>
      </c>
      <c r="D111" s="2">
        <f t="shared" si="8"/>
        <v>15000</v>
      </c>
      <c r="E111" s="2">
        <f t="shared" si="8"/>
        <v>15000</v>
      </c>
    </row>
    <row r="112" spans="1:10">
      <c r="A112" s="3">
        <v>6099</v>
      </c>
      <c r="B112" s="1" t="s">
        <v>194</v>
      </c>
      <c r="C112" s="2">
        <v>2000</v>
      </c>
      <c r="D112" s="2">
        <f t="shared" si="8"/>
        <v>2000</v>
      </c>
      <c r="E112" s="2">
        <f t="shared" si="8"/>
        <v>2000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8" t="s">
        <v>62</v>
      </c>
      <c r="B114" s="219"/>
      <c r="C114" s="26">
        <f>C115+C152+C177</f>
        <v>1051702</v>
      </c>
      <c r="D114" s="26">
        <v>1441021.7760000001</v>
      </c>
      <c r="E114" s="26">
        <v>1441021.7760000001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5" t="s">
        <v>580</v>
      </c>
      <c r="B115" s="216"/>
      <c r="C115" s="23">
        <f>C116+C135</f>
        <v>885206</v>
      </c>
      <c r="D115" s="23">
        <f>D116+D135</f>
        <v>885206</v>
      </c>
      <c r="E115" s="23">
        <f>E116+E135</f>
        <v>885206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13" t="s">
        <v>195</v>
      </c>
      <c r="B116" s="214"/>
      <c r="C116" s="21">
        <f>C117+C120+C123+C126+C129+C132</f>
        <v>185000</v>
      </c>
      <c r="D116" s="21">
        <f>D117+D120+D123+D126+D129+D132</f>
        <v>185000</v>
      </c>
      <c r="E116" s="21">
        <f>E117+E120+E123+E126+E129+E132</f>
        <v>185000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185000</v>
      </c>
      <c r="D117" s="2">
        <f>D118+D119</f>
        <v>185000</v>
      </c>
      <c r="E117" s="2">
        <f>E118+E119</f>
        <v>185000</v>
      </c>
    </row>
    <row r="118" spans="1:10">
      <c r="A118" s="125"/>
      <c r="B118" s="124" t="s">
        <v>845</v>
      </c>
      <c r="C118" s="123"/>
      <c r="D118" s="123">
        <f>C118</f>
        <v>0</v>
      </c>
      <c r="E118" s="123">
        <f>D118</f>
        <v>0</v>
      </c>
    </row>
    <row r="119" spans="1:10">
      <c r="A119" s="125"/>
      <c r="B119" s="124" t="s">
        <v>850</v>
      </c>
      <c r="C119" s="123">
        <v>185000</v>
      </c>
      <c r="D119" s="123">
        <f>C119</f>
        <v>185000</v>
      </c>
      <c r="E119" s="123">
        <f>D119</f>
        <v>185000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5"/>
      <c r="B121" s="124" t="s">
        <v>845</v>
      </c>
      <c r="C121" s="123"/>
      <c r="D121" s="123">
        <f>C121</f>
        <v>0</v>
      </c>
      <c r="E121" s="123">
        <f>D121</f>
        <v>0</v>
      </c>
    </row>
    <row r="122" spans="1:10">
      <c r="A122" s="125"/>
      <c r="B122" s="124" t="s">
        <v>850</v>
      </c>
      <c r="C122" s="123"/>
      <c r="D122" s="123">
        <f>C122</f>
        <v>0</v>
      </c>
      <c r="E122" s="123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5"/>
      <c r="B124" s="124" t="s">
        <v>845</v>
      </c>
      <c r="C124" s="123"/>
      <c r="D124" s="123">
        <f>C124</f>
        <v>0</v>
      </c>
      <c r="E124" s="123">
        <f>D124</f>
        <v>0</v>
      </c>
    </row>
    <row r="125" spans="1:10">
      <c r="A125" s="125"/>
      <c r="B125" s="124" t="s">
        <v>850</v>
      </c>
      <c r="C125" s="123"/>
      <c r="D125" s="123">
        <f>C125</f>
        <v>0</v>
      </c>
      <c r="E125" s="123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5"/>
      <c r="B127" s="124" t="s">
        <v>845</v>
      </c>
      <c r="C127" s="123"/>
      <c r="D127" s="123">
        <f>C127</f>
        <v>0</v>
      </c>
      <c r="E127" s="123">
        <f>D127</f>
        <v>0</v>
      </c>
      <c r="G127" s="51"/>
    </row>
    <row r="128" spans="1:10">
      <c r="A128" s="125"/>
      <c r="B128" s="124" t="s">
        <v>850</v>
      </c>
      <c r="C128" s="123"/>
      <c r="D128" s="123">
        <f>C128</f>
        <v>0</v>
      </c>
      <c r="E128" s="123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5"/>
      <c r="B130" s="124" t="s">
        <v>845</v>
      </c>
      <c r="C130" s="123"/>
      <c r="D130" s="123">
        <f>C130</f>
        <v>0</v>
      </c>
      <c r="E130" s="123">
        <f>D130</f>
        <v>0</v>
      </c>
    </row>
    <row r="131" spans="1:10">
      <c r="A131" s="125"/>
      <c r="B131" s="124" t="s">
        <v>850</v>
      </c>
      <c r="C131" s="123"/>
      <c r="D131" s="123">
        <f>C131</f>
        <v>0</v>
      </c>
      <c r="E131" s="123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5"/>
      <c r="B133" s="124" t="s">
        <v>845</v>
      </c>
      <c r="C133" s="123"/>
      <c r="D133" s="123">
        <f>C133</f>
        <v>0</v>
      </c>
      <c r="E133" s="123">
        <f>D133</f>
        <v>0</v>
      </c>
    </row>
    <row r="134" spans="1:10">
      <c r="A134" s="125"/>
      <c r="B134" s="124" t="s">
        <v>850</v>
      </c>
      <c r="C134" s="123"/>
      <c r="D134" s="123">
        <f>C134</f>
        <v>0</v>
      </c>
      <c r="E134" s="123">
        <f>D134</f>
        <v>0</v>
      </c>
    </row>
    <row r="135" spans="1:10">
      <c r="A135" s="213" t="s">
        <v>202</v>
      </c>
      <c r="B135" s="214"/>
      <c r="C135" s="21">
        <f>C136+C140+C143+C146+C149</f>
        <v>700206</v>
      </c>
      <c r="D135" s="21">
        <f>D136+D140+D143+D146+D149</f>
        <v>700206</v>
      </c>
      <c r="E135" s="21">
        <f>E136+E140+E143+E146+E149</f>
        <v>700206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410206</v>
      </c>
      <c r="D136" s="2">
        <f>D137+D138+D139</f>
        <v>410206</v>
      </c>
      <c r="E136" s="2">
        <f>E137+E138+E139</f>
        <v>410206</v>
      </c>
    </row>
    <row r="137" spans="1:10">
      <c r="A137" s="125"/>
      <c r="B137" s="124" t="s">
        <v>845</v>
      </c>
      <c r="C137" s="123"/>
      <c r="D137" s="123">
        <f>C137</f>
        <v>0</v>
      </c>
      <c r="E137" s="123">
        <f>D137</f>
        <v>0</v>
      </c>
    </row>
    <row r="138" spans="1:10">
      <c r="A138" s="125"/>
      <c r="B138" s="124" t="s">
        <v>852</v>
      </c>
      <c r="C138" s="123">
        <v>320000</v>
      </c>
      <c r="D138" s="123">
        <f t="shared" ref="D138:E139" si="9">C138</f>
        <v>320000</v>
      </c>
      <c r="E138" s="123">
        <f t="shared" si="9"/>
        <v>320000</v>
      </c>
    </row>
    <row r="139" spans="1:10">
      <c r="A139" s="125"/>
      <c r="B139" s="124" t="s">
        <v>851</v>
      </c>
      <c r="C139" s="123">
        <v>90206</v>
      </c>
      <c r="D139" s="123">
        <f t="shared" si="9"/>
        <v>90206</v>
      </c>
      <c r="E139" s="123">
        <f t="shared" si="9"/>
        <v>90206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5"/>
      <c r="B141" s="124" t="s">
        <v>845</v>
      </c>
      <c r="C141" s="123"/>
      <c r="D141" s="123">
        <f>C141</f>
        <v>0</v>
      </c>
      <c r="E141" s="123">
        <f>D141</f>
        <v>0</v>
      </c>
    </row>
    <row r="142" spans="1:10">
      <c r="A142" s="125"/>
      <c r="B142" s="124" t="s">
        <v>850</v>
      </c>
      <c r="C142" s="123"/>
      <c r="D142" s="123">
        <f>C142</f>
        <v>0</v>
      </c>
      <c r="E142" s="123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5"/>
      <c r="B144" s="124" t="s">
        <v>845</v>
      </c>
      <c r="C144" s="123"/>
      <c r="D144" s="123">
        <f>C144</f>
        <v>0</v>
      </c>
      <c r="E144" s="123">
        <f>D144</f>
        <v>0</v>
      </c>
      <c r="G144" s="51"/>
    </row>
    <row r="145" spans="1:10">
      <c r="A145" s="125"/>
      <c r="B145" s="124" t="s">
        <v>850</v>
      </c>
      <c r="C145" s="123"/>
      <c r="D145" s="123">
        <f>C145</f>
        <v>0</v>
      </c>
      <c r="E145" s="123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5"/>
      <c r="B147" s="124" t="s">
        <v>845</v>
      </c>
      <c r="C147" s="123"/>
      <c r="D147" s="123">
        <f>C147</f>
        <v>0</v>
      </c>
      <c r="E147" s="123">
        <f>D147</f>
        <v>0</v>
      </c>
    </row>
    <row r="148" spans="1:10">
      <c r="A148" s="125"/>
      <c r="B148" s="124" t="s">
        <v>850</v>
      </c>
      <c r="C148" s="123"/>
      <c r="D148" s="123">
        <f>C148</f>
        <v>0</v>
      </c>
      <c r="E148" s="123">
        <f>D148</f>
        <v>0</v>
      </c>
    </row>
    <row r="149" spans="1:10">
      <c r="A149" s="3">
        <v>8005</v>
      </c>
      <c r="B149" s="1" t="s">
        <v>207</v>
      </c>
      <c r="C149" s="2">
        <f>C150+C151</f>
        <v>290000</v>
      </c>
      <c r="D149" s="2">
        <f>D150+D151</f>
        <v>290000</v>
      </c>
      <c r="E149" s="2">
        <f>E150+E151</f>
        <v>290000</v>
      </c>
    </row>
    <row r="150" spans="1:10">
      <c r="A150" s="125"/>
      <c r="B150" s="124" t="s">
        <v>845</v>
      </c>
      <c r="C150" s="123">
        <v>290000</v>
      </c>
      <c r="D150" s="123">
        <f>C150</f>
        <v>290000</v>
      </c>
      <c r="E150" s="123">
        <f>D150</f>
        <v>290000</v>
      </c>
    </row>
    <row r="151" spans="1:10">
      <c r="A151" s="125"/>
      <c r="B151" s="124" t="s">
        <v>850</v>
      </c>
      <c r="C151" s="123"/>
      <c r="D151" s="123">
        <f>C151</f>
        <v>0</v>
      </c>
      <c r="E151" s="123">
        <f>D151</f>
        <v>0</v>
      </c>
    </row>
    <row r="152" spans="1:10">
      <c r="A152" s="215" t="s">
        <v>581</v>
      </c>
      <c r="B152" s="216"/>
      <c r="C152" s="23">
        <f>C153+C163+C170</f>
        <v>166496</v>
      </c>
      <c r="D152" s="23">
        <f>D153+D163+D170</f>
        <v>166496</v>
      </c>
      <c r="E152" s="23">
        <f>E153+E163+E170</f>
        <v>166496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166496</v>
      </c>
      <c r="D153" s="21">
        <f>D154+D157+D160</f>
        <v>166496</v>
      </c>
      <c r="E153" s="21">
        <f>E154+E157+E160</f>
        <v>166496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166496</v>
      </c>
      <c r="D154" s="2">
        <f>D155+D156</f>
        <v>166496</v>
      </c>
      <c r="E154" s="2">
        <f>E155+E156</f>
        <v>166496</v>
      </c>
    </row>
    <row r="155" spans="1:10">
      <c r="A155" s="125"/>
      <c r="B155" s="124" t="s">
        <v>845</v>
      </c>
      <c r="C155" s="123"/>
      <c r="D155" s="123">
        <f>C155</f>
        <v>0</v>
      </c>
      <c r="E155" s="123">
        <f>D155</f>
        <v>0</v>
      </c>
    </row>
    <row r="156" spans="1:10">
      <c r="A156" s="125"/>
      <c r="B156" s="124" t="s">
        <v>850</v>
      </c>
      <c r="C156" s="123">
        <v>166496</v>
      </c>
      <c r="D156" s="123">
        <f>C156</f>
        <v>166496</v>
      </c>
      <c r="E156" s="123">
        <f>D156</f>
        <v>166496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5"/>
      <c r="B158" s="124" t="s">
        <v>845</v>
      </c>
      <c r="C158" s="123"/>
      <c r="D158" s="123">
        <f>C158</f>
        <v>0</v>
      </c>
      <c r="E158" s="123">
        <f>D158</f>
        <v>0</v>
      </c>
    </row>
    <row r="159" spans="1:10">
      <c r="A159" s="125"/>
      <c r="B159" s="124" t="s">
        <v>850</v>
      </c>
      <c r="C159" s="123"/>
      <c r="D159" s="123">
        <f>C159</f>
        <v>0</v>
      </c>
      <c r="E159" s="123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5"/>
      <c r="B161" s="124" t="s">
        <v>845</v>
      </c>
      <c r="C161" s="123"/>
      <c r="D161" s="123">
        <f>C161</f>
        <v>0</v>
      </c>
      <c r="E161" s="123">
        <f>D161</f>
        <v>0</v>
      </c>
    </row>
    <row r="162" spans="1:10">
      <c r="A162" s="125"/>
      <c r="B162" s="124" t="s">
        <v>850</v>
      </c>
      <c r="C162" s="123"/>
      <c r="D162" s="123">
        <f>C162</f>
        <v>0</v>
      </c>
      <c r="E162" s="123">
        <f>D162</f>
        <v>0</v>
      </c>
    </row>
    <row r="163" spans="1:10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5"/>
      <c r="B165" s="124" t="s">
        <v>845</v>
      </c>
      <c r="C165" s="123"/>
      <c r="D165" s="123">
        <f>C165</f>
        <v>0</v>
      </c>
      <c r="E165" s="123">
        <f>D165</f>
        <v>0</v>
      </c>
    </row>
    <row r="166" spans="1:10">
      <c r="A166" s="125"/>
      <c r="B166" s="124" t="s">
        <v>850</v>
      </c>
      <c r="C166" s="123"/>
      <c r="D166" s="123">
        <f>C166</f>
        <v>0</v>
      </c>
      <c r="E166" s="123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5"/>
      <c r="B168" s="124" t="s">
        <v>845</v>
      </c>
      <c r="C168" s="123"/>
      <c r="D168" s="123">
        <f>C168</f>
        <v>0</v>
      </c>
      <c r="E168" s="123">
        <f>D168</f>
        <v>0</v>
      </c>
    </row>
    <row r="169" spans="1:10">
      <c r="A169" s="125"/>
      <c r="B169" s="124" t="s">
        <v>850</v>
      </c>
      <c r="C169" s="123"/>
      <c r="D169" s="123">
        <f>C169</f>
        <v>0</v>
      </c>
      <c r="E169" s="123">
        <f>D169</f>
        <v>0</v>
      </c>
    </row>
    <row r="170" spans="1:10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5"/>
      <c r="B172" s="124" t="s">
        <v>845</v>
      </c>
      <c r="C172" s="123"/>
      <c r="D172" s="123">
        <f>C172</f>
        <v>0</v>
      </c>
      <c r="E172" s="123">
        <f>D172</f>
        <v>0</v>
      </c>
    </row>
    <row r="173" spans="1:10">
      <c r="A173" s="125"/>
      <c r="B173" s="124" t="s">
        <v>850</v>
      </c>
      <c r="C173" s="123"/>
      <c r="D173" s="123">
        <f>C173</f>
        <v>0</v>
      </c>
      <c r="E173" s="123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5"/>
      <c r="B175" s="124" t="s">
        <v>845</v>
      </c>
      <c r="C175" s="123"/>
      <c r="D175" s="123">
        <f>C175</f>
        <v>0</v>
      </c>
      <c r="E175" s="123">
        <f>D175</f>
        <v>0</v>
      </c>
    </row>
    <row r="176" spans="1:10">
      <c r="A176" s="125"/>
      <c r="B176" s="124" t="s">
        <v>850</v>
      </c>
      <c r="C176" s="123"/>
      <c r="D176" s="123">
        <f>C176</f>
        <v>0</v>
      </c>
      <c r="E176" s="123">
        <f>D176</f>
        <v>0</v>
      </c>
    </row>
    <row r="177" spans="1:10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5">
        <v>3</v>
      </c>
      <c r="B180" s="124" t="s">
        <v>847</v>
      </c>
      <c r="C180" s="123"/>
      <c r="D180" s="123">
        <f>D181</f>
        <v>0</v>
      </c>
      <c r="E180" s="123">
        <f>E181</f>
        <v>0</v>
      </c>
    </row>
    <row r="181" spans="1:10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>
      <c r="A182" s="125">
        <v>4</v>
      </c>
      <c r="B182" s="124" t="s">
        <v>848</v>
      </c>
      <c r="C182" s="123"/>
      <c r="D182" s="123">
        <f>D183</f>
        <v>0</v>
      </c>
      <c r="E182" s="123">
        <f>E183</f>
        <v>0</v>
      </c>
    </row>
    <row r="183" spans="1:10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>
      <c r="A190" s="84"/>
      <c r="B190" s="83" t="s">
        <v>845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>
      <c r="A191" s="84"/>
      <c r="B191" s="83" t="s">
        <v>835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>
      <c r="A192" s="84"/>
      <c r="B192" s="83" t="s">
        <v>834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>
      <c r="A197" s="210" t="s">
        <v>833</v>
      </c>
      <c r="B197" s="21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5">
        <v>4</v>
      </c>
      <c r="B198" s="124" t="s">
        <v>848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>
      <c r="A208" s="84"/>
      <c r="B208" s="83" t="s">
        <v>845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11">
      <c r="A209" s="84"/>
      <c r="B209" s="83" t="s">
        <v>828</v>
      </c>
      <c r="C209" s="122"/>
      <c r="D209" s="122">
        <f t="shared" si="12"/>
        <v>0</v>
      </c>
      <c r="E209" s="122">
        <f t="shared" si="12"/>
        <v>0</v>
      </c>
    </row>
    <row r="210" spans="1:11">
      <c r="A210" s="84"/>
      <c r="B210" s="83" t="s">
        <v>845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11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11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11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11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1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11">
      <c r="A217" s="84"/>
      <c r="B217" s="83" t="s">
        <v>845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11">
      <c r="A218" s="128"/>
      <c r="B218" s="127" t="s">
        <v>825</v>
      </c>
      <c r="C218" s="126"/>
      <c r="D218" s="126">
        <f t="shared" si="13"/>
        <v>0</v>
      </c>
      <c r="E218" s="126">
        <f t="shared" si="13"/>
        <v>0</v>
      </c>
      <c r="F218" s="118"/>
      <c r="G218" s="118"/>
      <c r="H218" s="118"/>
      <c r="I218" s="118"/>
      <c r="J218" s="118"/>
      <c r="K218" s="118"/>
    </row>
    <row r="219" spans="1:11">
      <c r="A219" s="128"/>
      <c r="B219" s="127" t="s">
        <v>811</v>
      </c>
      <c r="C219" s="126"/>
      <c r="D219" s="126">
        <f t="shared" si="13"/>
        <v>0</v>
      </c>
      <c r="E219" s="126">
        <f t="shared" si="13"/>
        <v>0</v>
      </c>
      <c r="F219" s="118"/>
      <c r="G219" s="118"/>
      <c r="H219" s="118"/>
      <c r="I219" s="118"/>
      <c r="J219" s="118"/>
      <c r="K219" s="118"/>
    </row>
    <row r="220" spans="1:11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11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1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11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>
      <c r="A225" s="84"/>
      <c r="B225" s="83" t="s">
        <v>823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>
      <c r="A226" s="84"/>
      <c r="B226" s="83" t="s">
        <v>822</v>
      </c>
      <c r="C226" s="122"/>
      <c r="D226" s="122">
        <f t="shared" si="14"/>
        <v>0</v>
      </c>
      <c r="E226" s="122">
        <f t="shared" si="14"/>
        <v>0</v>
      </c>
    </row>
    <row r="227" spans="1:5">
      <c r="A227" s="84"/>
      <c r="B227" s="83" t="s">
        <v>821</v>
      </c>
      <c r="C227" s="122"/>
      <c r="D227" s="122">
        <f t="shared" si="14"/>
        <v>0</v>
      </c>
      <c r="E227" s="122">
        <f t="shared" si="14"/>
        <v>0</v>
      </c>
    </row>
    <row r="228" spans="1:5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>
      <c r="A230" s="84"/>
      <c r="B230" s="83" t="s">
        <v>845</v>
      </c>
      <c r="C230" s="122">
        <v>0</v>
      </c>
      <c r="D230" s="122">
        <f>C230</f>
        <v>0</v>
      </c>
      <c r="E230" s="122">
        <f>D230</f>
        <v>0</v>
      </c>
    </row>
    <row r="231" spans="1:5">
      <c r="A231" s="84"/>
      <c r="B231" s="83" t="s">
        <v>819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>
      <c r="A232" s="84"/>
      <c r="B232" s="83" t="s">
        <v>809</v>
      </c>
      <c r="C232" s="122"/>
      <c r="D232" s="122">
        <f t="shared" si="15"/>
        <v>0</v>
      </c>
      <c r="E232" s="122">
        <f t="shared" si="15"/>
        <v>0</v>
      </c>
    </row>
    <row r="233" spans="1:5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>
      <c r="A240" s="84"/>
      <c r="B240" s="83" t="s">
        <v>845</v>
      </c>
      <c r="C240" s="122">
        <v>0</v>
      </c>
      <c r="D240" s="122">
        <f>C240</f>
        <v>0</v>
      </c>
      <c r="E240" s="122">
        <f>D240</f>
        <v>0</v>
      </c>
    </row>
    <row r="241" spans="1:10">
      <c r="A241" s="84"/>
      <c r="B241" s="83" t="s">
        <v>815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>
      <c r="A242" s="84"/>
      <c r="B242" s="83" t="s">
        <v>814</v>
      </c>
      <c r="C242" s="122"/>
      <c r="D242" s="122">
        <f t="shared" si="16"/>
        <v>0</v>
      </c>
      <c r="E242" s="122">
        <f t="shared" si="16"/>
        <v>0</v>
      </c>
    </row>
    <row r="243" spans="1:10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>
      <c r="A246" s="84"/>
      <c r="B246" s="83" t="s">
        <v>811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>
      <c r="A247" s="84"/>
      <c r="B247" s="83" t="s">
        <v>810</v>
      </c>
      <c r="C247" s="122"/>
      <c r="D247" s="122">
        <f t="shared" si="17"/>
        <v>0</v>
      </c>
      <c r="E247" s="122">
        <f t="shared" si="17"/>
        <v>0</v>
      </c>
    </row>
    <row r="248" spans="1:10">
      <c r="A248" s="84"/>
      <c r="B248" s="83" t="s">
        <v>809</v>
      </c>
      <c r="C248" s="122"/>
      <c r="D248" s="122">
        <f t="shared" si="17"/>
        <v>0</v>
      </c>
      <c r="E248" s="122">
        <f t="shared" si="17"/>
        <v>0</v>
      </c>
    </row>
    <row r="249" spans="1:10">
      <c r="A249" s="84"/>
      <c r="B249" s="83" t="s">
        <v>808</v>
      </c>
      <c r="C249" s="122"/>
      <c r="D249" s="122">
        <f t="shared" si="17"/>
        <v>0</v>
      </c>
      <c r="E249" s="122">
        <f t="shared" si="17"/>
        <v>0</v>
      </c>
    </row>
    <row r="250" spans="1:10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212" t="s">
        <v>67</v>
      </c>
      <c r="B256" s="212"/>
      <c r="C256" s="212"/>
      <c r="D256" s="177" t="s">
        <v>843</v>
      </c>
      <c r="E256" s="177" t="s">
        <v>842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4" t="s">
        <v>60</v>
      </c>
      <c r="B257" s="205"/>
      <c r="C257" s="37">
        <f>C258+C550</f>
        <v>2549894</v>
      </c>
      <c r="D257" s="37">
        <v>3970765</v>
      </c>
      <c r="E257" s="37">
        <v>3970765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0" t="s">
        <v>266</v>
      </c>
      <c r="B258" s="201"/>
      <c r="C258" s="36">
        <f>C259+C339+C483+C547</f>
        <v>2549894</v>
      </c>
      <c r="D258" s="36">
        <f>D259+D339+D483+D547</f>
        <v>1198246</v>
      </c>
      <c r="E258" s="36">
        <f>E259+E339+E483+E547</f>
        <v>1198246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1882414</v>
      </c>
      <c r="D259" s="33">
        <f>D260+D263+D314</f>
        <v>530766</v>
      </c>
      <c r="E259" s="33">
        <f>E260+E263+E314</f>
        <v>530766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02" t="s">
        <v>268</v>
      </c>
      <c r="B260" s="203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02" t="s">
        <v>269</v>
      </c>
      <c r="B263" s="203"/>
      <c r="C263" s="32">
        <f>C264+C265+C289+C296+C298+C302+C305+C308+C313</f>
        <v>1830596</v>
      </c>
      <c r="D263" s="32">
        <f>D264+D265+D289+D296+D298+D302+D305+D308+D313</f>
        <v>527676</v>
      </c>
      <c r="E263" s="32">
        <f>E264+E265+E289+E296+E298+E302+E305+E308+E313</f>
        <v>527676</v>
      </c>
    </row>
    <row r="264" spans="1:10">
      <c r="A264" s="6">
        <v>1101</v>
      </c>
      <c r="B264" s="4" t="s">
        <v>34</v>
      </c>
      <c r="C264" s="5">
        <v>527676</v>
      </c>
      <c r="D264" s="5">
        <f>C264</f>
        <v>527676</v>
      </c>
      <c r="E264" s="5">
        <f>D264</f>
        <v>527676</v>
      </c>
    </row>
    <row r="265" spans="1:10">
      <c r="A265" s="6">
        <v>1101</v>
      </c>
      <c r="B265" s="4" t="s">
        <v>35</v>
      </c>
      <c r="C265" s="5">
        <v>914273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45022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42040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5400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20556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274729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02" t="s">
        <v>601</v>
      </c>
      <c r="B314" s="203"/>
      <c r="C314" s="32">
        <f>C315+C325+C331+C336+C337+C338+C328</f>
        <v>50728</v>
      </c>
      <c r="D314" s="32">
        <f>D315+D325+D331+D336+D337+D338+D328</f>
        <v>2000</v>
      </c>
      <c r="E314" s="32">
        <f>E315+E325+E331+E336+E337+E338+E328</f>
        <v>2000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41400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7328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2000</v>
      </c>
      <c r="D336" s="5">
        <f>C336</f>
        <v>2000</v>
      </c>
      <c r="E336" s="5">
        <f>D336</f>
        <v>2000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667480</v>
      </c>
      <c r="D339" s="33">
        <f>D340+D444+D482</f>
        <v>667480</v>
      </c>
      <c r="E339" s="33">
        <f>E340+E444+E482</f>
        <v>667480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667480</v>
      </c>
      <c r="D340" s="32">
        <f>D341+D342+D343+D344+D347+D348+D353+D356+D357+D362+D367+BH290668+D371+D372+D373+D376+D377+D378+D382+D388+D391+D392+D395+D398+D399+D404+D407+D408+D409+D412+D415+D416+D419+D420+D421+D422+D429+D443</f>
        <v>667480</v>
      </c>
      <c r="E340" s="32">
        <f>E341+E342+E343+E344+E347+E348+E353+E356+E357+E362+E367+BI290668+E371+E372+E373+E376+E377+E378+E382+E388+E391+E392+E395+E398+E399+E404+E407+E408+E409+E412+E415+E416+E419+E420+E421+E422+E429+E443</f>
        <v>667480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24980</v>
      </c>
      <c r="D342" s="5">
        <f t="shared" ref="D342:E343" si="26">C342</f>
        <v>24980</v>
      </c>
      <c r="E342" s="5">
        <f t="shared" si="26"/>
        <v>24980</v>
      </c>
    </row>
    <row r="343" spans="1:10">
      <c r="A343" s="6">
        <v>2201</v>
      </c>
      <c r="B343" s="4" t="s">
        <v>41</v>
      </c>
      <c r="C343" s="5">
        <v>350000</v>
      </c>
      <c r="D343" s="5">
        <f t="shared" si="26"/>
        <v>350000</v>
      </c>
      <c r="E343" s="5">
        <f t="shared" si="26"/>
        <v>350000</v>
      </c>
    </row>
    <row r="344" spans="1:10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>
      <c r="A345" s="29"/>
      <c r="B345" s="28" t="s">
        <v>274</v>
      </c>
      <c r="C345" s="30">
        <v>9000</v>
      </c>
      <c r="D345" s="30">
        <f t="shared" ref="D345:E347" si="27">C345</f>
        <v>9000</v>
      </c>
      <c r="E345" s="30">
        <f t="shared" si="27"/>
        <v>9000</v>
      </c>
    </row>
    <row r="346" spans="1:10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>
      <c r="A348" s="6">
        <v>2201</v>
      </c>
      <c r="B348" s="4" t="s">
        <v>277</v>
      </c>
      <c r="C348" s="5">
        <f>SUM(C349:C352)</f>
        <v>125000</v>
      </c>
      <c r="D348" s="5">
        <f>SUM(D349:D352)</f>
        <v>125000</v>
      </c>
      <c r="E348" s="5">
        <f>SUM(E349:E352)</f>
        <v>125000</v>
      </c>
    </row>
    <row r="349" spans="1:10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</row>
    <row r="350" spans="1:10">
      <c r="A350" s="29"/>
      <c r="B350" s="28" t="s">
        <v>279</v>
      </c>
      <c r="C350" s="30">
        <v>5000</v>
      </c>
      <c r="D350" s="30">
        <f t="shared" ref="D350:E352" si="28">C350</f>
        <v>5000</v>
      </c>
      <c r="E350" s="30">
        <f t="shared" si="28"/>
        <v>5000</v>
      </c>
    </row>
    <row r="351" spans="1:10">
      <c r="A351" s="29"/>
      <c r="B351" s="28" t="s">
        <v>280</v>
      </c>
      <c r="C351" s="30">
        <v>11000</v>
      </c>
      <c r="D351" s="30">
        <f t="shared" si="28"/>
        <v>11000</v>
      </c>
      <c r="E351" s="30">
        <f t="shared" si="28"/>
        <v>11000</v>
      </c>
    </row>
    <row r="352" spans="1:10">
      <c r="A352" s="29"/>
      <c r="B352" s="28" t="s">
        <v>281</v>
      </c>
      <c r="C352" s="30">
        <v>54000</v>
      </c>
      <c r="D352" s="30">
        <f t="shared" si="28"/>
        <v>54000</v>
      </c>
      <c r="E352" s="30">
        <f t="shared" si="28"/>
        <v>54000</v>
      </c>
    </row>
    <row r="353" spans="1:5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9"/>
      <c r="B354" s="28" t="s">
        <v>42</v>
      </c>
      <c r="C354" s="30">
        <v>800</v>
      </c>
      <c r="D354" s="30">
        <f t="shared" ref="D354:E356" si="29">C354</f>
        <v>800</v>
      </c>
      <c r="E354" s="30">
        <f t="shared" si="29"/>
        <v>800</v>
      </c>
    </row>
    <row r="355" spans="1:5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</row>
    <row r="358" spans="1:5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5000</v>
      </c>
      <c r="D360" s="30">
        <f t="shared" si="30"/>
        <v>5000</v>
      </c>
      <c r="E360" s="30">
        <f t="shared" si="30"/>
        <v>5000</v>
      </c>
    </row>
    <row r="361" spans="1:5">
      <c r="A361" s="29"/>
      <c r="B361" s="28" t="s">
        <v>289</v>
      </c>
      <c r="C361" s="30">
        <v>5000</v>
      </c>
      <c r="D361" s="30">
        <f t="shared" si="30"/>
        <v>5000</v>
      </c>
      <c r="E361" s="30">
        <f t="shared" si="30"/>
        <v>5000</v>
      </c>
    </row>
    <row r="362" spans="1:5">
      <c r="A362" s="6">
        <v>2201</v>
      </c>
      <c r="B362" s="4" t="s">
        <v>290</v>
      </c>
      <c r="C362" s="5">
        <f>SUM(C363:C366)</f>
        <v>120000</v>
      </c>
      <c r="D362" s="5">
        <f>SUM(D363:D366)</f>
        <v>120000</v>
      </c>
      <c r="E362" s="5">
        <f>SUM(E363:E366)</f>
        <v>120000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>
      <c r="A365" s="29"/>
      <c r="B365" s="28" t="s">
        <v>293</v>
      </c>
      <c r="C365" s="30">
        <v>110000</v>
      </c>
      <c r="D365" s="30">
        <f t="shared" si="31"/>
        <v>110000</v>
      </c>
      <c r="E365" s="30">
        <f t="shared" si="31"/>
        <v>110000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02" t="s">
        <v>357</v>
      </c>
      <c r="B444" s="20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08" t="s">
        <v>389</v>
      </c>
      <c r="B483" s="20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02" t="s">
        <v>390</v>
      </c>
      <c r="B484" s="20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02" t="s">
        <v>410</v>
      </c>
      <c r="B504" s="20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202" t="s">
        <v>414</v>
      </c>
      <c r="B509" s="20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02" t="s">
        <v>441</v>
      </c>
      <c r="B538" s="20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0" t="s">
        <v>455</v>
      </c>
      <c r="B550" s="20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02" t="s">
        <v>457</v>
      </c>
      <c r="B552" s="20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4" t="s">
        <v>62</v>
      </c>
      <c r="B559" s="205"/>
      <c r="C559" s="37">
        <f>C560+C716+C725</f>
        <v>0</v>
      </c>
      <c r="D559" s="37">
        <v>1875656.7760000001</v>
      </c>
      <c r="E559" s="37">
        <v>1875656.7760000001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0" t="s">
        <v>464</v>
      </c>
      <c r="B560" s="20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0" t="s">
        <v>570</v>
      </c>
      <c r="B716" s="20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6" t="s">
        <v>841</v>
      </c>
      <c r="B718" s="19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>
      <c r="A730" s="196" t="s">
        <v>838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812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835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834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817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1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1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1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828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817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1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1"/>
      <c r="B752" s="120" t="s">
        <v>825</v>
      </c>
      <c r="C752" s="119"/>
      <c r="D752" s="119">
        <f t="shared" ref="D752:E754" si="87">C752</f>
        <v>0</v>
      </c>
      <c r="E752" s="119">
        <f t="shared" si="87"/>
        <v>0</v>
      </c>
      <c r="F752" s="118"/>
      <c r="G752" s="118"/>
      <c r="H752" s="118"/>
      <c r="I752" s="118"/>
      <c r="J752" s="118"/>
      <c r="K752" s="118"/>
    </row>
    <row r="753" spans="1:11">
      <c r="A753" s="121"/>
      <c r="B753" s="120" t="s">
        <v>811</v>
      </c>
      <c r="C753" s="119"/>
      <c r="D753" s="119">
        <f t="shared" si="87"/>
        <v>0</v>
      </c>
      <c r="E753" s="119">
        <f t="shared" si="87"/>
        <v>0</v>
      </c>
      <c r="F753" s="118"/>
      <c r="G753" s="118"/>
      <c r="H753" s="118"/>
      <c r="I753" s="118"/>
      <c r="J753" s="118"/>
      <c r="K753" s="118"/>
    </row>
    <row r="754" spans="1:11">
      <c r="A754" s="6">
        <v>3</v>
      </c>
      <c r="B754" s="4" t="s">
        <v>817</v>
      </c>
      <c r="C754" s="5"/>
      <c r="D754" s="5">
        <f t="shared" si="87"/>
        <v>0</v>
      </c>
      <c r="E754" s="5">
        <f t="shared" si="87"/>
        <v>0</v>
      </c>
    </row>
    <row r="755" spans="1:1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823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822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821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819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809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817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1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5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810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809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808</v>
      </c>
      <c r="C776" s="30"/>
      <c r="D776" s="30">
        <f t="shared" si="90"/>
        <v>0</v>
      </c>
      <c r="E776" s="30">
        <f t="shared" si="90"/>
        <v>0</v>
      </c>
    </row>
    <row r="777" spans="1:5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workbookViewId="0">
      <selection activeCell="F254" sqref="F254"/>
    </sheetView>
  </sheetViews>
  <sheetFormatPr baseColWidth="10" defaultColWidth="9.140625" defaultRowHeight="15" outlineLevelRow="3"/>
  <cols>
    <col min="1" max="1" width="8.85546875" customWidth="1"/>
    <col min="2" max="2" width="76" customWidth="1"/>
    <col min="3" max="3" width="21.140625" customWidth="1"/>
    <col min="4" max="4" width="21.7109375" customWidth="1"/>
    <col min="5" max="5" width="20.140625" customWidth="1"/>
    <col min="6" max="6" width="14.140625" bestFit="1" customWidth="1"/>
    <col min="7" max="7" width="15.5703125" bestFit="1" customWidth="1"/>
    <col min="8" max="8" width="23.28515625" customWidth="1"/>
    <col min="9" max="9" width="15.42578125" bestFit="1" customWidth="1"/>
    <col min="10" max="10" width="20.42578125" bestFit="1" customWidth="1"/>
  </cols>
  <sheetData>
    <row r="1" spans="1:14" ht="18.75">
      <c r="A1" s="212" t="s">
        <v>30</v>
      </c>
      <c r="B1" s="212"/>
      <c r="C1" s="212"/>
      <c r="D1" s="175" t="s">
        <v>843</v>
      </c>
      <c r="E1" s="175" t="s">
        <v>842</v>
      </c>
      <c r="G1" s="43" t="s">
        <v>31</v>
      </c>
      <c r="H1" s="44">
        <f>C2+C114</f>
        <v>5935000</v>
      </c>
      <c r="I1" s="45"/>
      <c r="J1" s="46" t="b">
        <f>AND(H1=I1)</f>
        <v>0</v>
      </c>
    </row>
    <row r="2" spans="1:14">
      <c r="A2" s="220" t="s">
        <v>60</v>
      </c>
      <c r="B2" s="220"/>
      <c r="C2" s="26">
        <f>C3+C67</f>
        <v>4827000</v>
      </c>
      <c r="D2" s="26">
        <f>D3+D67</f>
        <v>4827000</v>
      </c>
      <c r="E2" s="26">
        <f>E3+E67</f>
        <v>4827000</v>
      </c>
      <c r="G2" s="39" t="s">
        <v>60</v>
      </c>
      <c r="H2" s="41">
        <f>C2</f>
        <v>4827000</v>
      </c>
      <c r="I2" s="42"/>
      <c r="J2" s="40" t="b">
        <f>AND(H2=I2)</f>
        <v>0</v>
      </c>
    </row>
    <row r="3" spans="1:14">
      <c r="A3" s="217" t="s">
        <v>578</v>
      </c>
      <c r="B3" s="217"/>
      <c r="C3" s="23">
        <f>C4+C11+C38+C61</f>
        <v>2647000</v>
      </c>
      <c r="D3" s="23">
        <f>D4+D11+D38+D61</f>
        <v>2647000</v>
      </c>
      <c r="E3" s="23">
        <f>E4+E11+E38+E61</f>
        <v>2647000</v>
      </c>
      <c r="G3" s="39" t="s">
        <v>57</v>
      </c>
      <c r="H3" s="41">
        <f t="shared" ref="H3:H66" si="0">C3</f>
        <v>2647000</v>
      </c>
      <c r="I3" s="42"/>
      <c r="J3" s="40" t="b">
        <f>AND(H3=I3)</f>
        <v>0</v>
      </c>
    </row>
    <row r="4" spans="1:14" ht="15" customHeight="1">
      <c r="A4" s="213" t="s">
        <v>124</v>
      </c>
      <c r="B4" s="214"/>
      <c r="C4" s="21">
        <f>SUM(C5:C10)</f>
        <v>1044000</v>
      </c>
      <c r="D4" s="21">
        <f>SUM(D5:D10)</f>
        <v>1044000</v>
      </c>
      <c r="E4" s="21">
        <f>SUM(E5:E10)</f>
        <v>1044000</v>
      </c>
      <c r="F4" s="17"/>
      <c r="G4" s="39" t="s">
        <v>53</v>
      </c>
      <c r="H4" s="41">
        <f t="shared" si="0"/>
        <v>1044000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260000</v>
      </c>
      <c r="D5" s="2">
        <f>C5</f>
        <v>260000</v>
      </c>
      <c r="E5" s="2">
        <f>D5</f>
        <v>260000</v>
      </c>
      <c r="F5" s="17"/>
      <c r="G5" s="17"/>
      <c r="H5" s="41">
        <f t="shared" si="0"/>
        <v>260000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130000</v>
      </c>
      <c r="D6" s="2">
        <f t="shared" ref="D6:E10" si="1">C6</f>
        <v>130000</v>
      </c>
      <c r="E6" s="2">
        <f t="shared" si="1"/>
        <v>130000</v>
      </c>
      <c r="F6" s="17"/>
      <c r="G6" s="17"/>
      <c r="H6" s="41">
        <f t="shared" si="0"/>
        <v>130000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2000</v>
      </c>
      <c r="D9" s="2">
        <f t="shared" si="1"/>
        <v>2000</v>
      </c>
      <c r="E9" s="2">
        <f t="shared" si="1"/>
        <v>2000</v>
      </c>
      <c r="F9" s="17"/>
      <c r="G9" s="17"/>
      <c r="H9" s="41">
        <f t="shared" si="0"/>
        <v>2000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 collapsed="1">
      <c r="A11" s="213" t="s">
        <v>125</v>
      </c>
      <c r="B11" s="214"/>
      <c r="C11" s="21">
        <f>SUM(C12:C37)</f>
        <v>1218700</v>
      </c>
      <c r="D11" s="21">
        <f>SUM(D12:D37)</f>
        <v>1218700</v>
      </c>
      <c r="E11" s="21">
        <f>SUM(E12:E37)</f>
        <v>1218700</v>
      </c>
      <c r="F11" s="17"/>
      <c r="G11" s="39" t="s">
        <v>54</v>
      </c>
      <c r="H11" s="41">
        <f t="shared" si="0"/>
        <v>1218700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976500</v>
      </c>
      <c r="D12" s="2">
        <f>C12</f>
        <v>976500</v>
      </c>
      <c r="E12" s="2">
        <f>D12</f>
        <v>976500</v>
      </c>
      <c r="H12" s="41">
        <f t="shared" si="0"/>
        <v>976500</v>
      </c>
    </row>
    <row r="13" spans="1:14" hidden="1" outlineLevel="1">
      <c r="A13" s="3">
        <v>2102</v>
      </c>
      <c r="B13" s="1" t="s">
        <v>126</v>
      </c>
      <c r="C13" s="2">
        <v>73500</v>
      </c>
      <c r="D13" s="2">
        <f t="shared" ref="D13:E28" si="2">C13</f>
        <v>73500</v>
      </c>
      <c r="E13" s="2">
        <f t="shared" si="2"/>
        <v>73500</v>
      </c>
      <c r="H13" s="41">
        <f t="shared" si="0"/>
        <v>73500</v>
      </c>
    </row>
    <row r="14" spans="1:14" hidden="1" outlineLevel="1">
      <c r="A14" s="3">
        <v>2201</v>
      </c>
      <c r="B14" s="1" t="s">
        <v>5</v>
      </c>
      <c r="C14" s="2">
        <v>60000</v>
      </c>
      <c r="D14" s="2">
        <f t="shared" si="2"/>
        <v>60000</v>
      </c>
      <c r="E14" s="2">
        <f t="shared" si="2"/>
        <v>60000</v>
      </c>
      <c r="H14" s="41">
        <f t="shared" si="0"/>
        <v>60000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12000</v>
      </c>
      <c r="D32" s="2">
        <f t="shared" si="3"/>
        <v>12000</v>
      </c>
      <c r="E32" s="2">
        <f t="shared" si="3"/>
        <v>12000</v>
      </c>
      <c r="H32" s="41">
        <f t="shared" si="0"/>
        <v>12000</v>
      </c>
    </row>
    <row r="33" spans="1:10" hidden="1" outlineLevel="1">
      <c r="A33" s="3">
        <v>2403</v>
      </c>
      <c r="B33" s="1" t="s">
        <v>144</v>
      </c>
      <c r="C33" s="2">
        <v>1700</v>
      </c>
      <c r="D33" s="2">
        <f t="shared" si="3"/>
        <v>1700</v>
      </c>
      <c r="E33" s="2">
        <f t="shared" si="3"/>
        <v>1700</v>
      </c>
      <c r="H33" s="41">
        <f t="shared" si="0"/>
        <v>1700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hidden="1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213" t="s">
        <v>145</v>
      </c>
      <c r="B38" s="214"/>
      <c r="C38" s="21">
        <f>SUM(C39:C60)</f>
        <v>373300</v>
      </c>
      <c r="D38" s="21">
        <f>SUM(D39:D60)</f>
        <v>373300</v>
      </c>
      <c r="E38" s="21">
        <f>SUM(E39:E60)</f>
        <v>373300</v>
      </c>
      <c r="G38" s="39" t="s">
        <v>55</v>
      </c>
      <c r="H38" s="41">
        <f t="shared" si="0"/>
        <v>373300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55000</v>
      </c>
      <c r="D41" s="2">
        <f t="shared" si="4"/>
        <v>55000</v>
      </c>
      <c r="E41" s="2">
        <f t="shared" si="4"/>
        <v>55000</v>
      </c>
      <c r="H41" s="41">
        <f t="shared" si="0"/>
        <v>55000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25000</v>
      </c>
      <c r="D54" s="2">
        <f t="shared" si="4"/>
        <v>25000</v>
      </c>
      <c r="E54" s="2">
        <f t="shared" si="4"/>
        <v>25000</v>
      </c>
      <c r="H54" s="41">
        <f t="shared" si="0"/>
        <v>25000</v>
      </c>
    </row>
    <row r="55" spans="1:10" hidden="1" outlineLevel="1">
      <c r="A55" s="20">
        <v>3303</v>
      </c>
      <c r="B55" s="20" t="s">
        <v>153</v>
      </c>
      <c r="C55" s="2">
        <v>160000</v>
      </c>
      <c r="D55" s="2">
        <f t="shared" si="4"/>
        <v>160000</v>
      </c>
      <c r="E55" s="2">
        <f t="shared" si="4"/>
        <v>160000</v>
      </c>
      <c r="H55" s="41">
        <f t="shared" si="0"/>
        <v>160000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213" t="s">
        <v>158</v>
      </c>
      <c r="B61" s="214"/>
      <c r="C61" s="22">
        <f>SUM(C62:C66)</f>
        <v>11000</v>
      </c>
      <c r="D61" s="22">
        <f>SUM(D62:D66)</f>
        <v>11000</v>
      </c>
      <c r="E61" s="22">
        <f>SUM(E62:E66)</f>
        <v>11000</v>
      </c>
      <c r="G61" s="39" t="s">
        <v>105</v>
      </c>
      <c r="H61" s="41">
        <f t="shared" si="0"/>
        <v>11000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>
        <v>10000</v>
      </c>
      <c r="D65" s="2">
        <f t="shared" si="6"/>
        <v>10000</v>
      </c>
      <c r="E65" s="2">
        <f t="shared" si="6"/>
        <v>10000</v>
      </c>
      <c r="H65" s="41">
        <f t="shared" si="0"/>
        <v>10000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217" t="s">
        <v>579</v>
      </c>
      <c r="B67" s="217"/>
      <c r="C67" s="25">
        <f>C97+C68</f>
        <v>2180000</v>
      </c>
      <c r="D67" s="25">
        <f>D97+D68</f>
        <v>2180000</v>
      </c>
      <c r="E67" s="25">
        <f>E97+E68</f>
        <v>2180000</v>
      </c>
      <c r="G67" s="39" t="s">
        <v>59</v>
      </c>
      <c r="H67" s="41">
        <f t="shared" ref="H67:H130" si="7">C67</f>
        <v>2180000</v>
      </c>
      <c r="I67" s="42"/>
      <c r="J67" s="40" t="b">
        <f>AND(H67=I67)</f>
        <v>0</v>
      </c>
    </row>
    <row r="68" spans="1:10">
      <c r="A68" s="213" t="s">
        <v>163</v>
      </c>
      <c r="B68" s="214"/>
      <c r="C68" s="21">
        <f>SUM(C69:C96)</f>
        <v>577000</v>
      </c>
      <c r="D68" s="21">
        <f>SUM(D69:D96)</f>
        <v>577000</v>
      </c>
      <c r="E68" s="21">
        <f>SUM(E69:E96)</f>
        <v>577000</v>
      </c>
      <c r="G68" s="39" t="s">
        <v>56</v>
      </c>
      <c r="H68" s="41">
        <f t="shared" si="7"/>
        <v>577000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5000</v>
      </c>
      <c r="D78" s="2">
        <f t="shared" si="8"/>
        <v>5000</v>
      </c>
      <c r="E78" s="2">
        <f t="shared" si="8"/>
        <v>5000</v>
      </c>
      <c r="H78" s="41">
        <f t="shared" si="7"/>
        <v>5000</v>
      </c>
    </row>
    <row r="79" spans="1:10" ht="15" hidden="1" customHeight="1" outlineLevel="1">
      <c r="A79" s="3">
        <v>5201</v>
      </c>
      <c r="B79" s="2" t="s">
        <v>20</v>
      </c>
      <c r="C79" s="18">
        <v>470000</v>
      </c>
      <c r="D79" s="2">
        <f t="shared" si="8"/>
        <v>470000</v>
      </c>
      <c r="E79" s="2">
        <f t="shared" si="8"/>
        <v>470000</v>
      </c>
      <c r="H79" s="41">
        <f t="shared" si="7"/>
        <v>470000</v>
      </c>
    </row>
    <row r="80" spans="1:10" ht="15" hidden="1" customHeight="1" outlineLevel="1">
      <c r="A80" s="3">
        <v>5202</v>
      </c>
      <c r="B80" s="2" t="s">
        <v>172</v>
      </c>
      <c r="C80" s="2">
        <v>35000</v>
      </c>
      <c r="D80" s="2">
        <f t="shared" si="8"/>
        <v>35000</v>
      </c>
      <c r="E80" s="2">
        <f t="shared" si="8"/>
        <v>35000</v>
      </c>
      <c r="H80" s="41">
        <f t="shared" si="7"/>
        <v>35000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35000</v>
      </c>
      <c r="D83" s="2">
        <f t="shared" si="8"/>
        <v>35000</v>
      </c>
      <c r="E83" s="2">
        <f t="shared" si="8"/>
        <v>35000</v>
      </c>
      <c r="H83" s="41">
        <f t="shared" si="7"/>
        <v>35000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1603000</v>
      </c>
      <c r="D97" s="21">
        <f>SUM(D98:D113)</f>
        <v>1603000</v>
      </c>
      <c r="E97" s="21">
        <f>SUM(E98:E113)</f>
        <v>1603000</v>
      </c>
      <c r="G97" s="39" t="s">
        <v>58</v>
      </c>
      <c r="H97" s="41">
        <f t="shared" si="7"/>
        <v>1603000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  <c r="H98" s="41">
        <f t="shared" si="7"/>
        <v>1600000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>
        <v>2000</v>
      </c>
      <c r="D112" s="2">
        <f t="shared" si="10"/>
        <v>2000</v>
      </c>
      <c r="E112" s="2">
        <f t="shared" si="10"/>
        <v>2000</v>
      </c>
      <c r="H112" s="41">
        <f t="shared" si="7"/>
        <v>2000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218" t="s">
        <v>62</v>
      </c>
      <c r="B114" s="219"/>
      <c r="C114" s="26">
        <f>C115+C152+C177</f>
        <v>1108000</v>
      </c>
      <c r="D114" s="26">
        <f>D115+D152+D177</f>
        <v>1108000</v>
      </c>
      <c r="E114" s="26">
        <f>E115+E152+E177</f>
        <v>1108000</v>
      </c>
      <c r="G114" s="39" t="s">
        <v>62</v>
      </c>
      <c r="H114" s="41">
        <f t="shared" si="7"/>
        <v>1108000</v>
      </c>
      <c r="I114" s="42"/>
      <c r="J114" s="40" t="b">
        <f>AND(H114=I114)</f>
        <v>0</v>
      </c>
    </row>
    <row r="115" spans="1:10">
      <c r="A115" s="215" t="s">
        <v>580</v>
      </c>
      <c r="B115" s="216"/>
      <c r="C115" s="23">
        <f>C116+C135</f>
        <v>1108000</v>
      </c>
      <c r="D115" s="23">
        <f>D116+D135</f>
        <v>1108000</v>
      </c>
      <c r="E115" s="23">
        <f>E116+E135</f>
        <v>1108000</v>
      </c>
      <c r="G115" s="39" t="s">
        <v>61</v>
      </c>
      <c r="H115" s="41">
        <f t="shared" si="7"/>
        <v>1108000</v>
      </c>
      <c r="I115" s="42"/>
      <c r="J115" s="40" t="b">
        <f>AND(H115=I115)</f>
        <v>0</v>
      </c>
    </row>
    <row r="116" spans="1:10" ht="15" customHeight="1">
      <c r="A116" s="213" t="s">
        <v>195</v>
      </c>
      <c r="B116" s="21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5"/>
      <c r="B118" s="124" t="s">
        <v>845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hidden="1" customHeight="1" outlineLevel="2">
      <c r="A119" s="125"/>
      <c r="B119" s="124" t="s">
        <v>850</v>
      </c>
      <c r="C119" s="123"/>
      <c r="D119" s="123">
        <f>C119</f>
        <v>0</v>
      </c>
      <c r="E119" s="123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5"/>
      <c r="B121" s="124" t="s">
        <v>845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hidden="1" customHeight="1" outlineLevel="2">
      <c r="A122" s="125"/>
      <c r="B122" s="124" t="s">
        <v>850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5"/>
      <c r="B124" s="124" t="s">
        <v>845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hidden="1" customHeight="1" outlineLevel="2">
      <c r="A125" s="125"/>
      <c r="B125" s="124" t="s">
        <v>850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5"/>
      <c r="B127" s="124" t="s">
        <v>845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hidden="1" customHeight="1" outlineLevel="2">
      <c r="A128" s="125"/>
      <c r="B128" s="124" t="s">
        <v>850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5"/>
      <c r="B130" s="124" t="s">
        <v>845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hidden="1" customHeight="1" outlineLevel="2">
      <c r="A131" s="125"/>
      <c r="B131" s="124" t="s">
        <v>850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5"/>
      <c r="B133" s="124" t="s">
        <v>845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hidden="1" customHeight="1" outlineLevel="2">
      <c r="A134" s="125"/>
      <c r="B134" s="124" t="s">
        <v>850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 collapsed="1">
      <c r="A135" s="213" t="s">
        <v>202</v>
      </c>
      <c r="B135" s="214"/>
      <c r="C135" s="21">
        <f>C136+C140+C143+C146+C149</f>
        <v>1108000</v>
      </c>
      <c r="D135" s="21">
        <f>D136+D140+D143+D146+D149</f>
        <v>1108000</v>
      </c>
      <c r="E135" s="21">
        <f>E136+E140+E143+E146+E149</f>
        <v>1108000</v>
      </c>
      <c r="G135" s="39" t="s">
        <v>584</v>
      </c>
      <c r="H135" s="41">
        <f t="shared" si="11"/>
        <v>1108000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624595</v>
      </c>
      <c r="D136" s="2">
        <f>D137+D138+D139</f>
        <v>624595</v>
      </c>
      <c r="E136" s="2">
        <f>E137+E138+E139</f>
        <v>624595</v>
      </c>
      <c r="H136" s="41">
        <f t="shared" si="11"/>
        <v>624595</v>
      </c>
    </row>
    <row r="137" spans="1:10" ht="15" hidden="1" customHeight="1" outlineLevel="2">
      <c r="A137" s="125"/>
      <c r="B137" s="124" t="s">
        <v>845</v>
      </c>
      <c r="C137" s="123"/>
      <c r="D137" s="123">
        <f t="shared" ref="D137:E139" si="12">C137</f>
        <v>0</v>
      </c>
      <c r="E137" s="123">
        <f t="shared" si="12"/>
        <v>0</v>
      </c>
      <c r="H137" s="41">
        <f t="shared" si="11"/>
        <v>0</v>
      </c>
    </row>
    <row r="138" spans="1:10" ht="15" hidden="1" customHeight="1" outlineLevel="2">
      <c r="A138" s="125"/>
      <c r="B138" s="124" t="s">
        <v>852</v>
      </c>
      <c r="C138" s="123">
        <v>500000</v>
      </c>
      <c r="D138" s="123">
        <f t="shared" si="12"/>
        <v>500000</v>
      </c>
      <c r="E138" s="123">
        <f t="shared" si="12"/>
        <v>500000</v>
      </c>
      <c r="H138" s="41">
        <f t="shared" si="11"/>
        <v>500000</v>
      </c>
    </row>
    <row r="139" spans="1:10" ht="15" hidden="1" customHeight="1" outlineLevel="2">
      <c r="A139" s="125"/>
      <c r="B139" s="124" t="s">
        <v>851</v>
      </c>
      <c r="C139" s="123">
        <v>124595</v>
      </c>
      <c r="D139" s="123">
        <f t="shared" si="12"/>
        <v>124595</v>
      </c>
      <c r="E139" s="123">
        <f t="shared" si="12"/>
        <v>124595</v>
      </c>
      <c r="H139" s="41">
        <f t="shared" si="11"/>
        <v>124595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5"/>
      <c r="B141" s="124" t="s">
        <v>845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hidden="1" customHeight="1" outlineLevel="2">
      <c r="A142" s="125"/>
      <c r="B142" s="124" t="s">
        <v>850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5"/>
      <c r="B144" s="124" t="s">
        <v>845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hidden="1" customHeight="1" outlineLevel="2">
      <c r="A145" s="125"/>
      <c r="B145" s="124" t="s">
        <v>850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5"/>
      <c r="B147" s="124" t="s">
        <v>845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hidden="1" customHeight="1" outlineLevel="2">
      <c r="A148" s="125"/>
      <c r="B148" s="124" t="s">
        <v>850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483405</v>
      </c>
      <c r="D149" s="2">
        <f>D150+D151</f>
        <v>483405</v>
      </c>
      <c r="E149" s="2">
        <f>E150+E151</f>
        <v>483405</v>
      </c>
      <c r="H149" s="41">
        <f t="shared" si="11"/>
        <v>483405</v>
      </c>
    </row>
    <row r="150" spans="1:10" ht="15" hidden="1" customHeight="1" outlineLevel="2">
      <c r="A150" s="125"/>
      <c r="B150" s="124" t="s">
        <v>845</v>
      </c>
      <c r="C150" s="123">
        <v>483405</v>
      </c>
      <c r="D150" s="123">
        <f>C150</f>
        <v>483405</v>
      </c>
      <c r="E150" s="123">
        <f>D150</f>
        <v>483405</v>
      </c>
      <c r="H150" s="41">
        <f t="shared" si="11"/>
        <v>483405</v>
      </c>
    </row>
    <row r="151" spans="1:10" ht="15" hidden="1" customHeight="1" outlineLevel="2">
      <c r="A151" s="125"/>
      <c r="B151" s="124" t="s">
        <v>850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 collapsed="1">
      <c r="A152" s="215" t="s">
        <v>581</v>
      </c>
      <c r="B152" s="21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13" t="s">
        <v>208</v>
      </c>
      <c r="B153" s="21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5"/>
      <c r="B155" s="124" t="s">
        <v>845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hidden="1" customHeight="1" outlineLevel="2">
      <c r="A156" s="125"/>
      <c r="B156" s="124" t="s">
        <v>850</v>
      </c>
      <c r="C156" s="123"/>
      <c r="D156" s="123">
        <f>C156</f>
        <v>0</v>
      </c>
      <c r="E156" s="123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5"/>
      <c r="B158" s="124" t="s">
        <v>845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hidden="1" customHeight="1" outlineLevel="2">
      <c r="A159" s="125"/>
      <c r="B159" s="124" t="s">
        <v>850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5"/>
      <c r="B161" s="124" t="s">
        <v>845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hidden="1" customHeight="1" outlineLevel="2">
      <c r="A162" s="125"/>
      <c r="B162" s="124" t="s">
        <v>850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 collapsed="1">
      <c r="A163" s="213" t="s">
        <v>212</v>
      </c>
      <c r="B163" s="21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5"/>
      <c r="B165" s="124" t="s">
        <v>845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hidden="1" customHeight="1" outlineLevel="2">
      <c r="A166" s="125"/>
      <c r="B166" s="124" t="s">
        <v>850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5"/>
      <c r="B168" s="124" t="s">
        <v>845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hidden="1" customHeight="1" outlineLevel="2">
      <c r="A169" s="125"/>
      <c r="B169" s="124" t="s">
        <v>850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 collapsed="1">
      <c r="A170" s="213" t="s">
        <v>214</v>
      </c>
      <c r="B170" s="21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5"/>
      <c r="B172" s="124" t="s">
        <v>845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hidden="1" customHeight="1" outlineLevel="2">
      <c r="A173" s="125"/>
      <c r="B173" s="124" t="s">
        <v>850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5"/>
      <c r="B175" s="124" t="s">
        <v>845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hidden="1" customHeight="1" outlineLevel="2">
      <c r="A176" s="125"/>
      <c r="B176" s="124" t="s">
        <v>850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 collapsed="1">
      <c r="A177" s="215" t="s">
        <v>582</v>
      </c>
      <c r="B177" s="21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13" t="s">
        <v>217</v>
      </c>
      <c r="B178" s="21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210" t="s">
        <v>839</v>
      </c>
      <c r="B179" s="21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5">
        <v>3</v>
      </c>
      <c r="B180" s="124" t="s">
        <v>847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hidden="1" outlineLevel="2">
      <c r="A181" s="84"/>
      <c r="B181" s="83" t="s">
        <v>845</v>
      </c>
      <c r="C181" s="122"/>
      <c r="D181" s="122">
        <f>C181</f>
        <v>0</v>
      </c>
      <c r="E181" s="122">
        <f>D181</f>
        <v>0</v>
      </c>
    </row>
    <row r="182" spans="1:10" hidden="1" outlineLevel="2">
      <c r="A182" s="125">
        <v>4</v>
      </c>
      <c r="B182" s="124" t="s">
        <v>848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hidden="1" outlineLevel="2">
      <c r="A183" s="84"/>
      <c r="B183" s="83" t="s">
        <v>845</v>
      </c>
      <c r="C183" s="122"/>
      <c r="D183" s="122">
        <f>C183</f>
        <v>0</v>
      </c>
      <c r="E183" s="122">
        <f>D183</f>
        <v>0</v>
      </c>
    </row>
    <row r="184" spans="1:10" hidden="1" outlineLevel="1">
      <c r="A184" s="210" t="s">
        <v>838</v>
      </c>
      <c r="B184" s="21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5">
        <v>2</v>
      </c>
      <c r="B185" s="124" t="s">
        <v>846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hidden="1" outlineLevel="3">
      <c r="A186" s="84"/>
      <c r="B186" s="83" t="s">
        <v>845</v>
      </c>
      <c r="C186" s="122"/>
      <c r="D186" s="122">
        <f>C186</f>
        <v>0</v>
      </c>
      <c r="E186" s="122">
        <f>D186</f>
        <v>0</v>
      </c>
    </row>
    <row r="187" spans="1:10" hidden="1" outlineLevel="3">
      <c r="A187" s="84"/>
      <c r="B187" s="83" t="s">
        <v>837</v>
      </c>
      <c r="C187" s="122"/>
      <c r="D187" s="122">
        <f>C187</f>
        <v>0</v>
      </c>
      <c r="E187" s="122">
        <f>D187</f>
        <v>0</v>
      </c>
    </row>
    <row r="188" spans="1:10" hidden="1" outlineLevel="1">
      <c r="A188" s="210" t="s">
        <v>836</v>
      </c>
      <c r="B188" s="21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5">
        <v>1</v>
      </c>
      <c r="B189" s="124" t="s">
        <v>849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hidden="1" outlineLevel="3">
      <c r="A190" s="84"/>
      <c r="B190" s="83" t="s">
        <v>845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hidden="1" outlineLevel="3">
      <c r="A191" s="84"/>
      <c r="B191" s="83" t="s">
        <v>835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hidden="1" outlineLevel="3">
      <c r="A192" s="84"/>
      <c r="B192" s="83" t="s">
        <v>834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hidden="1" outlineLevel="2">
      <c r="A193" s="125">
        <v>3</v>
      </c>
      <c r="B193" s="124" t="s">
        <v>847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hidden="1" outlineLevel="3">
      <c r="A194" s="84"/>
      <c r="B194" s="83" t="s">
        <v>845</v>
      </c>
      <c r="C194" s="122">
        <v>0</v>
      </c>
      <c r="D194" s="122">
        <f>C194</f>
        <v>0</v>
      </c>
      <c r="E194" s="122">
        <f>D194</f>
        <v>0</v>
      </c>
    </row>
    <row r="195" spans="1:5" hidden="1" outlineLevel="2">
      <c r="A195" s="125">
        <v>4</v>
      </c>
      <c r="B195" s="124" t="s">
        <v>848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hidden="1" outlineLevel="3">
      <c r="A196" s="84"/>
      <c r="B196" s="83" t="s">
        <v>845</v>
      </c>
      <c r="C196" s="122">
        <v>0</v>
      </c>
      <c r="D196" s="122">
        <f>C196</f>
        <v>0</v>
      </c>
      <c r="E196" s="122">
        <f>D196</f>
        <v>0</v>
      </c>
    </row>
    <row r="197" spans="1:5" hidden="1" outlineLevel="1">
      <c r="A197" s="210" t="s">
        <v>833</v>
      </c>
      <c r="B197" s="21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5">
        <v>4</v>
      </c>
      <c r="B198" s="124" t="s">
        <v>848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hidden="1" outlineLevel="3">
      <c r="A199" s="84"/>
      <c r="B199" s="83" t="s">
        <v>845</v>
      </c>
      <c r="C199" s="122">
        <v>0</v>
      </c>
      <c r="D199" s="122">
        <f>C199</f>
        <v>0</v>
      </c>
      <c r="E199" s="122">
        <f>D199</f>
        <v>0</v>
      </c>
    </row>
    <row r="200" spans="1:5" hidden="1" outlineLevel="1">
      <c r="A200" s="210" t="s">
        <v>832</v>
      </c>
      <c r="B200" s="21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5">
        <v>3</v>
      </c>
      <c r="B201" s="124" t="s">
        <v>847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hidden="1" outlineLevel="3">
      <c r="A202" s="84"/>
      <c r="B202" s="83" t="s">
        <v>845</v>
      </c>
      <c r="C202" s="122">
        <v>0</v>
      </c>
      <c r="D202" s="122">
        <f>C202</f>
        <v>0</v>
      </c>
      <c r="E202" s="122">
        <f>D202</f>
        <v>0</v>
      </c>
    </row>
    <row r="203" spans="1:5" hidden="1" outlineLevel="1">
      <c r="A203" s="210" t="s">
        <v>831</v>
      </c>
      <c r="B203" s="21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5">
        <v>1</v>
      </c>
      <c r="B204" s="124" t="s">
        <v>849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hidden="1" outlineLevel="3">
      <c r="A205" s="84"/>
      <c r="B205" s="83" t="s">
        <v>845</v>
      </c>
      <c r="C205" s="122">
        <v>0</v>
      </c>
      <c r="D205" s="122">
        <f>C205</f>
        <v>0</v>
      </c>
      <c r="E205" s="122">
        <f>D205</f>
        <v>0</v>
      </c>
    </row>
    <row r="206" spans="1:5" hidden="1" outlineLevel="3">
      <c r="A206" s="84"/>
      <c r="B206" s="83" t="s">
        <v>829</v>
      </c>
      <c r="C206" s="122">
        <v>0</v>
      </c>
      <c r="D206" s="122">
        <f>C206</f>
        <v>0</v>
      </c>
      <c r="E206" s="122">
        <f>D206</f>
        <v>0</v>
      </c>
    </row>
    <row r="207" spans="1:5" hidden="1" outlineLevel="2">
      <c r="A207" s="125">
        <v>2</v>
      </c>
      <c r="B207" s="124" t="s">
        <v>846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hidden="1" outlineLevel="3">
      <c r="A208" s="84"/>
      <c r="B208" s="83" t="s">
        <v>845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hidden="1" outlineLevel="3">
      <c r="A209" s="84"/>
      <c r="B209" s="83" t="s">
        <v>828</v>
      </c>
      <c r="C209" s="122"/>
      <c r="D209" s="122">
        <f t="shared" si="15"/>
        <v>0</v>
      </c>
      <c r="E209" s="122">
        <f t="shared" si="15"/>
        <v>0</v>
      </c>
    </row>
    <row r="210" spans="1:5" hidden="1" outlineLevel="3">
      <c r="A210" s="84"/>
      <c r="B210" s="83" t="s">
        <v>845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hidden="1" outlineLevel="2">
      <c r="A211" s="125">
        <v>3</v>
      </c>
      <c r="B211" s="124" t="s">
        <v>847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hidden="1" outlineLevel="3">
      <c r="A212" s="84"/>
      <c r="B212" s="83" t="s">
        <v>845</v>
      </c>
      <c r="C212" s="122">
        <v>0</v>
      </c>
      <c r="D212" s="122">
        <f>C212</f>
        <v>0</v>
      </c>
      <c r="E212" s="122">
        <f>D212</f>
        <v>0</v>
      </c>
    </row>
    <row r="213" spans="1:5" hidden="1" outlineLevel="2">
      <c r="A213" s="125">
        <v>4</v>
      </c>
      <c r="B213" s="124" t="s">
        <v>848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hidden="1" outlineLevel="3">
      <c r="A214" s="84"/>
      <c r="B214" s="83" t="s">
        <v>845</v>
      </c>
      <c r="C214" s="122">
        <v>0</v>
      </c>
      <c r="D214" s="122">
        <f>C214</f>
        <v>0</v>
      </c>
      <c r="E214" s="122">
        <f>D214</f>
        <v>0</v>
      </c>
    </row>
    <row r="215" spans="1:5" hidden="1" outlineLevel="1">
      <c r="A215" s="210" t="s">
        <v>826</v>
      </c>
      <c r="B215" s="21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5">
        <v>2</v>
      </c>
      <c r="B216" s="124" t="s">
        <v>846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hidden="1" outlineLevel="3">
      <c r="A217" s="84"/>
      <c r="B217" s="83" t="s">
        <v>845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hidden="1" outlineLevel="3">
      <c r="A218" s="128"/>
      <c r="B218" s="127" t="s">
        <v>825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hidden="1" outlineLevel="3">
      <c r="A219" s="128"/>
      <c r="B219" s="127" t="s">
        <v>811</v>
      </c>
      <c r="C219" s="126"/>
      <c r="D219" s="126">
        <f t="shared" si="16"/>
        <v>0</v>
      </c>
      <c r="E219" s="126">
        <f t="shared" si="16"/>
        <v>0</v>
      </c>
    </row>
    <row r="220" spans="1:5" hidden="1" outlineLevel="2">
      <c r="A220" s="125">
        <v>3</v>
      </c>
      <c r="B220" s="124" t="s">
        <v>847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hidden="1" outlineLevel="3">
      <c r="A221" s="84"/>
      <c r="B221" s="83" t="s">
        <v>845</v>
      </c>
      <c r="C221" s="122">
        <v>0</v>
      </c>
      <c r="D221" s="122">
        <f>C221</f>
        <v>0</v>
      </c>
      <c r="E221" s="122">
        <f>D221</f>
        <v>0</v>
      </c>
    </row>
    <row r="222" spans="1:5" hidden="1" outlineLevel="1">
      <c r="A222" s="210" t="s">
        <v>824</v>
      </c>
      <c r="B222" s="21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5">
        <v>2</v>
      </c>
      <c r="B223" s="124" t="s">
        <v>846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hidden="1" outlineLevel="3">
      <c r="A224" s="84"/>
      <c r="B224" s="83" t="s">
        <v>845</v>
      </c>
      <c r="C224" s="122">
        <v>0</v>
      </c>
      <c r="D224" s="122">
        <f>C224</f>
        <v>0</v>
      </c>
      <c r="E224" s="122">
        <f>D224</f>
        <v>0</v>
      </c>
    </row>
    <row r="225" spans="1:5" hidden="1" outlineLevel="3">
      <c r="A225" s="84"/>
      <c r="B225" s="83" t="s">
        <v>823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hidden="1" outlineLevel="3">
      <c r="A226" s="84"/>
      <c r="B226" s="83" t="s">
        <v>822</v>
      </c>
      <c r="C226" s="122"/>
      <c r="D226" s="122">
        <f t="shared" si="17"/>
        <v>0</v>
      </c>
      <c r="E226" s="122">
        <f t="shared" si="17"/>
        <v>0</v>
      </c>
    </row>
    <row r="227" spans="1:5" hidden="1" outlineLevel="3">
      <c r="A227" s="84"/>
      <c r="B227" s="83" t="s">
        <v>821</v>
      </c>
      <c r="C227" s="122"/>
      <c r="D227" s="122">
        <f t="shared" si="17"/>
        <v>0</v>
      </c>
      <c r="E227" s="122">
        <f t="shared" si="17"/>
        <v>0</v>
      </c>
    </row>
    <row r="228" spans="1:5" hidden="1" outlineLevel="1">
      <c r="A228" s="210" t="s">
        <v>820</v>
      </c>
      <c r="B228" s="21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5">
        <v>2</v>
      </c>
      <c r="B229" s="124" t="s">
        <v>846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hidden="1" outlineLevel="3">
      <c r="A230" s="84"/>
      <c r="B230" s="83" t="s">
        <v>845</v>
      </c>
      <c r="C230" s="122">
        <v>0</v>
      </c>
      <c r="D230" s="122">
        <f t="shared" ref="D230:E232" si="18">C230</f>
        <v>0</v>
      </c>
      <c r="E230" s="122">
        <f t="shared" si="18"/>
        <v>0</v>
      </c>
    </row>
    <row r="231" spans="1:5" hidden="1" outlineLevel="3">
      <c r="A231" s="84"/>
      <c r="B231" s="83" t="s">
        <v>819</v>
      </c>
      <c r="C231" s="122">
        <v>0</v>
      </c>
      <c r="D231" s="122">
        <f t="shared" si="18"/>
        <v>0</v>
      </c>
      <c r="E231" s="122">
        <f t="shared" si="18"/>
        <v>0</v>
      </c>
    </row>
    <row r="232" spans="1:5" hidden="1" outlineLevel="3">
      <c r="A232" s="84"/>
      <c r="B232" s="83" t="s">
        <v>809</v>
      </c>
      <c r="C232" s="122"/>
      <c r="D232" s="122">
        <f t="shared" si="18"/>
        <v>0</v>
      </c>
      <c r="E232" s="122">
        <f t="shared" si="18"/>
        <v>0</v>
      </c>
    </row>
    <row r="233" spans="1:5" hidden="1" outlineLevel="2">
      <c r="A233" s="125">
        <v>3</v>
      </c>
      <c r="B233" s="124" t="s">
        <v>847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hidden="1" outlineLevel="3">
      <c r="A234" s="84"/>
      <c r="B234" s="83" t="s">
        <v>845</v>
      </c>
      <c r="C234" s="122">
        <v>0</v>
      </c>
      <c r="D234" s="122">
        <f>C234</f>
        <v>0</v>
      </c>
      <c r="E234" s="122">
        <f>D234</f>
        <v>0</v>
      </c>
    </row>
    <row r="235" spans="1:5" hidden="1" outlineLevel="1">
      <c r="A235" s="210" t="s">
        <v>818</v>
      </c>
      <c r="B235" s="21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5">
        <v>3</v>
      </c>
      <c r="B236" s="124" t="s">
        <v>847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hidden="1" outlineLevel="3">
      <c r="A237" s="84"/>
      <c r="B237" s="83" t="s">
        <v>845</v>
      </c>
      <c r="C237" s="122">
        <v>0</v>
      </c>
      <c r="D237" s="122">
        <f>C237</f>
        <v>0</v>
      </c>
      <c r="E237" s="122">
        <f>D237</f>
        <v>0</v>
      </c>
    </row>
    <row r="238" spans="1:5" hidden="1" outlineLevel="1">
      <c r="A238" s="210" t="s">
        <v>816</v>
      </c>
      <c r="B238" s="21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5">
        <v>2</v>
      </c>
      <c r="B239" s="124" t="s">
        <v>846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hidden="1" outlineLevel="3">
      <c r="A240" s="84"/>
      <c r="B240" s="83" t="s">
        <v>845</v>
      </c>
      <c r="C240" s="122">
        <v>0</v>
      </c>
      <c r="D240" s="122">
        <f t="shared" ref="D240:E242" si="19">C240</f>
        <v>0</v>
      </c>
      <c r="E240" s="122">
        <f t="shared" si="19"/>
        <v>0</v>
      </c>
    </row>
    <row r="241" spans="1:10" hidden="1" outlineLevel="3">
      <c r="A241" s="84"/>
      <c r="B241" s="83" t="s">
        <v>815</v>
      </c>
      <c r="C241" s="122"/>
      <c r="D241" s="122">
        <f t="shared" si="19"/>
        <v>0</v>
      </c>
      <c r="E241" s="122">
        <f t="shared" si="19"/>
        <v>0</v>
      </c>
    </row>
    <row r="242" spans="1:10" hidden="1" outlineLevel="3">
      <c r="A242" s="84"/>
      <c r="B242" s="83" t="s">
        <v>814</v>
      </c>
      <c r="C242" s="122"/>
      <c r="D242" s="122">
        <f t="shared" si="19"/>
        <v>0</v>
      </c>
      <c r="E242" s="122">
        <f t="shared" si="19"/>
        <v>0</v>
      </c>
    </row>
    <row r="243" spans="1:10" hidden="1" outlineLevel="1">
      <c r="A243" s="210" t="s">
        <v>813</v>
      </c>
      <c r="B243" s="21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5">
        <v>2</v>
      </c>
      <c r="B244" s="124" t="s">
        <v>846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hidden="1" outlineLevel="3">
      <c r="A245" s="84"/>
      <c r="B245" s="83" t="s">
        <v>845</v>
      </c>
      <c r="C245" s="122">
        <v>0</v>
      </c>
      <c r="D245" s="122">
        <f>C245</f>
        <v>0</v>
      </c>
      <c r="E245" s="122">
        <f>D245</f>
        <v>0</v>
      </c>
    </row>
    <row r="246" spans="1:10" hidden="1" outlineLevel="3">
      <c r="A246" s="84"/>
      <c r="B246" s="83" t="s">
        <v>811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hidden="1" outlineLevel="3">
      <c r="A247" s="84"/>
      <c r="B247" s="83" t="s">
        <v>810</v>
      </c>
      <c r="C247" s="122"/>
      <c r="D247" s="122">
        <f t="shared" si="20"/>
        <v>0</v>
      </c>
      <c r="E247" s="122">
        <f t="shared" si="20"/>
        <v>0</v>
      </c>
    </row>
    <row r="248" spans="1:10" hidden="1" outlineLevel="3">
      <c r="A248" s="84"/>
      <c r="B248" s="83" t="s">
        <v>809</v>
      </c>
      <c r="C248" s="122"/>
      <c r="D248" s="122">
        <f t="shared" si="20"/>
        <v>0</v>
      </c>
      <c r="E248" s="122">
        <f t="shared" si="20"/>
        <v>0</v>
      </c>
    </row>
    <row r="249" spans="1:10" hidden="1" outlineLevel="3">
      <c r="A249" s="84"/>
      <c r="B249" s="83" t="s">
        <v>808</v>
      </c>
      <c r="C249" s="122"/>
      <c r="D249" s="122">
        <f t="shared" si="20"/>
        <v>0</v>
      </c>
      <c r="E249" s="122">
        <f t="shared" si="20"/>
        <v>0</v>
      </c>
    </row>
    <row r="250" spans="1:10" hidden="1" outlineLevel="1">
      <c r="A250" s="210" t="s">
        <v>807</v>
      </c>
      <c r="B250" s="21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4"/>
      <c r="B251" s="83" t="s">
        <v>845</v>
      </c>
      <c r="C251" s="122">
        <v>0</v>
      </c>
      <c r="D251" s="122">
        <f>C251</f>
        <v>0</v>
      </c>
      <c r="E251" s="122">
        <f>D251</f>
        <v>0</v>
      </c>
    </row>
    <row r="252" spans="1:10" hidden="1" outlineLevel="3">
      <c r="A252" s="84"/>
      <c r="B252" s="83" t="s">
        <v>844</v>
      </c>
      <c r="C252" s="122">
        <v>0</v>
      </c>
      <c r="D252" s="122">
        <f>C252</f>
        <v>0</v>
      </c>
      <c r="E252" s="122">
        <f>D252</f>
        <v>0</v>
      </c>
    </row>
    <row r="253" spans="1:10" collapsed="1"/>
    <row r="254" spans="1:10">
      <c r="F254" s="188"/>
    </row>
    <row r="256" spans="1:10" ht="18.75">
      <c r="A256" s="212" t="s">
        <v>67</v>
      </c>
      <c r="B256" s="212"/>
      <c r="C256" s="212"/>
      <c r="D256" s="175" t="s">
        <v>843</v>
      </c>
      <c r="E256" s="175" t="s">
        <v>842</v>
      </c>
      <c r="G256" s="47" t="s">
        <v>589</v>
      </c>
      <c r="H256" s="48">
        <f>C257+C559</f>
        <v>5935000</v>
      </c>
      <c r="I256" s="49"/>
      <c r="J256" s="50" t="b">
        <f>AND(H256=I256)</f>
        <v>0</v>
      </c>
    </row>
    <row r="257" spans="1:10">
      <c r="A257" s="204" t="s">
        <v>60</v>
      </c>
      <c r="B257" s="205"/>
      <c r="C257" s="37">
        <f>C258+C550</f>
        <v>4443000</v>
      </c>
      <c r="D257" s="37">
        <f>D258+D550</f>
        <v>4443000</v>
      </c>
      <c r="E257" s="37">
        <f>E258+E550</f>
        <v>4443000</v>
      </c>
      <c r="G257" s="39" t="s">
        <v>60</v>
      </c>
      <c r="H257" s="41">
        <f>C257</f>
        <v>4443000</v>
      </c>
      <c r="I257" s="42"/>
      <c r="J257" s="40" t="b">
        <f>AND(H257=I257)</f>
        <v>0</v>
      </c>
    </row>
    <row r="258" spans="1:10">
      <c r="A258" s="200" t="s">
        <v>266</v>
      </c>
      <c r="B258" s="201"/>
      <c r="C258" s="36">
        <f>C259+C339+C483+C547</f>
        <v>4298784</v>
      </c>
      <c r="D258" s="36">
        <f>D259+D339+D483+D547</f>
        <v>4298784</v>
      </c>
      <c r="E258" s="36">
        <f>E259+E339+E483+E547</f>
        <v>4298784</v>
      </c>
      <c r="G258" s="39" t="s">
        <v>57</v>
      </c>
      <c r="H258" s="41">
        <f t="shared" ref="H258:H321" si="21">C258</f>
        <v>4298784</v>
      </c>
      <c r="I258" s="42"/>
      <c r="J258" s="40" t="b">
        <f>AND(H258=I258)</f>
        <v>0</v>
      </c>
    </row>
    <row r="259" spans="1:10">
      <c r="A259" s="198" t="s">
        <v>267</v>
      </c>
      <c r="B259" s="199"/>
      <c r="C259" s="33">
        <f>C260+C263+C314</f>
        <v>2064435</v>
      </c>
      <c r="D259" s="33">
        <f>D260+D263+D314</f>
        <v>2064435</v>
      </c>
      <c r="E259" s="33">
        <f>E260+E263+E314</f>
        <v>2064435</v>
      </c>
      <c r="G259" s="39" t="s">
        <v>590</v>
      </c>
      <c r="H259" s="41">
        <f t="shared" si="21"/>
        <v>2064435</v>
      </c>
      <c r="I259" s="42"/>
      <c r="J259" s="40" t="b">
        <f>AND(H259=I259)</f>
        <v>0</v>
      </c>
    </row>
    <row r="260" spans="1:10" hidden="1" outlineLevel="1">
      <c r="A260" s="202" t="s">
        <v>268</v>
      </c>
      <c r="B260" s="203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202" t="s">
        <v>269</v>
      </c>
      <c r="B263" s="203"/>
      <c r="C263" s="32">
        <f>C264+C265+C289+C296+C298+C302+C305+C308+C313</f>
        <v>2012620</v>
      </c>
      <c r="D263" s="32">
        <f>D264+D265+D289+D296+D298+D302+D305+D308+D313</f>
        <v>2012620</v>
      </c>
      <c r="E263" s="32">
        <f>E264+E265+E289+E296+E298+E302+E305+E308+E313</f>
        <v>2012620</v>
      </c>
      <c r="H263" s="41">
        <f t="shared" si="21"/>
        <v>2012620</v>
      </c>
    </row>
    <row r="264" spans="1:10" hidden="1" outlineLevel="2">
      <c r="A264" s="6">
        <v>1101</v>
      </c>
      <c r="B264" s="4" t="s">
        <v>34</v>
      </c>
      <c r="C264" s="5">
        <v>565380</v>
      </c>
      <c r="D264" s="5">
        <f t="shared" ref="D264:E266" si="22">C264</f>
        <v>565380</v>
      </c>
      <c r="E264" s="5">
        <f t="shared" si="22"/>
        <v>565380</v>
      </c>
      <c r="H264" s="41">
        <f t="shared" si="21"/>
        <v>565380</v>
      </c>
    </row>
    <row r="265" spans="1:10" hidden="1" outlineLevel="2">
      <c r="A265" s="6">
        <v>1101</v>
      </c>
      <c r="B265" s="4" t="s">
        <v>35</v>
      </c>
      <c r="C265" s="5">
        <v>1042384</v>
      </c>
      <c r="D265" s="5">
        <f t="shared" si="22"/>
        <v>1042384</v>
      </c>
      <c r="E265" s="5">
        <f t="shared" si="22"/>
        <v>1042384</v>
      </c>
      <c r="H265" s="41">
        <f t="shared" si="21"/>
        <v>1042384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48260</v>
      </c>
      <c r="D289" s="5">
        <f>C289</f>
        <v>48260</v>
      </c>
      <c r="E289" s="5">
        <f>D289</f>
        <v>48260</v>
      </c>
      <c r="H289" s="41">
        <f t="shared" si="21"/>
        <v>48260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900</v>
      </c>
      <c r="D296" s="5">
        <f>SUM(D297)</f>
        <v>900</v>
      </c>
      <c r="E296" s="5">
        <f>SUM(E297)</f>
        <v>900</v>
      </c>
      <c r="H296" s="41">
        <f t="shared" si="21"/>
        <v>900</v>
      </c>
    </row>
    <row r="297" spans="1:8" hidden="1" outlineLevel="3">
      <c r="A297" s="29"/>
      <c r="B297" s="28" t="s">
        <v>111</v>
      </c>
      <c r="C297" s="30">
        <v>900</v>
      </c>
      <c r="D297" s="30">
        <f>C297</f>
        <v>900</v>
      </c>
      <c r="E297" s="30">
        <f>D297</f>
        <v>900</v>
      </c>
      <c r="H297" s="41">
        <f t="shared" si="21"/>
        <v>900</v>
      </c>
    </row>
    <row r="298" spans="1:8" hidden="1" outlineLevel="2">
      <c r="A298" s="6">
        <v>1101</v>
      </c>
      <c r="B298" s="4" t="s">
        <v>37</v>
      </c>
      <c r="C298" s="5">
        <v>39140</v>
      </c>
      <c r="D298" s="5">
        <f>C298</f>
        <v>39140</v>
      </c>
      <c r="E298" s="5">
        <f>D298</f>
        <v>39140</v>
      </c>
      <c r="H298" s="41">
        <f t="shared" si="21"/>
        <v>39140</v>
      </c>
    </row>
    <row r="299" spans="1:8" hidden="1" outlineLevel="3">
      <c r="A299" s="29"/>
      <c r="B299" s="28" t="s">
        <v>248</v>
      </c>
      <c r="C299" s="30"/>
      <c r="D299" s="30">
        <f t="shared" ref="D299:E301" si="26">C299</f>
        <v>0</v>
      </c>
      <c r="E299" s="30">
        <f t="shared" si="26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6"/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5400</v>
      </c>
      <c r="D302" s="5">
        <v>5400</v>
      </c>
      <c r="E302" s="5">
        <v>5400</v>
      </c>
      <c r="H302" s="41">
        <f t="shared" si="21"/>
        <v>5400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14256</v>
      </c>
      <c r="D305" s="5">
        <f>SUM(D306:D307)</f>
        <v>14256</v>
      </c>
      <c r="E305" s="5">
        <f>SUM(E306:E307)</f>
        <v>14256</v>
      </c>
      <c r="H305" s="41">
        <f t="shared" si="21"/>
        <v>14256</v>
      </c>
    </row>
    <row r="306" spans="1:8" hidden="1" outlineLevel="3">
      <c r="A306" s="29"/>
      <c r="B306" s="28" t="s">
        <v>254</v>
      </c>
      <c r="C306" s="30">
        <v>14256</v>
      </c>
      <c r="D306" s="30">
        <f t="shared" ref="D306:E309" si="27">C306</f>
        <v>14256</v>
      </c>
      <c r="E306" s="30">
        <f t="shared" si="27"/>
        <v>14256</v>
      </c>
      <c r="H306" s="41">
        <f t="shared" si="21"/>
        <v>14256</v>
      </c>
    </row>
    <row r="307" spans="1:8" hidden="1" outlineLevel="3">
      <c r="A307" s="29"/>
      <c r="B307" s="28" t="s">
        <v>255</v>
      </c>
      <c r="C307" s="30"/>
      <c r="D307" s="30">
        <f t="shared" si="27"/>
        <v>0</v>
      </c>
      <c r="E307" s="30">
        <f t="shared" si="27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296900</v>
      </c>
      <c r="D308" s="5">
        <f t="shared" si="27"/>
        <v>296900</v>
      </c>
      <c r="E308" s="5">
        <f t="shared" si="27"/>
        <v>296900</v>
      </c>
      <c r="H308" s="41">
        <f t="shared" si="21"/>
        <v>296900</v>
      </c>
    </row>
    <row r="309" spans="1:8" hidden="1" outlineLevel="3">
      <c r="A309" s="29"/>
      <c r="B309" s="28" t="s">
        <v>256</v>
      </c>
      <c r="C309" s="30"/>
      <c r="D309" s="30">
        <f t="shared" si="27"/>
        <v>0</v>
      </c>
      <c r="E309" s="30">
        <f t="shared" si="27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202" t="s">
        <v>601</v>
      </c>
      <c r="B314" s="203"/>
      <c r="C314" s="32">
        <f>C315+C325+C331+C336+C337+C338+C328</f>
        <v>50725</v>
      </c>
      <c r="D314" s="32">
        <f>D315+D325+D331+D336+D337+D338+D328</f>
        <v>50725</v>
      </c>
      <c r="E314" s="32">
        <f>E315+E325+E331+E336+E337+E338+E328</f>
        <v>50725</v>
      </c>
      <c r="H314" s="41">
        <f t="shared" si="21"/>
        <v>50725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hidden="1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hidden="1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hidden="1" outlineLevel="2">
      <c r="A325" s="6">
        <v>1102</v>
      </c>
      <c r="B325" s="4" t="s">
        <v>263</v>
      </c>
      <c r="C325" s="5">
        <v>41400</v>
      </c>
      <c r="D325" s="5">
        <v>41400</v>
      </c>
      <c r="E325" s="5">
        <v>41400</v>
      </c>
      <c r="H325" s="41">
        <f t="shared" si="30"/>
        <v>41400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0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0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hidden="1" outlineLevel="2">
      <c r="A331" s="6">
        <v>1102</v>
      </c>
      <c r="B331" s="4" t="s">
        <v>39</v>
      </c>
      <c r="C331" s="5">
        <v>7325</v>
      </c>
      <c r="D331" s="5">
        <v>7325</v>
      </c>
      <c r="E331" s="5">
        <v>7325</v>
      </c>
      <c r="H331" s="41">
        <f t="shared" si="30"/>
        <v>7325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1">C333</f>
        <v>0</v>
      </c>
      <c r="E333" s="30">
        <f t="shared" si="31"/>
        <v>0</v>
      </c>
      <c r="H333" s="41">
        <f t="shared" si="30"/>
        <v>0</v>
      </c>
    </row>
    <row r="334" spans="1:8" hidden="1" outlineLevel="3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 hidden="1" outlineLevel="3">
      <c r="A335" s="29"/>
      <c r="B335" s="28" t="s">
        <v>259</v>
      </c>
      <c r="C335" s="30"/>
      <c r="D335" s="30">
        <f t="shared" si="31"/>
        <v>0</v>
      </c>
      <c r="E335" s="30">
        <f t="shared" si="31"/>
        <v>0</v>
      </c>
      <c r="H335" s="41">
        <f t="shared" si="30"/>
        <v>0</v>
      </c>
    </row>
    <row r="336" spans="1:8" hidden="1" outlineLevel="2">
      <c r="A336" s="6">
        <v>1102</v>
      </c>
      <c r="B336" s="4" t="s">
        <v>453</v>
      </c>
      <c r="C336" s="5">
        <v>2000</v>
      </c>
      <c r="D336" s="5">
        <f t="shared" ref="D336:E338" si="32">C336</f>
        <v>2000</v>
      </c>
      <c r="E336" s="5">
        <f t="shared" si="32"/>
        <v>2000</v>
      </c>
      <c r="H336" s="41">
        <f t="shared" si="30"/>
        <v>2000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32"/>
        <v>0</v>
      </c>
      <c r="E337" s="5">
        <f t="shared" si="32"/>
        <v>0</v>
      </c>
      <c r="H337" s="41">
        <f t="shared" si="30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2"/>
        <v>0</v>
      </c>
      <c r="E338" s="5">
        <f t="shared" si="32"/>
        <v>0</v>
      </c>
      <c r="H338" s="41">
        <f t="shared" si="30"/>
        <v>0</v>
      </c>
    </row>
    <row r="339" spans="1:10" collapsed="1">
      <c r="A339" s="198" t="s">
        <v>270</v>
      </c>
      <c r="B339" s="199"/>
      <c r="C339" s="33">
        <f>C340+C444+C482</f>
        <v>1857575</v>
      </c>
      <c r="D339" s="33">
        <f>D340+D444+D482</f>
        <v>1857575</v>
      </c>
      <c r="E339" s="33">
        <f>E340+E444+E482</f>
        <v>1857575</v>
      </c>
      <c r="G339" s="39" t="s">
        <v>591</v>
      </c>
      <c r="H339" s="41">
        <f t="shared" si="30"/>
        <v>1857575</v>
      </c>
      <c r="I339" s="42"/>
      <c r="J339" s="40" t="b">
        <f>AND(H339=I339)</f>
        <v>0</v>
      </c>
    </row>
    <row r="340" spans="1:10" hidden="1" outlineLevel="1">
      <c r="A340" s="202" t="s">
        <v>271</v>
      </c>
      <c r="B340" s="203"/>
      <c r="C340" s="32">
        <f>C341+C342+C343+C344+C347+C348+C353+C356+C357+C362+C367+C368+C371+C372+C373+C376+C377+C378+C382+C388+C391+C392+C395+C398+C399+C404+C407+C408+C409+C412+C415+C416+C419+C420+C421+C422+C429+C443</f>
        <v>1160075</v>
      </c>
      <c r="D340" s="32">
        <f>D341+D342+D343+D344+D347+D348+D353+D356+D357+D362+D367+BH290668+D371+D372+D373+D376+D377+D378+D382+D388+D391+D392+D395+D398+D399+D404+D407+D408+D409+D412+D415+D416+D419+D420+D421+D422+D429+D443</f>
        <v>1160075</v>
      </c>
      <c r="E340" s="32">
        <f>E341+E342+E343+E344+E347+E348+E353+E356+E357+E362+E367+BI290668+E371+E372+E373+E376+E377+E378+E382+E388+E391+E392+E395+E398+E399+E404+E407+E408+E409+E412+E415+E416+E419+E420+E421+E422+E429+E443</f>
        <v>1160075</v>
      </c>
      <c r="H340" s="41">
        <f t="shared" si="30"/>
        <v>1160075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 t="shared" ref="D341:E343" si="33">C341</f>
        <v>0</v>
      </c>
      <c r="E341" s="5">
        <f t="shared" si="33"/>
        <v>0</v>
      </c>
      <c r="H341" s="41">
        <f t="shared" si="30"/>
        <v>0</v>
      </c>
    </row>
    <row r="342" spans="1:10" hidden="1" outlineLevel="2">
      <c r="A342" s="6">
        <v>2201</v>
      </c>
      <c r="B342" s="4" t="s">
        <v>40</v>
      </c>
      <c r="C342" s="5">
        <v>27000</v>
      </c>
      <c r="D342" s="5">
        <f t="shared" si="33"/>
        <v>27000</v>
      </c>
      <c r="E342" s="5">
        <f t="shared" si="33"/>
        <v>27000</v>
      </c>
      <c r="H342" s="41">
        <f t="shared" si="30"/>
        <v>27000</v>
      </c>
    </row>
    <row r="343" spans="1:10" hidden="1" outlineLevel="2">
      <c r="A343" s="6">
        <v>2201</v>
      </c>
      <c r="B343" s="4" t="s">
        <v>41</v>
      </c>
      <c r="C343" s="5">
        <v>540000</v>
      </c>
      <c r="D343" s="5">
        <f t="shared" si="33"/>
        <v>540000</v>
      </c>
      <c r="E343" s="5">
        <f t="shared" si="33"/>
        <v>540000</v>
      </c>
      <c r="H343" s="41">
        <f t="shared" si="30"/>
        <v>540000</v>
      </c>
    </row>
    <row r="344" spans="1:10" hidden="1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  <c r="H344" s="41">
        <f t="shared" si="30"/>
        <v>11500</v>
      </c>
    </row>
    <row r="345" spans="1:10" hidden="1" outlineLevel="3">
      <c r="A345" s="29"/>
      <c r="B345" s="28" t="s">
        <v>274</v>
      </c>
      <c r="C345" s="30">
        <v>9000</v>
      </c>
      <c r="D345" s="30">
        <f t="shared" ref="D345:E347" si="34">C345</f>
        <v>9000</v>
      </c>
      <c r="E345" s="30">
        <f t="shared" si="34"/>
        <v>9000</v>
      </c>
      <c r="H345" s="41">
        <f t="shared" si="30"/>
        <v>9000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4"/>
        <v>2500</v>
      </c>
      <c r="E346" s="30">
        <f t="shared" si="34"/>
        <v>2500</v>
      </c>
      <c r="H346" s="41">
        <f t="shared" si="30"/>
        <v>2500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4"/>
        <v>5000</v>
      </c>
      <c r="E347" s="5">
        <f t="shared" si="34"/>
        <v>5000</v>
      </c>
      <c r="H347" s="41">
        <f t="shared" si="30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135000</v>
      </c>
      <c r="D348" s="5">
        <f>SUM(D349:D352)</f>
        <v>135000</v>
      </c>
      <c r="E348" s="5">
        <f>SUM(E349:E352)</f>
        <v>135000</v>
      </c>
      <c r="H348" s="41">
        <f t="shared" si="30"/>
        <v>135000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30"/>
        <v>60000</v>
      </c>
    </row>
    <row r="350" spans="1:10" hidden="1" outlineLevel="3">
      <c r="A350" s="29"/>
      <c r="B350" s="28" t="s">
        <v>279</v>
      </c>
      <c r="C350" s="30">
        <v>5000</v>
      </c>
      <c r="D350" s="30">
        <f t="shared" ref="D350:E352" si="35">C350</f>
        <v>5000</v>
      </c>
      <c r="E350" s="30">
        <f t="shared" si="35"/>
        <v>5000</v>
      </c>
      <c r="H350" s="41">
        <f t="shared" si="30"/>
        <v>5000</v>
      </c>
    </row>
    <row r="351" spans="1:10" hidden="1" outlineLevel="3">
      <c r="A351" s="29"/>
      <c r="B351" s="28" t="s">
        <v>280</v>
      </c>
      <c r="C351" s="30">
        <v>11000</v>
      </c>
      <c r="D351" s="30">
        <f t="shared" si="35"/>
        <v>11000</v>
      </c>
      <c r="E351" s="30">
        <f t="shared" si="35"/>
        <v>11000</v>
      </c>
      <c r="H351" s="41">
        <f t="shared" si="30"/>
        <v>11000</v>
      </c>
    </row>
    <row r="352" spans="1:10" hidden="1" outlineLevel="3">
      <c r="A352" s="29"/>
      <c r="B352" s="28" t="s">
        <v>281</v>
      </c>
      <c r="C352" s="30">
        <v>59000</v>
      </c>
      <c r="D352" s="30">
        <f t="shared" si="35"/>
        <v>59000</v>
      </c>
      <c r="E352" s="30">
        <f t="shared" si="35"/>
        <v>59000</v>
      </c>
      <c r="H352" s="41">
        <f t="shared" si="30"/>
        <v>59000</v>
      </c>
    </row>
    <row r="353" spans="1:8" hidden="1" outlineLevel="2">
      <c r="A353" s="6">
        <v>2201</v>
      </c>
      <c r="B353" s="4" t="s">
        <v>282</v>
      </c>
      <c r="C353" s="5">
        <f>SUM(C354:C355)</f>
        <v>1530</v>
      </c>
      <c r="D353" s="5">
        <f>SUM(D354:D355)</f>
        <v>1530</v>
      </c>
      <c r="E353" s="5">
        <f>SUM(E354:E355)</f>
        <v>1530</v>
      </c>
      <c r="H353" s="41">
        <f t="shared" si="30"/>
        <v>1530</v>
      </c>
    </row>
    <row r="354" spans="1:8" hidden="1" outlineLevel="3">
      <c r="A354" s="29"/>
      <c r="B354" s="28" t="s">
        <v>42</v>
      </c>
      <c r="C354" s="30">
        <v>1330</v>
      </c>
      <c r="D354" s="30">
        <f t="shared" ref="D354:E356" si="36">C354</f>
        <v>1330</v>
      </c>
      <c r="E354" s="30">
        <f t="shared" si="36"/>
        <v>1330</v>
      </c>
      <c r="H354" s="41">
        <f t="shared" si="30"/>
        <v>1330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6"/>
        <v>200</v>
      </c>
      <c r="E355" s="30">
        <f t="shared" si="36"/>
        <v>200</v>
      </c>
      <c r="H355" s="41">
        <f t="shared" si="30"/>
        <v>200</v>
      </c>
    </row>
    <row r="356" spans="1:8" hidden="1" outlineLevel="2">
      <c r="A356" s="6">
        <v>2201</v>
      </c>
      <c r="B356" s="4" t="s">
        <v>284</v>
      </c>
      <c r="C356" s="5">
        <v>10000</v>
      </c>
      <c r="D356" s="5">
        <f t="shared" si="36"/>
        <v>10000</v>
      </c>
      <c r="E356" s="5">
        <f t="shared" si="36"/>
        <v>10000</v>
      </c>
      <c r="H356" s="41">
        <f t="shared" si="30"/>
        <v>10000</v>
      </c>
    </row>
    <row r="357" spans="1:8" hidden="1" outlineLevel="2">
      <c r="A357" s="6">
        <v>2201</v>
      </c>
      <c r="B357" s="4" t="s">
        <v>285</v>
      </c>
      <c r="C357" s="5">
        <f>SUM(C358:C361)</f>
        <v>21000</v>
      </c>
      <c r="D357" s="5">
        <f>SUM(D358:D361)</f>
        <v>21000</v>
      </c>
      <c r="E357" s="5">
        <f>SUM(E358:E361)</f>
        <v>21000</v>
      </c>
      <c r="H357" s="41">
        <f t="shared" si="30"/>
        <v>21000</v>
      </c>
    </row>
    <row r="358" spans="1:8" hidden="1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  <c r="H358" s="41">
        <f t="shared" si="30"/>
        <v>13000</v>
      </c>
    </row>
    <row r="359" spans="1:8" hidden="1" outlineLevel="3">
      <c r="A359" s="29"/>
      <c r="B359" s="28" t="s">
        <v>287</v>
      </c>
      <c r="C359" s="30"/>
      <c r="D359" s="30">
        <f t="shared" ref="D359:E361" si="37">C359</f>
        <v>0</v>
      </c>
      <c r="E359" s="30">
        <f t="shared" si="37"/>
        <v>0</v>
      </c>
      <c r="H359" s="41">
        <f t="shared" si="30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7"/>
        <v>2000</v>
      </c>
      <c r="E360" s="30">
        <f t="shared" si="37"/>
        <v>2000</v>
      </c>
      <c r="H360" s="41">
        <f t="shared" si="30"/>
        <v>2000</v>
      </c>
    </row>
    <row r="361" spans="1:8" hidden="1" outlineLevel="3">
      <c r="A361" s="29"/>
      <c r="B361" s="28" t="s">
        <v>289</v>
      </c>
      <c r="C361" s="30">
        <v>6000</v>
      </c>
      <c r="D361" s="30">
        <f t="shared" si="37"/>
        <v>6000</v>
      </c>
      <c r="E361" s="30">
        <f t="shared" si="37"/>
        <v>6000</v>
      </c>
      <c r="H361" s="41">
        <f t="shared" si="30"/>
        <v>6000</v>
      </c>
    </row>
    <row r="362" spans="1:8" hidden="1" outlineLevel="2">
      <c r="A362" s="6">
        <v>2201</v>
      </c>
      <c r="B362" s="4" t="s">
        <v>290</v>
      </c>
      <c r="C362" s="5">
        <f>SUM(C363:C366)</f>
        <v>131500</v>
      </c>
      <c r="D362" s="5">
        <f>SUM(D363:D366)</f>
        <v>131500</v>
      </c>
      <c r="E362" s="5">
        <f>SUM(E363:E366)</f>
        <v>131500</v>
      </c>
      <c r="H362" s="41">
        <f t="shared" si="30"/>
        <v>131500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30"/>
        <v>20000</v>
      </c>
    </row>
    <row r="364" spans="1:8" hidden="1" outlineLevel="3">
      <c r="A364" s="29"/>
      <c r="B364" s="28" t="s">
        <v>292</v>
      </c>
      <c r="C364" s="30">
        <v>110000</v>
      </c>
      <c r="D364" s="30">
        <f t="shared" ref="D364:E366" si="38">C364</f>
        <v>110000</v>
      </c>
      <c r="E364" s="30">
        <f t="shared" si="38"/>
        <v>110000</v>
      </c>
      <c r="H364" s="41">
        <f t="shared" si="30"/>
        <v>110000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8"/>
        <v>1500</v>
      </c>
      <c r="E365" s="30">
        <f t="shared" si="38"/>
        <v>1500</v>
      </c>
      <c r="H365" s="41">
        <f t="shared" si="30"/>
        <v>1500</v>
      </c>
    </row>
    <row r="366" spans="1:8" hidden="1" outlineLevel="3">
      <c r="A366" s="29"/>
      <c r="B366" s="28" t="s">
        <v>294</v>
      </c>
      <c r="C366" s="30"/>
      <c r="D366" s="30">
        <f t="shared" si="38"/>
        <v>0</v>
      </c>
      <c r="E366" s="30">
        <f t="shared" si="38"/>
        <v>0</v>
      </c>
      <c r="H366" s="41">
        <f t="shared" si="30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30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30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9"/>
        <v>8000</v>
      </c>
      <c r="E371" s="5">
        <f t="shared" si="39"/>
        <v>8000</v>
      </c>
      <c r="H371" s="41">
        <f t="shared" si="30"/>
        <v>8000</v>
      </c>
    </row>
    <row r="372" spans="1:8" hidden="1" outlineLevel="2">
      <c r="A372" s="6">
        <v>2201</v>
      </c>
      <c r="B372" s="4" t="s">
        <v>45</v>
      </c>
      <c r="C372" s="5">
        <v>22000</v>
      </c>
      <c r="D372" s="5">
        <f t="shared" si="39"/>
        <v>22000</v>
      </c>
      <c r="E372" s="5">
        <f t="shared" si="39"/>
        <v>22000</v>
      </c>
      <c r="H372" s="41">
        <f t="shared" si="30"/>
        <v>22000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30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40">C374</f>
        <v>200</v>
      </c>
      <c r="E374" s="30">
        <f t="shared" si="40"/>
        <v>200</v>
      </c>
      <c r="H374" s="41">
        <f t="shared" si="30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30"/>
        <v>0</v>
      </c>
    </row>
    <row r="376" spans="1:8" hidden="1" outlineLevel="2">
      <c r="A376" s="6">
        <v>2201</v>
      </c>
      <c r="B376" s="4" t="s">
        <v>301</v>
      </c>
      <c r="C376" s="5">
        <v>6100</v>
      </c>
      <c r="D376" s="5">
        <f t="shared" si="40"/>
        <v>6100</v>
      </c>
      <c r="E376" s="5">
        <f t="shared" si="40"/>
        <v>6100</v>
      </c>
      <c r="H376" s="41">
        <f t="shared" si="30"/>
        <v>6100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40"/>
        <v>3000</v>
      </c>
      <c r="E377" s="5">
        <f t="shared" si="40"/>
        <v>3000</v>
      </c>
      <c r="H377" s="41">
        <f t="shared" si="30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26000</v>
      </c>
      <c r="D378" s="5">
        <f>SUM(D379:D381)</f>
        <v>26000</v>
      </c>
      <c r="E378" s="5">
        <f>SUM(E379:E381)</f>
        <v>26000</v>
      </c>
      <c r="H378" s="41">
        <f t="shared" si="30"/>
        <v>26000</v>
      </c>
    </row>
    <row r="379" spans="1:8" hidden="1" outlineLevel="3">
      <c r="A379" s="29"/>
      <c r="B379" s="28" t="s">
        <v>46</v>
      </c>
      <c r="C379" s="30">
        <v>12000</v>
      </c>
      <c r="D379" s="30">
        <f t="shared" ref="D379:E381" si="41">C379</f>
        <v>12000</v>
      </c>
      <c r="E379" s="30">
        <f t="shared" si="41"/>
        <v>12000</v>
      </c>
      <c r="H379" s="41">
        <f t="shared" si="30"/>
        <v>12000</v>
      </c>
    </row>
    <row r="380" spans="1:8" hidden="1" outlineLevel="3">
      <c r="A380" s="29"/>
      <c r="B380" s="28" t="s">
        <v>113</v>
      </c>
      <c r="C380" s="30">
        <v>10000</v>
      </c>
      <c r="D380" s="30">
        <f t="shared" si="41"/>
        <v>10000</v>
      </c>
      <c r="E380" s="30">
        <f t="shared" si="41"/>
        <v>10000</v>
      </c>
      <c r="H380" s="41">
        <f t="shared" si="30"/>
        <v>10000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41"/>
        <v>4000</v>
      </c>
      <c r="E381" s="30">
        <f t="shared" si="41"/>
        <v>4000</v>
      </c>
      <c r="H381" s="41">
        <f t="shared" si="30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30"/>
        <v>8000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30"/>
        <v>1500</v>
      </c>
    </row>
    <row r="384" spans="1:8" hidden="1" outlineLevel="3">
      <c r="A384" s="29"/>
      <c r="B384" s="28" t="s">
        <v>305</v>
      </c>
      <c r="C384" s="30">
        <v>1500</v>
      </c>
      <c r="D384" s="30">
        <f t="shared" ref="D384:E387" si="42">C384</f>
        <v>1500</v>
      </c>
      <c r="E384" s="30">
        <f t="shared" si="42"/>
        <v>1500</v>
      </c>
      <c r="H384" s="41">
        <f t="shared" si="30"/>
        <v>1500</v>
      </c>
    </row>
    <row r="385" spans="1:8" hidden="1" outlineLevel="3">
      <c r="A385" s="29"/>
      <c r="B385" s="28" t="s">
        <v>306</v>
      </c>
      <c r="C385" s="30">
        <v>3000</v>
      </c>
      <c r="D385" s="30">
        <f t="shared" si="42"/>
        <v>3000</v>
      </c>
      <c r="E385" s="30">
        <f t="shared" si="42"/>
        <v>3000</v>
      </c>
      <c r="H385" s="41">
        <f t="shared" si="30"/>
        <v>3000</v>
      </c>
    </row>
    <row r="386" spans="1:8" hidden="1" outlineLevel="3">
      <c r="A386" s="29"/>
      <c r="B386" s="28" t="s">
        <v>307</v>
      </c>
      <c r="C386" s="30"/>
      <c r="D386" s="30">
        <f t="shared" si="42"/>
        <v>0</v>
      </c>
      <c r="E386" s="30">
        <f t="shared" si="42"/>
        <v>0</v>
      </c>
      <c r="H386" s="41">
        <f t="shared" ref="H386:H449" si="43">C386</f>
        <v>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2"/>
        <v>2000</v>
      </c>
      <c r="E387" s="30">
        <f t="shared" si="42"/>
        <v>2000</v>
      </c>
      <c r="H387" s="41">
        <f t="shared" si="43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3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4">C389</f>
        <v>2000</v>
      </c>
      <c r="E389" s="30">
        <f t="shared" si="44"/>
        <v>2000</v>
      </c>
      <c r="H389" s="41">
        <f t="shared" si="43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3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3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3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5">C396</f>
        <v>0</v>
      </c>
      <c r="E396" s="30">
        <f t="shared" si="45"/>
        <v>0</v>
      </c>
      <c r="H396" s="41">
        <f t="shared" si="43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3"/>
        <v>2000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6">C401</f>
        <v>0</v>
      </c>
      <c r="E401" s="30">
        <f t="shared" si="46"/>
        <v>0</v>
      </c>
      <c r="H401" s="41">
        <f t="shared" si="43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hidden="1" outlineLevel="3">
      <c r="A403" s="29"/>
      <c r="B403" s="28" t="s">
        <v>321</v>
      </c>
      <c r="C403" s="30">
        <v>2000</v>
      </c>
      <c r="D403" s="30">
        <f t="shared" si="46"/>
        <v>2000</v>
      </c>
      <c r="E403" s="30">
        <f t="shared" si="46"/>
        <v>2000</v>
      </c>
      <c r="H403" s="41">
        <f t="shared" si="43"/>
        <v>2000</v>
      </c>
    </row>
    <row r="404" spans="1:8" hidden="1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3"/>
        <v>4000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7">C405</f>
        <v>1000</v>
      </c>
      <c r="E405" s="30">
        <f t="shared" si="47"/>
        <v>1000</v>
      </c>
      <c r="H405" s="41">
        <f t="shared" si="43"/>
        <v>1000</v>
      </c>
    </row>
    <row r="406" spans="1:8" hidden="1" outlineLevel="3">
      <c r="A406" s="29"/>
      <c r="B406" s="28" t="s">
        <v>324</v>
      </c>
      <c r="C406" s="30">
        <v>3000</v>
      </c>
      <c r="D406" s="30">
        <f t="shared" si="47"/>
        <v>3000</v>
      </c>
      <c r="E406" s="30">
        <f t="shared" si="47"/>
        <v>3000</v>
      </c>
      <c r="H406" s="41">
        <f t="shared" si="43"/>
        <v>3000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3"/>
        <v>5000</v>
      </c>
    </row>
    <row r="410" spans="1:8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3"/>
        <v>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3"/>
        <v>15000</v>
      </c>
    </row>
    <row r="413" spans="1:8" hidden="1" outlineLevel="3" collapsed="1">
      <c r="A413" s="29"/>
      <c r="B413" s="28" t="s">
        <v>328</v>
      </c>
      <c r="C413" s="30">
        <v>15000</v>
      </c>
      <c r="D413" s="30">
        <f t="shared" ref="D413:E415" si="48">C413</f>
        <v>15000</v>
      </c>
      <c r="E413" s="30">
        <f t="shared" si="48"/>
        <v>15000</v>
      </c>
      <c r="H413" s="41">
        <f t="shared" si="43"/>
        <v>15000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8"/>
        <v>2000</v>
      </c>
      <c r="E415" s="5">
        <f t="shared" si="48"/>
        <v>2000</v>
      </c>
      <c r="H415" s="41">
        <f t="shared" si="43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3"/>
        <v>4000</v>
      </c>
    </row>
    <row r="417" spans="1:8" hidden="1" outlineLevel="3" collapsed="1">
      <c r="A417" s="29"/>
      <c r="B417" s="28" t="s">
        <v>330</v>
      </c>
      <c r="C417" s="30">
        <v>4000</v>
      </c>
      <c r="D417" s="30">
        <f t="shared" ref="D417:E421" si="49">C417</f>
        <v>4000</v>
      </c>
      <c r="E417" s="30">
        <f t="shared" si="49"/>
        <v>4000</v>
      </c>
      <c r="H417" s="41">
        <f t="shared" si="43"/>
        <v>4000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hidden="1" outlineLevel="2">
      <c r="A420" s="6">
        <v>2201</v>
      </c>
      <c r="B420" s="4" t="s">
        <v>334</v>
      </c>
      <c r="C420" s="5">
        <v>3000</v>
      </c>
      <c r="D420" s="5">
        <f t="shared" si="49"/>
        <v>3000</v>
      </c>
      <c r="E420" s="5">
        <f t="shared" si="49"/>
        <v>3000</v>
      </c>
      <c r="H420" s="41">
        <f t="shared" si="43"/>
        <v>3000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1200</v>
      </c>
      <c r="H422" s="41">
        <f t="shared" si="43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hidden="1" outlineLevel="3">
      <c r="A425" s="29"/>
      <c r="B425" s="28" t="s">
        <v>338</v>
      </c>
      <c r="C425" s="30">
        <v>1000</v>
      </c>
      <c r="D425" s="30">
        <f t="shared" si="50"/>
        <v>1000</v>
      </c>
      <c r="E425" s="30">
        <f t="shared" si="50"/>
        <v>1000</v>
      </c>
      <c r="H425" s="41">
        <f t="shared" si="43"/>
        <v>1000</v>
      </c>
    </row>
    <row r="426" spans="1:8" hidden="1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hidden="1" outlineLevel="3">
      <c r="A427" s="29"/>
      <c r="B427" s="28" t="s">
        <v>340</v>
      </c>
      <c r="C427" s="30">
        <v>200</v>
      </c>
      <c r="D427" s="30">
        <f t="shared" si="50"/>
        <v>200</v>
      </c>
      <c r="E427" s="30">
        <f t="shared" si="50"/>
        <v>200</v>
      </c>
      <c r="H427" s="41">
        <f t="shared" si="43"/>
        <v>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144045</v>
      </c>
      <c r="D429" s="5">
        <f>SUM(D430:D442)</f>
        <v>144045</v>
      </c>
      <c r="E429" s="5">
        <f>SUM(E430:E442)</f>
        <v>144045</v>
      </c>
      <c r="H429" s="41">
        <f t="shared" si="43"/>
        <v>144045</v>
      </c>
    </row>
    <row r="430" spans="1:8" hidden="1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3"/>
        <v>2000</v>
      </c>
    </row>
    <row r="431" spans="1:8" hidden="1" outlineLevel="3">
      <c r="A431" s="29"/>
      <c r="B431" s="28" t="s">
        <v>344</v>
      </c>
      <c r="C431" s="30">
        <v>24500</v>
      </c>
      <c r="D431" s="30">
        <f t="shared" ref="D431:E442" si="51">C431</f>
        <v>24500</v>
      </c>
      <c r="E431" s="30">
        <f t="shared" si="51"/>
        <v>24500</v>
      </c>
      <c r="H431" s="41">
        <f t="shared" si="43"/>
        <v>24500</v>
      </c>
    </row>
    <row r="432" spans="1:8" hidden="1" outlineLevel="3">
      <c r="A432" s="29"/>
      <c r="B432" s="28" t="s">
        <v>345</v>
      </c>
      <c r="C432" s="30">
        <v>3325</v>
      </c>
      <c r="D432" s="30">
        <f t="shared" si="51"/>
        <v>3325</v>
      </c>
      <c r="E432" s="30">
        <f t="shared" si="51"/>
        <v>3325</v>
      </c>
      <c r="H432" s="41">
        <f t="shared" si="43"/>
        <v>3325</v>
      </c>
    </row>
    <row r="433" spans="1:8" hidden="1" outlineLevel="3">
      <c r="A433" s="29"/>
      <c r="B433" s="28" t="s">
        <v>346</v>
      </c>
      <c r="C433" s="30">
        <v>3375</v>
      </c>
      <c r="D433" s="30">
        <f t="shared" si="51"/>
        <v>3375</v>
      </c>
      <c r="E433" s="30">
        <f t="shared" si="51"/>
        <v>3375</v>
      </c>
      <c r="H433" s="41">
        <f t="shared" si="43"/>
        <v>3375</v>
      </c>
    </row>
    <row r="434" spans="1:8" hidden="1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hidden="1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hidden="1" outlineLevel="3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 hidden="1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hidden="1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hidden="1" outlineLevel="3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 hidden="1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hidden="1" outlineLevel="3">
      <c r="A441" s="29"/>
      <c r="B441" s="28" t="s">
        <v>354</v>
      </c>
      <c r="C441" s="30">
        <v>6465</v>
      </c>
      <c r="D441" s="30">
        <f t="shared" si="51"/>
        <v>6465</v>
      </c>
      <c r="E441" s="30">
        <f t="shared" si="51"/>
        <v>6465</v>
      </c>
      <c r="H441" s="41">
        <f t="shared" si="43"/>
        <v>6465</v>
      </c>
    </row>
    <row r="442" spans="1:8" hidden="1" outlineLevel="3">
      <c r="A442" s="29"/>
      <c r="B442" s="28" t="s">
        <v>355</v>
      </c>
      <c r="C442" s="30">
        <v>104380</v>
      </c>
      <c r="D442" s="30">
        <f t="shared" si="51"/>
        <v>104380</v>
      </c>
      <c r="E442" s="30">
        <f t="shared" si="51"/>
        <v>104380</v>
      </c>
      <c r="H442" s="41">
        <f t="shared" si="43"/>
        <v>104380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hidden="1" outlineLevel="1">
      <c r="A444" s="202" t="s">
        <v>357</v>
      </c>
      <c r="B444" s="203"/>
      <c r="C444" s="32">
        <f>C445+C454+C455+C459+C462+C463+C468+C474+C477+C480+C481+C450</f>
        <v>697500</v>
      </c>
      <c r="D444" s="32">
        <f>D445+D454+D455+D459+D462+D463+D468+D474+D477+D480+D481+D450</f>
        <v>697500</v>
      </c>
      <c r="E444" s="32">
        <f>E445+E454+E455+E459+E462+E463+E468+E474+E477+E480+E481+E450</f>
        <v>697500</v>
      </c>
      <c r="H444" s="41">
        <f t="shared" si="43"/>
        <v>697500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50000</v>
      </c>
      <c r="D445" s="5">
        <f>SUM(D446:D449)</f>
        <v>50000</v>
      </c>
      <c r="E445" s="5">
        <f>SUM(E446:E449)</f>
        <v>50000</v>
      </c>
      <c r="H445" s="41">
        <f t="shared" si="43"/>
        <v>50000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3"/>
        <v>5000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2">C447</f>
        <v>5000</v>
      </c>
      <c r="E447" s="30">
        <f t="shared" si="52"/>
        <v>5000</v>
      </c>
      <c r="H447" s="41">
        <f t="shared" si="43"/>
        <v>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2"/>
        <v>0</v>
      </c>
      <c r="E448" s="30">
        <f t="shared" si="52"/>
        <v>0</v>
      </c>
      <c r="H448" s="41">
        <f t="shared" si="43"/>
        <v>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 t="shared" si="52"/>
        <v>40000</v>
      </c>
      <c r="E449" s="30">
        <f t="shared" si="52"/>
        <v>40000</v>
      </c>
      <c r="H449" s="41">
        <f t="shared" si="43"/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518000</v>
      </c>
      <c r="D450" s="5">
        <f>SUM(D451:D453)</f>
        <v>518000</v>
      </c>
      <c r="E450" s="5">
        <f>SUM(E451:E453)</f>
        <v>518000</v>
      </c>
      <c r="H450" s="41">
        <f t="shared" ref="H450:H513" si="53">C450</f>
        <v>518000</v>
      </c>
    </row>
    <row r="451" spans="1:8" ht="15" hidden="1" customHeight="1" outlineLevel="3">
      <c r="A451" s="28"/>
      <c r="B451" s="28" t="s">
        <v>364</v>
      </c>
      <c r="C451" s="30">
        <v>518000</v>
      </c>
      <c r="D451" s="30">
        <f t="shared" ref="D451:E454" si="54">C451</f>
        <v>518000</v>
      </c>
      <c r="E451" s="30">
        <f t="shared" si="54"/>
        <v>518000</v>
      </c>
      <c r="H451" s="41">
        <f t="shared" si="53"/>
        <v>518000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54"/>
        <v>0</v>
      </c>
      <c r="E452" s="30">
        <f t="shared" si="54"/>
        <v>0</v>
      </c>
      <c r="H452" s="41">
        <f t="shared" si="53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 t="shared" si="54"/>
        <v>50000</v>
      </c>
      <c r="E454" s="5">
        <f t="shared" si="54"/>
        <v>50000</v>
      </c>
      <c r="H454" s="41">
        <f t="shared" si="53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47000</v>
      </c>
      <c r="D455" s="5">
        <f>SUM(D456:D458)</f>
        <v>47000</v>
      </c>
      <c r="E455" s="5">
        <f>SUM(E456:E458)</f>
        <v>47000</v>
      </c>
      <c r="H455" s="41">
        <f t="shared" si="53"/>
        <v>47000</v>
      </c>
    </row>
    <row r="456" spans="1:8" ht="15" hidden="1" customHeight="1" outlineLevel="3">
      <c r="A456" s="28"/>
      <c r="B456" s="28" t="s">
        <v>367</v>
      </c>
      <c r="C456" s="30">
        <v>45000</v>
      </c>
      <c r="D456" s="30">
        <f t="shared" ref="D456:E458" si="55">C456</f>
        <v>45000</v>
      </c>
      <c r="E456" s="30">
        <f t="shared" si="55"/>
        <v>45000</v>
      </c>
      <c r="H456" s="41">
        <f t="shared" si="53"/>
        <v>45000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 t="shared" si="55"/>
        <v>2000</v>
      </c>
      <c r="E457" s="30">
        <f t="shared" si="55"/>
        <v>2000</v>
      </c>
      <c r="H457" s="41">
        <f t="shared" si="53"/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hidden="1" outlineLevel="2">
      <c r="A459" s="6">
        <v>2202</v>
      </c>
      <c r="B459" s="4" t="s">
        <v>121</v>
      </c>
      <c r="C459" s="5">
        <f>C460+C461</f>
        <v>11000</v>
      </c>
      <c r="D459" s="5">
        <f>SUM(D460:D461)</f>
        <v>11000</v>
      </c>
      <c r="E459" s="5">
        <f>SUM(E460:E461)</f>
        <v>11000</v>
      </c>
      <c r="H459" s="41">
        <f t="shared" si="53"/>
        <v>11000</v>
      </c>
    </row>
    <row r="460" spans="1:8" ht="15" hidden="1" customHeight="1" outlineLevel="3">
      <c r="A460" s="28"/>
      <c r="B460" s="28" t="s">
        <v>369</v>
      </c>
      <c r="C460" s="30">
        <v>10000</v>
      </c>
      <c r="D460" s="30">
        <f t="shared" ref="D460:E462" si="56">C460</f>
        <v>10000</v>
      </c>
      <c r="E460" s="30">
        <f t="shared" si="56"/>
        <v>10000</v>
      </c>
      <c r="H460" s="41">
        <f t="shared" si="53"/>
        <v>10000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6"/>
        <v>1000</v>
      </c>
      <c r="E461" s="30">
        <f t="shared" si="56"/>
        <v>1000</v>
      </c>
      <c r="H461" s="41">
        <f t="shared" si="53"/>
        <v>1000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3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3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3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8">C470</f>
        <v>500</v>
      </c>
      <c r="E470" s="30">
        <f t="shared" si="58"/>
        <v>500</v>
      </c>
      <c r="H470" s="41">
        <f t="shared" si="53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3"/>
        <v>8000</v>
      </c>
    </row>
    <row r="475" spans="1:8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3"/>
        <v>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3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9">C478</f>
        <v>3000</v>
      </c>
      <c r="E478" s="30">
        <f t="shared" si="59"/>
        <v>3000</v>
      </c>
      <c r="H478" s="41">
        <f t="shared" si="53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hidden="1" outlineLevel="2">
      <c r="A480" s="6">
        <v>2202</v>
      </c>
      <c r="B480" s="4" t="s">
        <v>386</v>
      </c>
      <c r="C480" s="5">
        <v>10000</v>
      </c>
      <c r="D480" s="5">
        <f t="shared" si="59"/>
        <v>10000</v>
      </c>
      <c r="E480" s="5">
        <f t="shared" si="59"/>
        <v>10000</v>
      </c>
      <c r="H480" s="41">
        <f t="shared" si="53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hidden="1" outlineLevel="1">
      <c r="A482" s="202" t="s">
        <v>388</v>
      </c>
      <c r="B482" s="203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 collapsed="1">
      <c r="A483" s="208" t="s">
        <v>389</v>
      </c>
      <c r="B483" s="209"/>
      <c r="C483" s="35">
        <f>C484+C504+C509+C522+C528+C538</f>
        <v>376774</v>
      </c>
      <c r="D483" s="35">
        <f>D484+D504+D509+D522+D528+D538</f>
        <v>376774</v>
      </c>
      <c r="E483" s="35">
        <f>E484+E504+E509+E522+E528+E538</f>
        <v>376774</v>
      </c>
      <c r="G483" s="39" t="s">
        <v>592</v>
      </c>
      <c r="H483" s="41">
        <f t="shared" si="53"/>
        <v>376774</v>
      </c>
      <c r="I483" s="42"/>
      <c r="J483" s="40" t="b">
        <f>AND(H483=I483)</f>
        <v>0</v>
      </c>
    </row>
    <row r="484" spans="1:10" hidden="1" outlineLevel="1">
      <c r="A484" s="202" t="s">
        <v>390</v>
      </c>
      <c r="B484" s="203"/>
      <c r="C484" s="32">
        <f>C485+C486+C490+C491+C494+C497+C500+C501+C502+C503</f>
        <v>151250</v>
      </c>
      <c r="D484" s="32">
        <f>D485+D486+D490+D491+D494+D497+D500+D501+D502+D503</f>
        <v>151250</v>
      </c>
      <c r="E484" s="32">
        <f>E485+E486+E490+E491+E494+E497+E500+E501+E502+E503</f>
        <v>151250</v>
      </c>
      <c r="H484" s="41">
        <f t="shared" si="53"/>
        <v>151250</v>
      </c>
    </row>
    <row r="485" spans="1:10" hidden="1" outlineLevel="2">
      <c r="A485" s="6">
        <v>3302</v>
      </c>
      <c r="B485" s="4" t="s">
        <v>391</v>
      </c>
      <c r="C485" s="5">
        <v>17250</v>
      </c>
      <c r="D485" s="5">
        <f>C485</f>
        <v>17250</v>
      </c>
      <c r="E485" s="5">
        <f>D485</f>
        <v>17250</v>
      </c>
      <c r="H485" s="41">
        <f t="shared" si="53"/>
        <v>17250</v>
      </c>
    </row>
    <row r="486" spans="1:10" hidden="1" outlineLevel="2">
      <c r="A486" s="6">
        <v>3302</v>
      </c>
      <c r="B486" s="4" t="s">
        <v>392</v>
      </c>
      <c r="C486" s="5">
        <f>SUM(C487:C489)</f>
        <v>115000</v>
      </c>
      <c r="D486" s="5">
        <f>SUM(D487:D489)</f>
        <v>115000</v>
      </c>
      <c r="E486" s="5">
        <f>SUM(E487:E489)</f>
        <v>115000</v>
      </c>
      <c r="H486" s="41">
        <f t="shared" si="53"/>
        <v>115000</v>
      </c>
    </row>
    <row r="487" spans="1:10" ht="15" hidden="1" customHeight="1" outlineLevel="3">
      <c r="A487" s="28"/>
      <c r="B487" s="28" t="s">
        <v>393</v>
      </c>
      <c r="C487" s="30">
        <v>25000</v>
      </c>
      <c r="D487" s="30">
        <f t="shared" ref="D487:E490" si="60">C487</f>
        <v>25000</v>
      </c>
      <c r="E487" s="30">
        <f t="shared" si="60"/>
        <v>25000</v>
      </c>
      <c r="H487" s="41">
        <f t="shared" si="53"/>
        <v>25000</v>
      </c>
    </row>
    <row r="488" spans="1:10" ht="15" hidden="1" customHeight="1" outlineLevel="3">
      <c r="A488" s="28"/>
      <c r="B488" s="28" t="s">
        <v>394</v>
      </c>
      <c r="C488" s="30">
        <v>90000</v>
      </c>
      <c r="D488" s="30">
        <f t="shared" si="60"/>
        <v>90000</v>
      </c>
      <c r="E488" s="30">
        <f t="shared" si="60"/>
        <v>90000</v>
      </c>
      <c r="H488" s="41">
        <f t="shared" si="53"/>
        <v>90000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60"/>
        <v>0</v>
      </c>
      <c r="E490" s="5">
        <f t="shared" si="60"/>
        <v>0</v>
      </c>
      <c r="H490" s="41">
        <f t="shared" si="53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3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3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3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3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3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3"/>
        <v>2000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1">C498</f>
        <v>0</v>
      </c>
      <c r="E498" s="30">
        <f t="shared" si="61"/>
        <v>0</v>
      </c>
      <c r="H498" s="41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61"/>
        <v>2000</v>
      </c>
      <c r="E499" s="30">
        <f t="shared" si="61"/>
        <v>2000</v>
      </c>
      <c r="H499" s="41">
        <f t="shared" si="53"/>
        <v>2000</v>
      </c>
    </row>
    <row r="500" spans="1:12" hidden="1" outlineLevel="2">
      <c r="A500" s="6">
        <v>3302</v>
      </c>
      <c r="B500" s="4" t="s">
        <v>406</v>
      </c>
      <c r="C500" s="5">
        <v>15000</v>
      </c>
      <c r="D500" s="5">
        <f t="shared" si="61"/>
        <v>15000</v>
      </c>
      <c r="E500" s="5">
        <f t="shared" si="61"/>
        <v>15000</v>
      </c>
      <c r="H500" s="41">
        <f t="shared" si="53"/>
        <v>15000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hidden="1" outlineLevel="1">
      <c r="A504" s="202" t="s">
        <v>410</v>
      </c>
      <c r="B504" s="203"/>
      <c r="C504" s="32">
        <f>SUM(C505:C508)</f>
        <v>66385</v>
      </c>
      <c r="D504" s="32">
        <f>SUM(D505:D508)</f>
        <v>66385</v>
      </c>
      <c r="E504" s="32">
        <f>SUM(E505:E508)</f>
        <v>66385</v>
      </c>
      <c r="H504" s="41">
        <f t="shared" si="53"/>
        <v>66385</v>
      </c>
    </row>
    <row r="505" spans="1:12" hidden="1" outlineLevel="2" collapsed="1">
      <c r="A505" s="6">
        <v>3303</v>
      </c>
      <c r="B505" s="4" t="s">
        <v>411</v>
      </c>
      <c r="C505" s="5">
        <v>7885</v>
      </c>
      <c r="D505" s="5">
        <f>C505</f>
        <v>7885</v>
      </c>
      <c r="E505" s="5">
        <f>D505</f>
        <v>7885</v>
      </c>
      <c r="H505" s="41">
        <f t="shared" si="53"/>
        <v>7885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3500</v>
      </c>
      <c r="D507" s="5">
        <f t="shared" si="62"/>
        <v>3500</v>
      </c>
      <c r="E507" s="5">
        <f t="shared" si="62"/>
        <v>3500</v>
      </c>
      <c r="H507" s="41">
        <f t="shared" si="53"/>
        <v>3500</v>
      </c>
    </row>
    <row r="508" spans="1:12" hidden="1" outlineLevel="2">
      <c r="A508" s="6">
        <v>3303</v>
      </c>
      <c r="B508" s="4" t="s">
        <v>409</v>
      </c>
      <c r="C508" s="5">
        <v>55000</v>
      </c>
      <c r="D508" s="5">
        <f t="shared" si="62"/>
        <v>55000</v>
      </c>
      <c r="E508" s="5">
        <f t="shared" si="62"/>
        <v>55000</v>
      </c>
      <c r="H508" s="41">
        <f t="shared" si="53"/>
        <v>55000</v>
      </c>
    </row>
    <row r="509" spans="1:12" hidden="1" outlineLevel="1">
      <c r="A509" s="202" t="s">
        <v>414</v>
      </c>
      <c r="B509" s="203"/>
      <c r="C509" s="32">
        <f>C510+C511+C512+C513+C517+C518+C519+C520+C521</f>
        <v>154900</v>
      </c>
      <c r="D509" s="32">
        <f>D510+D511+D512+D513+D517+D518+D519+D520+D521</f>
        <v>154900</v>
      </c>
      <c r="E509" s="32">
        <f>E510+E511+E512+E513+E517+E518+E519+E520+E521</f>
        <v>154900</v>
      </c>
      <c r="F509" s="51"/>
      <c r="H509" s="41">
        <f t="shared" si="53"/>
        <v>154900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63">C510</f>
        <v>0</v>
      </c>
      <c r="E510" s="5">
        <f t="shared" si="63"/>
        <v>0</v>
      </c>
      <c r="H510" s="41">
        <f t="shared" si="53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63"/>
        <v>0</v>
      </c>
      <c r="E511" s="5">
        <f t="shared" si="63"/>
        <v>0</v>
      </c>
      <c r="H511" s="41">
        <f t="shared" si="53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3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4">C514</f>
        <v>0</v>
      </c>
      <c r="E514" s="30">
        <f t="shared" si="64"/>
        <v>0</v>
      </c>
      <c r="H514" s="41">
        <f t="shared" ref="H514:H577" si="65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hidden="1" outlineLevel="2">
      <c r="A517" s="6">
        <v>3305</v>
      </c>
      <c r="B517" s="4" t="s">
        <v>422</v>
      </c>
      <c r="C517" s="5">
        <v>18350</v>
      </c>
      <c r="D517" s="5">
        <f t="shared" si="64"/>
        <v>18350</v>
      </c>
      <c r="E517" s="5">
        <f t="shared" si="64"/>
        <v>18350</v>
      </c>
      <c r="H517" s="41">
        <f t="shared" si="65"/>
        <v>18350</v>
      </c>
    </row>
    <row r="518" spans="1:8" hidden="1" outlineLevel="2">
      <c r="A518" s="6">
        <v>3305</v>
      </c>
      <c r="B518" s="4" t="s">
        <v>423</v>
      </c>
      <c r="C518" s="5">
        <v>5500</v>
      </c>
      <c r="D518" s="5">
        <f t="shared" si="64"/>
        <v>5500</v>
      </c>
      <c r="E518" s="5">
        <f t="shared" si="64"/>
        <v>5500</v>
      </c>
      <c r="H518" s="41">
        <f t="shared" si="65"/>
        <v>5500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4"/>
        <v>1000</v>
      </c>
      <c r="E519" s="5">
        <f t="shared" si="64"/>
        <v>1000</v>
      </c>
      <c r="H519" s="41">
        <f t="shared" si="65"/>
        <v>1000</v>
      </c>
    </row>
    <row r="520" spans="1:8" hidden="1" outlineLevel="2">
      <c r="A520" s="6">
        <v>3305</v>
      </c>
      <c r="B520" s="4" t="s">
        <v>425</v>
      </c>
      <c r="C520" s="5">
        <v>130050</v>
      </c>
      <c r="D520" s="5">
        <f t="shared" si="64"/>
        <v>130050</v>
      </c>
      <c r="E520" s="5">
        <f t="shared" si="64"/>
        <v>130050</v>
      </c>
      <c r="H520" s="41">
        <f t="shared" si="65"/>
        <v>130050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hidden="1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hidden="1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hidden="1" outlineLevel="1">
      <c r="A538" s="202" t="s">
        <v>441</v>
      </c>
      <c r="B538" s="203"/>
      <c r="C538" s="32">
        <f>SUM(C539:C544)</f>
        <v>4239</v>
      </c>
      <c r="D538" s="32">
        <f>SUM(D539:D544)</f>
        <v>4239</v>
      </c>
      <c r="E538" s="32">
        <f>SUM(E539:E544)</f>
        <v>4239</v>
      </c>
      <c r="H538" s="41">
        <f t="shared" si="65"/>
        <v>4239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hidden="1" outlineLevel="2" collapsed="1">
      <c r="A540" s="6">
        <v>3310</v>
      </c>
      <c r="B540" s="4" t="s">
        <v>52</v>
      </c>
      <c r="C540" s="5">
        <v>4239</v>
      </c>
      <c r="D540" s="5">
        <f t="shared" ref="D540:E543" si="68">C540</f>
        <v>4239</v>
      </c>
      <c r="E540" s="5">
        <f t="shared" si="68"/>
        <v>4239</v>
      </c>
      <c r="H540" s="41">
        <f t="shared" si="65"/>
        <v>4239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 collapsed="1">
      <c r="A547" s="206" t="s">
        <v>449</v>
      </c>
      <c r="B547" s="20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5"/>
        <v>0</v>
      </c>
      <c r="I547" s="42"/>
      <c r="J547" s="40" t="b">
        <f>AND(H547=I547)</f>
        <v>1</v>
      </c>
    </row>
    <row r="548" spans="1:10" hidden="1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 hidden="1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  <c r="H549" s="41">
        <f t="shared" si="65"/>
        <v>0</v>
      </c>
    </row>
    <row r="550" spans="1:10" collapsed="1">
      <c r="A550" s="200" t="s">
        <v>455</v>
      </c>
      <c r="B550" s="201"/>
      <c r="C550" s="36">
        <f>C551</f>
        <v>144216</v>
      </c>
      <c r="D550" s="36">
        <f>D551</f>
        <v>144216</v>
      </c>
      <c r="E550" s="36">
        <f>E551</f>
        <v>144216</v>
      </c>
      <c r="G550" s="39" t="s">
        <v>59</v>
      </c>
      <c r="H550" s="41">
        <f t="shared" si="65"/>
        <v>144216</v>
      </c>
      <c r="I550" s="42"/>
      <c r="J550" s="40" t="b">
        <f>AND(H550=I550)</f>
        <v>0</v>
      </c>
    </row>
    <row r="551" spans="1:10">
      <c r="A551" s="198" t="s">
        <v>456</v>
      </c>
      <c r="B551" s="199"/>
      <c r="C551" s="33">
        <f>C552+C556</f>
        <v>144216</v>
      </c>
      <c r="D551" s="33">
        <f>D552+D556</f>
        <v>144216</v>
      </c>
      <c r="E551" s="33">
        <f>E552+E556</f>
        <v>144216</v>
      </c>
      <c r="G551" s="39" t="s">
        <v>594</v>
      </c>
      <c r="H551" s="41">
        <f t="shared" si="65"/>
        <v>144216</v>
      </c>
      <c r="I551" s="42"/>
      <c r="J551" s="40" t="b">
        <f>AND(H551=I551)</f>
        <v>0</v>
      </c>
    </row>
    <row r="552" spans="1:10" hidden="1" outlineLevel="1">
      <c r="A552" s="202" t="s">
        <v>457</v>
      </c>
      <c r="B552" s="203"/>
      <c r="C552" s="32">
        <f>SUM(C553:C555)</f>
        <v>144216</v>
      </c>
      <c r="D552" s="32">
        <f>SUM(D553:D555)</f>
        <v>144216</v>
      </c>
      <c r="E552" s="32">
        <f>SUM(E553:E555)</f>
        <v>144216</v>
      </c>
      <c r="H552" s="41">
        <f t="shared" si="65"/>
        <v>144216</v>
      </c>
    </row>
    <row r="553" spans="1:10" hidden="1" outlineLevel="2" collapsed="1">
      <c r="A553" s="6">
        <v>5500</v>
      </c>
      <c r="B553" s="4" t="s">
        <v>458</v>
      </c>
      <c r="C553" s="5">
        <v>144216</v>
      </c>
      <c r="D553" s="5">
        <f t="shared" ref="D553:E555" si="69">C553</f>
        <v>144216</v>
      </c>
      <c r="E553" s="5">
        <f t="shared" si="69"/>
        <v>144216</v>
      </c>
      <c r="H553" s="41">
        <f t="shared" si="65"/>
        <v>144216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hidden="1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 collapsed="1">
      <c r="A559" s="204" t="s">
        <v>62</v>
      </c>
      <c r="B559" s="205"/>
      <c r="C559" s="37">
        <f>C560+C716+C725</f>
        <v>1492000</v>
      </c>
      <c r="D559" s="37">
        <f>D560+D716+D725</f>
        <v>1492000</v>
      </c>
      <c r="E559" s="37">
        <f>E560+E716+E725</f>
        <v>1492000</v>
      </c>
      <c r="G559" s="39" t="s">
        <v>62</v>
      </c>
      <c r="H559" s="41">
        <f t="shared" si="65"/>
        <v>1492000</v>
      </c>
      <c r="I559" s="42"/>
      <c r="J559" s="40" t="b">
        <f>AND(H559=I559)</f>
        <v>0</v>
      </c>
    </row>
    <row r="560" spans="1:10">
      <c r="A560" s="200" t="s">
        <v>464</v>
      </c>
      <c r="B560" s="201"/>
      <c r="C560" s="36">
        <f>C561+C638+C642+C645</f>
        <v>1269896</v>
      </c>
      <c r="D560" s="36">
        <f>D561+D638+D642+D645</f>
        <v>1269896</v>
      </c>
      <c r="E560" s="36">
        <f>E561+E638+E642+E645</f>
        <v>1269896</v>
      </c>
      <c r="G560" s="39" t="s">
        <v>61</v>
      </c>
      <c r="H560" s="41">
        <f t="shared" si="65"/>
        <v>1269896</v>
      </c>
      <c r="I560" s="42"/>
      <c r="J560" s="40" t="b">
        <f>AND(H560=I560)</f>
        <v>0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1069896</v>
      </c>
      <c r="D561" s="38">
        <f>D562+D567+D568+D569+D576+D577+D581+D584+D585+D586+D587+D592+D595+D599+D603+D610+D616+D628</f>
        <v>1069896</v>
      </c>
      <c r="E561" s="38">
        <f>E562+E567+E568+E569+E576+E577+E581+E584+E585+E586+E587+E592+E595+E599+E603+E610+E616+E628</f>
        <v>1069896</v>
      </c>
      <c r="G561" s="39" t="s">
        <v>595</v>
      </c>
      <c r="H561" s="41">
        <f t="shared" si="65"/>
        <v>1069896</v>
      </c>
      <c r="I561" s="42"/>
      <c r="J561" s="40" t="b">
        <f>AND(H561=I561)</f>
        <v>0</v>
      </c>
    </row>
    <row r="562" spans="1:10" hidden="1" outlineLevel="1">
      <c r="A562" s="202" t="s">
        <v>466</v>
      </c>
      <c r="B562" s="203"/>
      <c r="C562" s="32">
        <f>SUM(C563:C566)</f>
        <v>100000</v>
      </c>
      <c r="D562" s="32">
        <f>SUM(D563:D566)</f>
        <v>100000</v>
      </c>
      <c r="E562" s="32">
        <f>SUM(E563:E566)</f>
        <v>100000</v>
      </c>
      <c r="H562" s="41">
        <f t="shared" si="65"/>
        <v>100000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hidden="1" outlineLevel="2">
      <c r="A564" s="7">
        <v>6600</v>
      </c>
      <c r="B564" s="4" t="s">
        <v>469</v>
      </c>
      <c r="C564" s="5">
        <v>45000</v>
      </c>
      <c r="D564" s="5">
        <f t="shared" ref="D564:E566" si="70">C564</f>
        <v>45000</v>
      </c>
      <c r="E564" s="5">
        <f t="shared" si="70"/>
        <v>45000</v>
      </c>
      <c r="H564" s="41">
        <f t="shared" si="65"/>
        <v>45000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hidden="1" outlineLevel="2">
      <c r="A566" s="6">
        <v>6600</v>
      </c>
      <c r="B566" s="4" t="s">
        <v>471</v>
      </c>
      <c r="C566" s="5">
        <v>55000</v>
      </c>
      <c r="D566" s="5">
        <f t="shared" si="70"/>
        <v>55000</v>
      </c>
      <c r="E566" s="5">
        <f t="shared" si="70"/>
        <v>55000</v>
      </c>
      <c r="H566" s="41">
        <f t="shared" si="65"/>
        <v>55000</v>
      </c>
    </row>
    <row r="567" spans="1:10" hidden="1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 hidden="1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hidden="1" outlineLevel="1">
      <c r="A569" s="202" t="s">
        <v>473</v>
      </c>
      <c r="B569" s="203"/>
      <c r="C569" s="32">
        <f>SUM(C570:C575)</f>
        <v>60000</v>
      </c>
      <c r="D569" s="32">
        <f>SUM(D570:D575)</f>
        <v>60000</v>
      </c>
      <c r="E569" s="32">
        <f>SUM(E570:E575)</f>
        <v>60000</v>
      </c>
      <c r="H569" s="41">
        <f t="shared" si="65"/>
        <v>60000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5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1">C571</f>
        <v>0</v>
      </c>
      <c r="E571" s="5">
        <f t="shared" si="71"/>
        <v>0</v>
      </c>
      <c r="H571" s="41">
        <f t="shared" si="65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1"/>
        <v>0</v>
      </c>
      <c r="E572" s="5">
        <f t="shared" si="71"/>
        <v>0</v>
      </c>
      <c r="H572" s="41">
        <f t="shared" si="65"/>
        <v>0</v>
      </c>
    </row>
    <row r="573" spans="1:10" hidden="1" outlineLevel="2">
      <c r="A573" s="7">
        <v>6603</v>
      </c>
      <c r="B573" s="4" t="s">
        <v>477</v>
      </c>
      <c r="C573" s="5">
        <v>30000</v>
      </c>
      <c r="D573" s="5">
        <f t="shared" si="71"/>
        <v>30000</v>
      </c>
      <c r="E573" s="5">
        <f t="shared" si="71"/>
        <v>30000</v>
      </c>
      <c r="H573" s="41">
        <f t="shared" si="65"/>
        <v>30000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hidden="1" outlineLevel="2">
      <c r="A575" s="7">
        <v>6603</v>
      </c>
      <c r="B575" s="4" t="s">
        <v>479</v>
      </c>
      <c r="C575" s="5">
        <v>30000</v>
      </c>
      <c r="D575" s="5">
        <f t="shared" si="71"/>
        <v>30000</v>
      </c>
      <c r="E575" s="5">
        <f t="shared" si="71"/>
        <v>30000</v>
      </c>
      <c r="H575" s="41">
        <f t="shared" si="65"/>
        <v>30000</v>
      </c>
    </row>
    <row r="576" spans="1:10" hidden="1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  <c r="H576" s="41">
        <f t="shared" si="65"/>
        <v>0</v>
      </c>
    </row>
    <row r="577" spans="1:8" hidden="1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5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2"/>
        <v>0</v>
      </c>
      <c r="E580" s="5">
        <f t="shared" si="72"/>
        <v>0</v>
      </c>
      <c r="H580" s="41">
        <f t="shared" si="73"/>
        <v>0</v>
      </c>
    </row>
    <row r="581" spans="1:8" hidden="1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3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4">C582</f>
        <v>0</v>
      </c>
      <c r="E582" s="5">
        <f t="shared" si="74"/>
        <v>0</v>
      </c>
      <c r="H582" s="41">
        <f t="shared" si="73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 hidden="1" outlineLevel="1">
      <c r="A584" s="202" t="s">
        <v>488</v>
      </c>
      <c r="B584" s="203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hidden="1" outlineLevel="1" collapsed="1">
      <c r="A585" s="202" t="s">
        <v>489</v>
      </c>
      <c r="B585" s="203"/>
      <c r="C585" s="32">
        <v>40000</v>
      </c>
      <c r="D585" s="32">
        <f t="shared" si="74"/>
        <v>40000</v>
      </c>
      <c r="E585" s="32">
        <f t="shared" si="74"/>
        <v>40000</v>
      </c>
      <c r="H585" s="41">
        <f t="shared" si="73"/>
        <v>40000</v>
      </c>
    </row>
    <row r="586" spans="1:8" hidden="1" outlineLevel="1" collapsed="1">
      <c r="A586" s="202" t="s">
        <v>490</v>
      </c>
      <c r="B586" s="203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hidden="1" outlineLevel="1">
      <c r="A587" s="202" t="s">
        <v>491</v>
      </c>
      <c r="B587" s="203"/>
      <c r="C587" s="32">
        <f>SUM(C588:C591)</f>
        <v>98000</v>
      </c>
      <c r="D587" s="32">
        <f>SUM(D588:D591)</f>
        <v>98000</v>
      </c>
      <c r="E587" s="32">
        <f>SUM(E588:E591)</f>
        <v>98000</v>
      </c>
      <c r="H587" s="41">
        <f t="shared" si="73"/>
        <v>98000</v>
      </c>
    </row>
    <row r="588" spans="1:8" hidden="1" outlineLevel="2">
      <c r="A588" s="7">
        <v>6610</v>
      </c>
      <c r="B588" s="4" t="s">
        <v>492</v>
      </c>
      <c r="C588" s="5">
        <v>48000</v>
      </c>
      <c r="D588" s="5">
        <f>C588</f>
        <v>48000</v>
      </c>
      <c r="E588" s="5">
        <f>D588</f>
        <v>48000</v>
      </c>
      <c r="H588" s="41">
        <f t="shared" si="73"/>
        <v>48000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 hidden="1" outlineLevel="2">
      <c r="A591" s="7">
        <v>6610</v>
      </c>
      <c r="B591" s="4" t="s">
        <v>495</v>
      </c>
      <c r="C591" s="5">
        <v>50000</v>
      </c>
      <c r="D591" s="5">
        <f t="shared" si="75"/>
        <v>50000</v>
      </c>
      <c r="E591" s="5">
        <f t="shared" si="75"/>
        <v>50000</v>
      </c>
      <c r="H591" s="41">
        <f t="shared" si="73"/>
        <v>50000</v>
      </c>
    </row>
    <row r="592" spans="1:8" hidden="1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hidden="1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3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76">C596</f>
        <v>0</v>
      </c>
      <c r="E596" s="5">
        <f t="shared" si="76"/>
        <v>0</v>
      </c>
      <c r="H596" s="41">
        <f t="shared" si="73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76"/>
        <v>0</v>
      </c>
      <c r="E597" s="5">
        <f t="shared" si="76"/>
        <v>0</v>
      </c>
      <c r="H597" s="41">
        <f t="shared" si="73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hidden="1" outlineLevel="1">
      <c r="A599" s="202" t="s">
        <v>503</v>
      </c>
      <c r="B599" s="203"/>
      <c r="C599" s="32">
        <f>SUM(C600:C602)</f>
        <v>471896</v>
      </c>
      <c r="D599" s="32">
        <f>SUM(D600:D602)</f>
        <v>471896</v>
      </c>
      <c r="E599" s="32">
        <f>SUM(E600:E602)</f>
        <v>471896</v>
      </c>
      <c r="H599" s="41">
        <f t="shared" si="73"/>
        <v>471896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hidden="1" outlineLevel="2">
      <c r="A601" s="7">
        <v>6613</v>
      </c>
      <c r="B601" s="4" t="s">
        <v>505</v>
      </c>
      <c r="C601" s="5">
        <v>471896</v>
      </c>
      <c r="D601" s="5">
        <f t="shared" si="77"/>
        <v>471896</v>
      </c>
      <c r="E601" s="5">
        <f t="shared" si="77"/>
        <v>471896</v>
      </c>
      <c r="H601" s="41">
        <f t="shared" si="73"/>
        <v>471896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7"/>
        <v>0</v>
      </c>
      <c r="E602" s="5">
        <f t="shared" si="77"/>
        <v>0</v>
      </c>
      <c r="H602" s="41">
        <f t="shared" si="73"/>
        <v>0</v>
      </c>
    </row>
    <row r="603" spans="1:8" hidden="1" outlineLevel="1">
      <c r="A603" s="202" t="s">
        <v>506</v>
      </c>
      <c r="B603" s="203"/>
      <c r="C603" s="32">
        <f>SUM(C604:C609)</f>
        <v>300000</v>
      </c>
      <c r="D603" s="32">
        <f>SUM(D604:D609)</f>
        <v>300000</v>
      </c>
      <c r="E603" s="32">
        <f>SUM(E604:E609)</f>
        <v>300000</v>
      </c>
      <c r="H603" s="41">
        <f t="shared" si="73"/>
        <v>300000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hidden="1" outlineLevel="2">
      <c r="A606" s="7">
        <v>6614</v>
      </c>
      <c r="B606" s="4" t="s">
        <v>509</v>
      </c>
      <c r="C606" s="5">
        <v>300000</v>
      </c>
      <c r="D606" s="5">
        <f t="shared" si="78"/>
        <v>300000</v>
      </c>
      <c r="E606" s="5">
        <f t="shared" si="78"/>
        <v>300000</v>
      </c>
      <c r="H606" s="41">
        <f t="shared" si="73"/>
        <v>300000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 hidden="1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3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9"/>
        <v>0</v>
      </c>
      <c r="E613" s="5">
        <f t="shared" si="79"/>
        <v>0</v>
      </c>
      <c r="H613" s="41">
        <f t="shared" si="73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9"/>
        <v>0</v>
      </c>
      <c r="E614" s="5">
        <f t="shared" si="79"/>
        <v>0</v>
      </c>
      <c r="H614" s="41">
        <f t="shared" si="73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hidden="1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3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hidden="1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3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3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 collapsed="1">
      <c r="A638" s="198" t="s">
        <v>541</v>
      </c>
      <c r="B638" s="199"/>
      <c r="C638" s="38">
        <f>C639+C640+C641</f>
        <v>200000</v>
      </c>
      <c r="D638" s="38">
        <f>D639+D640+D641</f>
        <v>200000</v>
      </c>
      <c r="E638" s="38">
        <f>E639+E640+E641</f>
        <v>200000</v>
      </c>
      <c r="G638" s="39" t="s">
        <v>596</v>
      </c>
      <c r="H638" s="41">
        <f t="shared" si="73"/>
        <v>200000</v>
      </c>
      <c r="I638" s="42"/>
      <c r="J638" s="40" t="b">
        <f>AND(H638=I638)</f>
        <v>0</v>
      </c>
    </row>
    <row r="639" spans="1:10" hidden="1" outlineLevel="1">
      <c r="A639" s="202" t="s">
        <v>542</v>
      </c>
      <c r="B639" s="203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hidden="1" outlineLevel="1">
      <c r="A640" s="202" t="s">
        <v>543</v>
      </c>
      <c r="B640" s="203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hidden="1" outlineLevel="1">
      <c r="A641" s="202" t="s">
        <v>544</v>
      </c>
      <c r="B641" s="203"/>
      <c r="C641" s="32">
        <v>200000</v>
      </c>
      <c r="D641" s="32">
        <f t="shared" si="82"/>
        <v>200000</v>
      </c>
      <c r="E641" s="32">
        <f t="shared" si="82"/>
        <v>200000</v>
      </c>
      <c r="H641" s="41">
        <f t="shared" si="73"/>
        <v>200000</v>
      </c>
    </row>
    <row r="642" spans="1:10" collapsed="1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hidden="1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hidden="1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 collapsed="1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hidden="1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hidden="1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hidden="1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hidden="1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hidden="1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hidden="1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hidden="1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hidden="1" outlineLevel="1">
      <c r="A668" s="202" t="s">
        <v>556</v>
      </c>
      <c r="B668" s="203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hidden="1" outlineLevel="1" collapsed="1">
      <c r="A669" s="202" t="s">
        <v>557</v>
      </c>
      <c r="B669" s="203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hidden="1" outlineLevel="1" collapsed="1">
      <c r="A670" s="202" t="s">
        <v>558</v>
      </c>
      <c r="B670" s="203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hidden="1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hidden="1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hidden="1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9">C680</f>
        <v>0</v>
      </c>
      <c r="E680" s="5">
        <f t="shared" si="89"/>
        <v>0</v>
      </c>
      <c r="H680" s="41">
        <f t="shared" si="83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9"/>
        <v>0</v>
      </c>
      <c r="E681" s="5">
        <f t="shared" si="89"/>
        <v>0</v>
      </c>
      <c r="H681" s="41">
        <f t="shared" si="83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hidden="1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hidden="1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hidden="1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hidden="1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hidden="1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hidden="1" outlineLevel="1">
      <c r="A713" s="202" t="s">
        <v>567</v>
      </c>
      <c r="B713" s="203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hidden="1" outlineLevel="1">
      <c r="A714" s="202" t="s">
        <v>568</v>
      </c>
      <c r="B714" s="203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hidden="1" outlineLevel="1">
      <c r="A715" s="202" t="s">
        <v>569</v>
      </c>
      <c r="B715" s="203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 collapsed="1">
      <c r="A716" s="200" t="s">
        <v>570</v>
      </c>
      <c r="B716" s="201"/>
      <c r="C716" s="36">
        <f>C717</f>
        <v>222104</v>
      </c>
      <c r="D716" s="36">
        <f>D717</f>
        <v>222104</v>
      </c>
      <c r="E716" s="36">
        <f>E717</f>
        <v>222104</v>
      </c>
      <c r="G716" s="39" t="s">
        <v>66</v>
      </c>
      <c r="H716" s="41">
        <f t="shared" si="94"/>
        <v>222104</v>
      </c>
      <c r="I716" s="42"/>
      <c r="J716" s="40" t="b">
        <f>AND(H716=I716)</f>
        <v>0</v>
      </c>
    </row>
    <row r="717" spans="1:10">
      <c r="A717" s="198" t="s">
        <v>571</v>
      </c>
      <c r="B717" s="199"/>
      <c r="C717" s="33">
        <f>C718+C722</f>
        <v>222104</v>
      </c>
      <c r="D717" s="33">
        <f>D718+D722</f>
        <v>222104</v>
      </c>
      <c r="E717" s="33">
        <f>E718+E722</f>
        <v>222104</v>
      </c>
      <c r="G717" s="39" t="s">
        <v>599</v>
      </c>
      <c r="H717" s="41">
        <f t="shared" si="94"/>
        <v>222104</v>
      </c>
      <c r="I717" s="42"/>
      <c r="J717" s="40" t="b">
        <f>AND(H717=I717)</f>
        <v>0</v>
      </c>
    </row>
    <row r="718" spans="1:10" hidden="1" outlineLevel="1" collapsed="1">
      <c r="A718" s="196" t="s">
        <v>841</v>
      </c>
      <c r="B718" s="197"/>
      <c r="C718" s="31">
        <f>SUM(C719:C721)</f>
        <v>222104</v>
      </c>
      <c r="D718" s="31">
        <f>SUM(D719:D721)</f>
        <v>222104</v>
      </c>
      <c r="E718" s="31">
        <f>SUM(E719:E721)</f>
        <v>222104</v>
      </c>
      <c r="H718" s="41">
        <f t="shared" si="94"/>
        <v>222104</v>
      </c>
    </row>
    <row r="719" spans="1:10" ht="15" hidden="1" customHeight="1" outlineLevel="2">
      <c r="A719" s="6">
        <v>10950</v>
      </c>
      <c r="B719" s="4" t="s">
        <v>572</v>
      </c>
      <c r="C719" s="5">
        <v>222104</v>
      </c>
      <c r="D719" s="5">
        <f t="shared" ref="D719:E721" si="96">C719</f>
        <v>222104</v>
      </c>
      <c r="E719" s="5">
        <f t="shared" si="96"/>
        <v>222104</v>
      </c>
      <c r="H719" s="41">
        <f t="shared" si="94"/>
        <v>222104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96"/>
        <v>0</v>
      </c>
      <c r="E720" s="5">
        <f t="shared" si="96"/>
        <v>0</v>
      </c>
      <c r="H720" s="41">
        <f t="shared" si="9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hidden="1" outlineLevel="1">
      <c r="A722" s="196" t="s">
        <v>840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 collapsed="1">
      <c r="A725" s="200" t="s">
        <v>577</v>
      </c>
      <c r="B725" s="20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 hidden="1" outlineLevel="1">
      <c r="A727" s="196" t="s">
        <v>839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817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6" t="s">
        <v>838</v>
      </c>
      <c r="B730" s="197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hidden="1" outlineLevel="2">
      <c r="A731" s="6">
        <v>2</v>
      </c>
      <c r="B731" s="4" t="s">
        <v>812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hidden="1" outlineLevel="3">
      <c r="A732" s="29"/>
      <c r="B732" s="28" t="s">
        <v>837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96" t="s">
        <v>836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830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835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hidden="1" outlineLevel="3">
      <c r="A736" s="29"/>
      <c r="B736" s="28" t="s">
        <v>834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hidden="1" outlineLevel="2">
      <c r="A737" s="6">
        <v>3</v>
      </c>
      <c r="B737" s="4" t="s">
        <v>817</v>
      </c>
      <c r="C737" s="5"/>
      <c r="D737" s="5">
        <f t="shared" si="98"/>
        <v>0</v>
      </c>
      <c r="E737" s="5">
        <f t="shared" si="98"/>
        <v>0</v>
      </c>
    </row>
    <row r="738" spans="1:5" hidden="1" outlineLevel="2">
      <c r="A738" s="6">
        <v>4</v>
      </c>
      <c r="B738" s="4" t="s">
        <v>827</v>
      </c>
      <c r="C738" s="5"/>
      <c r="D738" s="5">
        <f t="shared" si="98"/>
        <v>0</v>
      </c>
      <c r="E738" s="5">
        <f t="shared" si="98"/>
        <v>0</v>
      </c>
    </row>
    <row r="739" spans="1:5" hidden="1" outlineLevel="1">
      <c r="A739" s="196" t="s">
        <v>833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827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6" t="s">
        <v>832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817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6" t="s">
        <v>831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830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829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812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828</v>
      </c>
      <c r="C747" s="30"/>
      <c r="D747" s="30">
        <f t="shared" ref="D747:E749" si="99">C747</f>
        <v>0</v>
      </c>
      <c r="E747" s="30">
        <f t="shared" si="99"/>
        <v>0</v>
      </c>
    </row>
    <row r="748" spans="1:5" hidden="1" outlineLevel="2">
      <c r="A748" s="6">
        <v>3</v>
      </c>
      <c r="B748" s="4" t="s">
        <v>817</v>
      </c>
      <c r="C748" s="5"/>
      <c r="D748" s="5">
        <f t="shared" si="99"/>
        <v>0</v>
      </c>
      <c r="E748" s="5">
        <f t="shared" si="99"/>
        <v>0</v>
      </c>
    </row>
    <row r="749" spans="1:5" hidden="1" outlineLevel="2">
      <c r="A749" s="6">
        <v>4</v>
      </c>
      <c r="B749" s="4" t="s">
        <v>827</v>
      </c>
      <c r="C749" s="5"/>
      <c r="D749" s="5">
        <f t="shared" si="99"/>
        <v>0</v>
      </c>
      <c r="E749" s="5">
        <f t="shared" si="99"/>
        <v>0</v>
      </c>
    </row>
    <row r="750" spans="1:5" hidden="1" outlineLevel="1">
      <c r="A750" s="196" t="s">
        <v>826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812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hidden="1" outlineLevel="3">
      <c r="A752" s="121"/>
      <c r="B752" s="120" t="s">
        <v>825</v>
      </c>
      <c r="C752" s="119"/>
      <c r="D752" s="119">
        <f t="shared" ref="D752:E754" si="100">C752</f>
        <v>0</v>
      </c>
      <c r="E752" s="119">
        <f t="shared" si="100"/>
        <v>0</v>
      </c>
    </row>
    <row r="753" spans="1:5" s="118" customFormat="1" hidden="1" outlineLevel="3">
      <c r="A753" s="121"/>
      <c r="B753" s="120" t="s">
        <v>811</v>
      </c>
      <c r="C753" s="119"/>
      <c r="D753" s="119">
        <f t="shared" si="100"/>
        <v>0</v>
      </c>
      <c r="E753" s="119">
        <f t="shared" si="100"/>
        <v>0</v>
      </c>
    </row>
    <row r="754" spans="1:5" hidden="1" outlineLevel="2">
      <c r="A754" s="6">
        <v>3</v>
      </c>
      <c r="B754" s="4" t="s">
        <v>817</v>
      </c>
      <c r="C754" s="5"/>
      <c r="D754" s="5">
        <f t="shared" si="100"/>
        <v>0</v>
      </c>
      <c r="E754" s="5">
        <f t="shared" si="100"/>
        <v>0</v>
      </c>
    </row>
    <row r="755" spans="1:5" hidden="1" outlineLevel="1">
      <c r="A755" s="196" t="s">
        <v>824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812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823</v>
      </c>
      <c r="C757" s="30"/>
      <c r="D757" s="30">
        <f t="shared" ref="D757:E759" si="101">C757</f>
        <v>0</v>
      </c>
      <c r="E757" s="30">
        <f t="shared" si="101"/>
        <v>0</v>
      </c>
    </row>
    <row r="758" spans="1:5" hidden="1" outlineLevel="3">
      <c r="A758" s="29"/>
      <c r="B758" s="28" t="s">
        <v>822</v>
      </c>
      <c r="C758" s="30"/>
      <c r="D758" s="30">
        <f t="shared" si="101"/>
        <v>0</v>
      </c>
      <c r="E758" s="30">
        <f t="shared" si="101"/>
        <v>0</v>
      </c>
    </row>
    <row r="759" spans="1:5" hidden="1" outlineLevel="3">
      <c r="A759" s="29"/>
      <c r="B759" s="28" t="s">
        <v>821</v>
      </c>
      <c r="C759" s="30"/>
      <c r="D759" s="30">
        <f t="shared" si="101"/>
        <v>0</v>
      </c>
      <c r="E759" s="30">
        <f t="shared" si="101"/>
        <v>0</v>
      </c>
    </row>
    <row r="760" spans="1:5" hidden="1" outlineLevel="1">
      <c r="A760" s="196" t="s">
        <v>820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812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819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5" hidden="1" outlineLevel="3">
      <c r="A763" s="29"/>
      <c r="B763" s="28" t="s">
        <v>809</v>
      </c>
      <c r="C763" s="30"/>
      <c r="D763" s="30">
        <f t="shared" si="102"/>
        <v>0</v>
      </c>
      <c r="E763" s="30">
        <f t="shared" si="102"/>
        <v>0</v>
      </c>
    </row>
    <row r="764" spans="1:5" hidden="1" outlineLevel="2">
      <c r="A764" s="6">
        <v>3</v>
      </c>
      <c r="B764" s="4" t="s">
        <v>817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hidden="1" outlineLevel="1">
      <c r="A765" s="196" t="s">
        <v>818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817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6" t="s">
        <v>816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812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7" hidden="1" outlineLevel="3">
      <c r="A769" s="29"/>
      <c r="B769" s="28" t="s">
        <v>815</v>
      </c>
      <c r="C769" s="30"/>
      <c r="D769" s="30">
        <f>C769</f>
        <v>0</v>
      </c>
      <c r="E769" s="30">
        <f>D769</f>
        <v>0</v>
      </c>
    </row>
    <row r="770" spans="1:7" hidden="1" outlineLevel="3">
      <c r="A770" s="29"/>
      <c r="B770" s="28" t="s">
        <v>814</v>
      </c>
      <c r="C770" s="30"/>
      <c r="D770" s="30">
        <f>C770</f>
        <v>0</v>
      </c>
      <c r="E770" s="30">
        <f>D770</f>
        <v>0</v>
      </c>
    </row>
    <row r="771" spans="1:7" hidden="1" outlineLevel="1">
      <c r="A771" s="196" t="s">
        <v>813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7" hidden="1" outlineLevel="2">
      <c r="A772" s="6">
        <v>2</v>
      </c>
      <c r="B772" s="4" t="s">
        <v>812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7" hidden="1" outlineLevel="3">
      <c r="A773" s="29"/>
      <c r="B773" s="28" t="s">
        <v>811</v>
      </c>
      <c r="C773" s="30"/>
      <c r="D773" s="30">
        <f>C773</f>
        <v>0</v>
      </c>
      <c r="E773" s="30">
        <f>D773</f>
        <v>0</v>
      </c>
    </row>
    <row r="774" spans="1:7" hidden="1" outlineLevel="3">
      <c r="A774" s="29"/>
      <c r="B774" s="28" t="s">
        <v>810</v>
      </c>
      <c r="C774" s="30"/>
      <c r="D774" s="30">
        <f t="shared" ref="D774:E776" si="103">C774</f>
        <v>0</v>
      </c>
      <c r="E774" s="30">
        <f t="shared" si="103"/>
        <v>0</v>
      </c>
    </row>
    <row r="775" spans="1:7" hidden="1" outlineLevel="3">
      <c r="A775" s="29"/>
      <c r="B775" s="28" t="s">
        <v>809</v>
      </c>
      <c r="C775" s="30"/>
      <c r="D775" s="30">
        <f t="shared" si="103"/>
        <v>0</v>
      </c>
      <c r="E775" s="30">
        <f t="shared" si="103"/>
        <v>0</v>
      </c>
    </row>
    <row r="776" spans="1:7" hidden="1" outlineLevel="3">
      <c r="A776" s="29"/>
      <c r="B776" s="28" t="s">
        <v>808</v>
      </c>
      <c r="C776" s="30"/>
      <c r="D776" s="30">
        <f t="shared" si="103"/>
        <v>0</v>
      </c>
      <c r="E776" s="30">
        <f t="shared" si="103"/>
        <v>0</v>
      </c>
    </row>
    <row r="777" spans="1:7" hidden="1" outlineLevel="1">
      <c r="A777" s="196" t="s">
        <v>807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7" hidden="1" outlineLevel="2">
      <c r="A778" s="6"/>
      <c r="B778" s="4" t="s">
        <v>806</v>
      </c>
      <c r="C778" s="5">
        <v>0</v>
      </c>
      <c r="D778" s="5">
        <f>C778</f>
        <v>0</v>
      </c>
      <c r="E778" s="5">
        <f>D778</f>
        <v>0</v>
      </c>
    </row>
    <row r="779" spans="1:7" collapsed="1"/>
    <row r="780" spans="1:7">
      <c r="G780" s="51"/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rightToLeft="1" tabSelected="1" topLeftCell="B48" zoomScale="80" zoomScaleNormal="80" workbookViewId="0">
      <selection activeCell="C78" sqref="C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70" t="s">
        <v>1202</v>
      </c>
      <c r="B1" s="270" t="s">
        <v>1203</v>
      </c>
      <c r="C1" s="270" t="s">
        <v>1204</v>
      </c>
      <c r="D1" s="271" t="s">
        <v>613</v>
      </c>
      <c r="E1" s="272"/>
      <c r="F1" s="272"/>
      <c r="G1" s="272"/>
      <c r="H1" s="272"/>
      <c r="I1" s="272"/>
      <c r="J1" s="273"/>
    </row>
    <row r="2" spans="1:10">
      <c r="A2" s="274"/>
      <c r="B2" s="274"/>
      <c r="C2" s="274"/>
      <c r="D2" s="270" t="s">
        <v>625</v>
      </c>
      <c r="E2" s="270" t="s">
        <v>626</v>
      </c>
      <c r="F2" s="275" t="s">
        <v>1205</v>
      </c>
      <c r="G2" s="275" t="s">
        <v>1206</v>
      </c>
      <c r="H2" s="275" t="s">
        <v>1242</v>
      </c>
      <c r="I2" s="276" t="s">
        <v>1207</v>
      </c>
      <c r="J2" s="277"/>
    </row>
    <row r="3" spans="1:10">
      <c r="A3" s="278"/>
      <c r="B3" s="278"/>
      <c r="C3" s="278"/>
      <c r="D3" s="278"/>
      <c r="E3" s="278"/>
      <c r="F3" s="279"/>
      <c r="G3" s="279"/>
      <c r="H3" s="279"/>
      <c r="I3" s="280" t="s">
        <v>1208</v>
      </c>
      <c r="J3" s="281" t="s">
        <v>1209</v>
      </c>
    </row>
    <row r="4" spans="1:10">
      <c r="A4" s="282" t="s">
        <v>1210</v>
      </c>
      <c r="B4" s="282"/>
      <c r="C4" s="282">
        <f t="shared" ref="C4:J4" si="0">C5+C13+C16+C19+C22+C25+C28</f>
        <v>3685000</v>
      </c>
      <c r="D4" s="282">
        <f t="shared" si="0"/>
        <v>840000</v>
      </c>
      <c r="E4" s="282">
        <f t="shared" si="0"/>
        <v>160000</v>
      </c>
      <c r="F4" s="282">
        <f t="shared" si="0"/>
        <v>0</v>
      </c>
      <c r="G4" s="282">
        <f t="shared" si="0"/>
        <v>185000</v>
      </c>
      <c r="H4" s="282">
        <f>H5+H13+H16+H19+H22+H25+H28</f>
        <v>2500000</v>
      </c>
      <c r="I4" s="282">
        <f t="shared" si="0"/>
        <v>200000</v>
      </c>
      <c r="J4" s="282">
        <f t="shared" si="0"/>
        <v>0</v>
      </c>
    </row>
    <row r="5" spans="1:10">
      <c r="A5" s="283" t="s">
        <v>1211</v>
      </c>
      <c r="B5" s="284"/>
      <c r="C5" s="284">
        <f>SUM(C6:C12)</f>
        <v>885000</v>
      </c>
      <c r="D5" s="284">
        <f>SUM(D6:D12)</f>
        <v>540000</v>
      </c>
      <c r="E5" s="284">
        <f t="shared" ref="C5:J5" si="1">SUM(E6:E9)</f>
        <v>160000</v>
      </c>
      <c r="F5" s="284">
        <f t="shared" si="1"/>
        <v>0</v>
      </c>
      <c r="G5" s="284">
        <f t="shared" si="1"/>
        <v>185000</v>
      </c>
      <c r="H5" s="284"/>
      <c r="I5" s="284">
        <f t="shared" si="1"/>
        <v>0</v>
      </c>
      <c r="J5" s="284">
        <f t="shared" si="1"/>
        <v>0</v>
      </c>
    </row>
    <row r="6" spans="1:10">
      <c r="A6" s="10" t="s">
        <v>1212</v>
      </c>
      <c r="B6" s="10">
        <v>2017</v>
      </c>
      <c r="C6" s="10">
        <v>565000</v>
      </c>
      <c r="D6" s="10">
        <v>272000</v>
      </c>
      <c r="E6" s="10">
        <v>136000</v>
      </c>
      <c r="F6" s="10"/>
      <c r="G6" s="10">
        <v>157000</v>
      </c>
      <c r="H6" s="10"/>
      <c r="I6" s="10"/>
      <c r="J6" s="10"/>
    </row>
    <row r="7" spans="1:10">
      <c r="A7" s="10" t="s">
        <v>73</v>
      </c>
      <c r="B7" s="10">
        <v>2017</v>
      </c>
      <c r="C7" s="10">
        <v>100000</v>
      </c>
      <c r="D7" s="10">
        <v>48000</v>
      </c>
      <c r="E7" s="10">
        <v>24000</v>
      </c>
      <c r="F7" s="10"/>
      <c r="G7" s="10">
        <v>28000</v>
      </c>
      <c r="H7" s="10"/>
      <c r="I7" s="10"/>
      <c r="J7" s="10"/>
    </row>
    <row r="8" spans="1:10">
      <c r="A8" s="10" t="s">
        <v>1234</v>
      </c>
      <c r="B8" s="10">
        <v>2017</v>
      </c>
      <c r="C8" s="10">
        <v>45000</v>
      </c>
      <c r="D8" s="10">
        <v>45000</v>
      </c>
      <c r="E8" s="10"/>
      <c r="F8" s="10"/>
      <c r="G8" s="10"/>
      <c r="H8" s="10"/>
      <c r="I8" s="10"/>
      <c r="J8" s="10"/>
    </row>
    <row r="9" spans="1:10">
      <c r="A9" s="10" t="s">
        <v>1235</v>
      </c>
      <c r="B9" s="10">
        <v>2017</v>
      </c>
      <c r="C9" s="10">
        <v>55000</v>
      </c>
      <c r="D9" s="10">
        <v>55000</v>
      </c>
      <c r="E9" s="10"/>
      <c r="F9" s="10"/>
      <c r="G9" s="10"/>
      <c r="H9" s="10"/>
      <c r="I9" s="10"/>
      <c r="J9" s="10"/>
    </row>
    <row r="10" spans="1:10">
      <c r="A10" s="10" t="s">
        <v>1236</v>
      </c>
      <c r="B10" s="10">
        <v>2017</v>
      </c>
      <c r="C10" s="10">
        <v>30000</v>
      </c>
      <c r="D10" s="10">
        <v>30000</v>
      </c>
      <c r="E10" s="10"/>
      <c r="F10" s="10"/>
      <c r="G10" s="10"/>
      <c r="H10" s="10"/>
      <c r="I10" s="10"/>
      <c r="J10" s="10"/>
    </row>
    <row r="11" spans="1:10">
      <c r="A11" s="10" t="s">
        <v>1237</v>
      </c>
      <c r="B11" s="10">
        <v>2017</v>
      </c>
      <c r="C11" s="10">
        <v>40000</v>
      </c>
      <c r="D11" s="10">
        <v>40000</v>
      </c>
      <c r="E11" s="10"/>
      <c r="F11" s="10"/>
      <c r="G11" s="10"/>
      <c r="H11" s="10"/>
      <c r="I11" s="10"/>
      <c r="J11" s="10"/>
    </row>
    <row r="12" spans="1:10">
      <c r="A12" s="10" t="s">
        <v>1238</v>
      </c>
      <c r="B12" s="10">
        <v>2017</v>
      </c>
      <c r="C12" s="10">
        <v>50000</v>
      </c>
      <c r="D12" s="10">
        <v>50000</v>
      </c>
      <c r="E12" s="10"/>
      <c r="F12" s="10"/>
      <c r="G12" s="10"/>
      <c r="H12" s="10"/>
      <c r="I12" s="10"/>
      <c r="J12" s="10"/>
    </row>
    <row r="13" spans="1:10">
      <c r="A13" s="283" t="s">
        <v>1213</v>
      </c>
      <c r="B13" s="283"/>
      <c r="C13" s="283">
        <f t="shared" ref="C13:J13" si="2">SUM(C14:C15)</f>
        <v>0</v>
      </c>
      <c r="D13" s="283">
        <f t="shared" si="2"/>
        <v>0</v>
      </c>
      <c r="E13" s="283">
        <f t="shared" si="2"/>
        <v>0</v>
      </c>
      <c r="F13" s="283">
        <f t="shared" si="2"/>
        <v>0</v>
      </c>
      <c r="G13" s="283">
        <f t="shared" si="2"/>
        <v>0</v>
      </c>
      <c r="H13" s="283"/>
      <c r="I13" s="283">
        <f t="shared" si="2"/>
        <v>0</v>
      </c>
      <c r="J13" s="283">
        <f t="shared" si="2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283" t="s">
        <v>1214</v>
      </c>
      <c r="B16" s="283"/>
      <c r="C16" s="283">
        <f t="shared" ref="C16:J16" si="3">SUM(C17:C18)</f>
        <v>0</v>
      </c>
      <c r="D16" s="283">
        <f t="shared" si="3"/>
        <v>0</v>
      </c>
      <c r="E16" s="283">
        <f t="shared" si="3"/>
        <v>0</v>
      </c>
      <c r="F16" s="283">
        <f t="shared" si="3"/>
        <v>0</v>
      </c>
      <c r="G16" s="283">
        <f t="shared" si="3"/>
        <v>0</v>
      </c>
      <c r="H16" s="283"/>
      <c r="I16" s="283">
        <f t="shared" si="3"/>
        <v>0</v>
      </c>
      <c r="J16" s="283">
        <f t="shared" si="3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83" t="s">
        <v>1215</v>
      </c>
      <c r="B19" s="283"/>
      <c r="C19" s="283">
        <f t="shared" ref="C19:J19" si="4">SUM(C20:C21)</f>
        <v>300000</v>
      </c>
      <c r="D19" s="283">
        <f t="shared" si="4"/>
        <v>300000</v>
      </c>
      <c r="E19" s="283">
        <f t="shared" si="4"/>
        <v>0</v>
      </c>
      <c r="F19" s="283">
        <f t="shared" si="4"/>
        <v>0</v>
      </c>
      <c r="G19" s="283">
        <f t="shared" si="4"/>
        <v>0</v>
      </c>
      <c r="H19" s="283"/>
      <c r="I19" s="283">
        <f t="shared" si="4"/>
        <v>200000</v>
      </c>
      <c r="J19" s="283">
        <f t="shared" si="4"/>
        <v>0</v>
      </c>
    </row>
    <row r="20" spans="1:10">
      <c r="A20" s="10" t="s">
        <v>1239</v>
      </c>
      <c r="B20" s="10">
        <v>2017</v>
      </c>
      <c r="C20" s="10">
        <v>300000</v>
      </c>
      <c r="D20" s="10">
        <v>300000</v>
      </c>
      <c r="E20" s="10"/>
      <c r="F20" s="10"/>
      <c r="G20" s="10"/>
      <c r="H20" s="10"/>
      <c r="I20" s="10">
        <v>200000</v>
      </c>
      <c r="J20" s="10" t="s">
        <v>1240</v>
      </c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83" t="s">
        <v>1216</v>
      </c>
      <c r="B22" s="283"/>
      <c r="C22" s="283">
        <f t="shared" ref="C22:J22" si="5">SUM(C23:C24)</f>
        <v>0</v>
      </c>
      <c r="D22" s="283">
        <f t="shared" si="5"/>
        <v>0</v>
      </c>
      <c r="E22" s="283">
        <f t="shared" si="5"/>
        <v>0</v>
      </c>
      <c r="F22" s="283">
        <f t="shared" si="5"/>
        <v>0</v>
      </c>
      <c r="G22" s="283">
        <f t="shared" si="5"/>
        <v>0</v>
      </c>
      <c r="H22" s="283"/>
      <c r="I22" s="283">
        <f t="shared" si="5"/>
        <v>0</v>
      </c>
      <c r="J22" s="283">
        <f t="shared" si="5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83" t="s">
        <v>1217</v>
      </c>
      <c r="B25" s="283"/>
      <c r="C25" s="283">
        <f t="shared" ref="C25:J25" si="6">SUM(C26:C27)</f>
        <v>0</v>
      </c>
      <c r="D25" s="283">
        <f t="shared" si="6"/>
        <v>0</v>
      </c>
      <c r="E25" s="283">
        <f t="shared" si="6"/>
        <v>0</v>
      </c>
      <c r="F25" s="283">
        <f t="shared" si="6"/>
        <v>0</v>
      </c>
      <c r="G25" s="283">
        <f t="shared" si="6"/>
        <v>0</v>
      </c>
      <c r="H25" s="283"/>
      <c r="I25" s="283">
        <f t="shared" si="6"/>
        <v>0</v>
      </c>
      <c r="J25" s="283">
        <f t="shared" si="6"/>
        <v>0</v>
      </c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283" t="s">
        <v>1218</v>
      </c>
      <c r="B28" s="283"/>
      <c r="C28" s="283">
        <f t="shared" ref="C28:J28" si="7">C29+C32</f>
        <v>2500000</v>
      </c>
      <c r="D28" s="283">
        <f t="shared" si="7"/>
        <v>0</v>
      </c>
      <c r="E28" s="283">
        <f t="shared" si="7"/>
        <v>0</v>
      </c>
      <c r="F28" s="283">
        <f t="shared" si="7"/>
        <v>0</v>
      </c>
      <c r="G28" s="283">
        <f t="shared" si="7"/>
        <v>0</v>
      </c>
      <c r="H28" s="283">
        <f>H29+H32</f>
        <v>2500000</v>
      </c>
      <c r="I28" s="283">
        <f t="shared" si="7"/>
        <v>0</v>
      </c>
      <c r="J28" s="283">
        <f t="shared" si="7"/>
        <v>0</v>
      </c>
    </row>
    <row r="29" spans="1:10">
      <c r="A29" s="285" t="s">
        <v>1219</v>
      </c>
      <c r="B29" s="285"/>
      <c r="C29" s="285">
        <f t="shared" ref="C29:J29" si="8">SUM(C30:C31)</f>
        <v>2500000</v>
      </c>
      <c r="D29" s="285">
        <f t="shared" si="8"/>
        <v>0</v>
      </c>
      <c r="E29" s="285">
        <f t="shared" si="8"/>
        <v>0</v>
      </c>
      <c r="F29" s="285">
        <f t="shared" si="8"/>
        <v>0</v>
      </c>
      <c r="G29" s="285">
        <f t="shared" si="8"/>
        <v>0</v>
      </c>
      <c r="H29" s="285">
        <f>H30+H31</f>
        <v>2500000</v>
      </c>
      <c r="I29" s="285">
        <f t="shared" si="8"/>
        <v>0</v>
      </c>
      <c r="J29" s="285">
        <f t="shared" si="8"/>
        <v>0</v>
      </c>
    </row>
    <row r="30" spans="1:10">
      <c r="A30" s="10" t="s">
        <v>1241</v>
      </c>
      <c r="B30" s="10">
        <v>2017</v>
      </c>
      <c r="C30" s="10">
        <v>2500000</v>
      </c>
      <c r="D30" s="10"/>
      <c r="E30" s="10"/>
      <c r="F30" s="10"/>
      <c r="G30" s="10"/>
      <c r="H30" s="10">
        <v>2500000</v>
      </c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285" t="s">
        <v>1220</v>
      </c>
      <c r="B32" s="285"/>
      <c r="C32" s="285">
        <f t="shared" ref="C32:J32" si="9">SUM(C33:C34)</f>
        <v>0</v>
      </c>
      <c r="D32" s="285">
        <f t="shared" si="9"/>
        <v>0</v>
      </c>
      <c r="E32" s="285">
        <f t="shared" si="9"/>
        <v>0</v>
      </c>
      <c r="F32" s="285">
        <f t="shared" si="9"/>
        <v>0</v>
      </c>
      <c r="G32" s="285">
        <f t="shared" si="9"/>
        <v>0</v>
      </c>
      <c r="H32" s="285"/>
      <c r="I32" s="285">
        <f t="shared" si="9"/>
        <v>0</v>
      </c>
      <c r="J32" s="285">
        <f t="shared" si="9"/>
        <v>0</v>
      </c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286" t="s">
        <v>1221</v>
      </c>
      <c r="B35" s="286"/>
      <c r="C35" s="286">
        <f t="shared" ref="C35:J35" si="10">C36+C51+C54+C57+C60+C63+C66+C73+C76</f>
        <v>652950</v>
      </c>
      <c r="D35" s="286">
        <f t="shared" si="10"/>
        <v>395471</v>
      </c>
      <c r="E35" s="286">
        <f t="shared" si="10"/>
        <v>160000</v>
      </c>
      <c r="F35" s="286">
        <f t="shared" si="10"/>
        <v>0</v>
      </c>
      <c r="G35" s="286">
        <f t="shared" si="10"/>
        <v>0</v>
      </c>
      <c r="H35" s="286"/>
      <c r="I35" s="286">
        <f t="shared" si="10"/>
        <v>0</v>
      </c>
      <c r="J35" s="286">
        <f t="shared" si="10"/>
        <v>0</v>
      </c>
    </row>
    <row r="36" spans="1:10">
      <c r="A36" s="283" t="s">
        <v>1211</v>
      </c>
      <c r="B36" s="283"/>
      <c r="C36" s="283">
        <f t="shared" ref="C36:J36" si="11">SUM(C37:C50)</f>
        <v>652950</v>
      </c>
      <c r="D36" s="283">
        <f t="shared" si="11"/>
        <v>395471</v>
      </c>
      <c r="E36" s="283">
        <f t="shared" si="11"/>
        <v>160000</v>
      </c>
      <c r="F36" s="283">
        <f t="shared" si="11"/>
        <v>0</v>
      </c>
      <c r="G36" s="283">
        <f t="shared" si="11"/>
        <v>0</v>
      </c>
      <c r="H36" s="283"/>
      <c r="I36" s="283">
        <f t="shared" si="11"/>
        <v>0</v>
      </c>
      <c r="J36" s="283">
        <f t="shared" si="11"/>
        <v>0</v>
      </c>
    </row>
    <row r="37" spans="1:10">
      <c r="A37" s="10" t="s">
        <v>1212</v>
      </c>
      <c r="B37" s="10">
        <v>2016</v>
      </c>
      <c r="C37" s="10">
        <v>555471</v>
      </c>
      <c r="D37" s="10">
        <v>395471</v>
      </c>
      <c r="E37" s="10">
        <v>160000</v>
      </c>
      <c r="F37" s="10"/>
      <c r="G37" s="10"/>
      <c r="H37" s="10"/>
      <c r="I37" s="10"/>
      <c r="J37" s="10"/>
    </row>
    <row r="38" spans="1:10">
      <c r="A38" s="10" t="s">
        <v>1243</v>
      </c>
      <c r="B38" s="10">
        <v>2016</v>
      </c>
      <c r="C38" s="10">
        <v>5712</v>
      </c>
      <c r="D38" s="10"/>
      <c r="E38" s="10"/>
      <c r="F38" s="10"/>
      <c r="G38" s="10"/>
      <c r="H38" s="10"/>
      <c r="I38" s="10"/>
      <c r="J38" s="10"/>
    </row>
    <row r="39" spans="1:10">
      <c r="A39" s="10" t="s">
        <v>1244</v>
      </c>
      <c r="B39" s="10">
        <v>2016</v>
      </c>
      <c r="C39" s="10">
        <v>6496</v>
      </c>
      <c r="D39" s="10"/>
      <c r="E39" s="10"/>
      <c r="F39" s="10"/>
      <c r="G39" s="10"/>
      <c r="H39" s="10"/>
      <c r="I39" s="10"/>
      <c r="J39" s="10"/>
    </row>
    <row r="40" spans="1:10">
      <c r="A40" s="10" t="s">
        <v>1245</v>
      </c>
      <c r="B40" s="10">
        <v>2016</v>
      </c>
      <c r="C40" s="10">
        <v>45534</v>
      </c>
      <c r="D40" s="10"/>
      <c r="E40" s="10"/>
      <c r="F40" s="10"/>
      <c r="G40" s="10"/>
      <c r="H40" s="10"/>
      <c r="I40" s="10"/>
      <c r="J40" s="10"/>
    </row>
    <row r="41" spans="1:10">
      <c r="A41" s="10" t="s">
        <v>930</v>
      </c>
      <c r="B41" s="10">
        <v>2016</v>
      </c>
      <c r="C41" s="10">
        <v>39737</v>
      </c>
      <c r="D41" s="10"/>
      <c r="E41" s="10"/>
      <c r="F41" s="10"/>
      <c r="G41" s="10"/>
      <c r="H41" s="10"/>
      <c r="I41" s="10"/>
      <c r="J41" s="10"/>
    </row>
    <row r="42" spans="1:10">
      <c r="A42" s="10" t="s">
        <v>1222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1223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1224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1225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0" t="s">
        <v>1226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>
      <c r="A47" s="10" t="s">
        <v>1227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 t="s">
        <v>1228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>
      <c r="A49" s="287" t="s">
        <v>1229</v>
      </c>
      <c r="B49" s="287"/>
      <c r="C49" s="287"/>
      <c r="D49" s="287"/>
      <c r="E49" s="287"/>
      <c r="F49" s="287"/>
      <c r="G49" s="287"/>
      <c r="H49" s="287"/>
      <c r="I49" s="287"/>
      <c r="J49" s="287"/>
    </row>
    <row r="50" spans="1:10">
      <c r="A50" s="10" t="s">
        <v>1230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283" t="s">
        <v>1213</v>
      </c>
      <c r="B51" s="283"/>
      <c r="C51" s="283">
        <f t="shared" ref="C51:J51" si="12">SUM(C52:C53)</f>
        <v>0</v>
      </c>
      <c r="D51" s="283">
        <f t="shared" si="12"/>
        <v>0</v>
      </c>
      <c r="E51" s="283">
        <f t="shared" si="12"/>
        <v>0</v>
      </c>
      <c r="F51" s="283">
        <f t="shared" si="12"/>
        <v>0</v>
      </c>
      <c r="G51" s="283">
        <f t="shared" si="12"/>
        <v>0</v>
      </c>
      <c r="H51" s="283"/>
      <c r="I51" s="283">
        <f t="shared" si="12"/>
        <v>0</v>
      </c>
      <c r="J51" s="283">
        <f t="shared" si="12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83" t="s">
        <v>1214</v>
      </c>
      <c r="B54" s="283"/>
      <c r="C54" s="283">
        <f t="shared" ref="C54:J54" si="13">SUM(C55:C56)</f>
        <v>0</v>
      </c>
      <c r="D54" s="283">
        <f t="shared" si="13"/>
        <v>0</v>
      </c>
      <c r="E54" s="283">
        <f t="shared" si="13"/>
        <v>0</v>
      </c>
      <c r="F54" s="283">
        <f t="shared" si="13"/>
        <v>0</v>
      </c>
      <c r="G54" s="283">
        <f t="shared" si="13"/>
        <v>0</v>
      </c>
      <c r="H54" s="283"/>
      <c r="I54" s="283">
        <f t="shared" si="13"/>
        <v>0</v>
      </c>
      <c r="J54" s="283">
        <f t="shared" si="13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83" t="s">
        <v>1215</v>
      </c>
      <c r="B57" s="283"/>
      <c r="C57" s="283">
        <f t="shared" ref="C57:J57" si="14">SUM(C58:C59)</f>
        <v>0</v>
      </c>
      <c r="D57" s="283">
        <f t="shared" si="14"/>
        <v>0</v>
      </c>
      <c r="E57" s="283">
        <f t="shared" si="14"/>
        <v>0</v>
      </c>
      <c r="F57" s="283">
        <f t="shared" si="14"/>
        <v>0</v>
      </c>
      <c r="G57" s="283">
        <f t="shared" si="14"/>
        <v>0</v>
      </c>
      <c r="H57" s="283"/>
      <c r="I57" s="283">
        <f t="shared" si="14"/>
        <v>0</v>
      </c>
      <c r="J57" s="283">
        <f t="shared" si="14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83" t="s">
        <v>1216</v>
      </c>
      <c r="B60" s="283"/>
      <c r="C60" s="283">
        <f t="shared" ref="C60:J60" si="15">SUM(C61:C62)</f>
        <v>0</v>
      </c>
      <c r="D60" s="283">
        <f t="shared" si="15"/>
        <v>0</v>
      </c>
      <c r="E60" s="283">
        <f t="shared" si="15"/>
        <v>0</v>
      </c>
      <c r="F60" s="283">
        <f t="shared" si="15"/>
        <v>0</v>
      </c>
      <c r="G60" s="283">
        <f t="shared" si="15"/>
        <v>0</v>
      </c>
      <c r="H60" s="283"/>
      <c r="I60" s="283">
        <f t="shared" si="15"/>
        <v>0</v>
      </c>
      <c r="J60" s="283">
        <f t="shared" si="15"/>
        <v>0</v>
      </c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83" t="s">
        <v>1217</v>
      </c>
      <c r="B63" s="283"/>
      <c r="C63" s="283">
        <f t="shared" ref="C63:I63" si="16">SUM(C64:C65)</f>
        <v>0</v>
      </c>
      <c r="D63" s="283">
        <f t="shared" si="16"/>
        <v>0</v>
      </c>
      <c r="E63" s="283">
        <f t="shared" si="16"/>
        <v>0</v>
      </c>
      <c r="F63" s="283">
        <f t="shared" si="16"/>
        <v>0</v>
      </c>
      <c r="G63" s="283">
        <f t="shared" si="16"/>
        <v>0</v>
      </c>
      <c r="H63" s="283"/>
      <c r="I63" s="283">
        <f t="shared" si="16"/>
        <v>0</v>
      </c>
      <c r="J63" s="283"/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283" t="s">
        <v>1218</v>
      </c>
      <c r="B66" s="283"/>
      <c r="C66" s="283">
        <f t="shared" ref="C66:J66" si="17">C67+C70</f>
        <v>0</v>
      </c>
      <c r="D66" s="283">
        <f t="shared" si="17"/>
        <v>0</v>
      </c>
      <c r="E66" s="283">
        <f t="shared" si="17"/>
        <v>0</v>
      </c>
      <c r="F66" s="283">
        <f t="shared" si="17"/>
        <v>0</v>
      </c>
      <c r="G66" s="283">
        <f t="shared" si="17"/>
        <v>0</v>
      </c>
      <c r="H66" s="283"/>
      <c r="I66" s="283">
        <f t="shared" si="17"/>
        <v>0</v>
      </c>
      <c r="J66" s="283">
        <f t="shared" si="17"/>
        <v>0</v>
      </c>
    </row>
    <row r="67" spans="1:10">
      <c r="A67" s="285" t="s">
        <v>1219</v>
      </c>
      <c r="B67" s="285"/>
      <c r="C67" s="285">
        <f t="shared" ref="C67:J67" si="18">SUM(C68:C69)</f>
        <v>0</v>
      </c>
      <c r="D67" s="285">
        <f t="shared" si="18"/>
        <v>0</v>
      </c>
      <c r="E67" s="285">
        <f t="shared" si="18"/>
        <v>0</v>
      </c>
      <c r="F67" s="285">
        <f t="shared" si="18"/>
        <v>0</v>
      </c>
      <c r="G67" s="285">
        <f t="shared" si="18"/>
        <v>0</v>
      </c>
      <c r="H67" s="285"/>
      <c r="I67" s="285">
        <f t="shared" si="18"/>
        <v>0</v>
      </c>
      <c r="J67" s="285">
        <f t="shared" si="18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285" t="s">
        <v>1220</v>
      </c>
      <c r="B70" s="285"/>
      <c r="C70" s="285">
        <f t="shared" ref="C70:J70" si="19">SUM(C71:C72)</f>
        <v>0</v>
      </c>
      <c r="D70" s="285">
        <f t="shared" si="19"/>
        <v>0</v>
      </c>
      <c r="E70" s="285">
        <f t="shared" si="19"/>
        <v>0</v>
      </c>
      <c r="F70" s="285">
        <f t="shared" si="19"/>
        <v>0</v>
      </c>
      <c r="G70" s="285">
        <f t="shared" si="19"/>
        <v>0</v>
      </c>
      <c r="H70" s="285"/>
      <c r="I70" s="285">
        <f t="shared" si="19"/>
        <v>0</v>
      </c>
      <c r="J70" s="285">
        <f t="shared" si="19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83" t="s">
        <v>1231</v>
      </c>
      <c r="B73" s="283"/>
      <c r="C73" s="283">
        <f t="shared" ref="C73:J73" si="20">SUM(C74:C75)</f>
        <v>0</v>
      </c>
      <c r="D73" s="283">
        <f t="shared" si="20"/>
        <v>0</v>
      </c>
      <c r="E73" s="283">
        <f t="shared" si="20"/>
        <v>0</v>
      </c>
      <c r="F73" s="283">
        <f t="shared" si="20"/>
        <v>0</v>
      </c>
      <c r="G73" s="283">
        <f t="shared" si="20"/>
        <v>0</v>
      </c>
      <c r="H73" s="283"/>
      <c r="I73" s="283">
        <f t="shared" si="20"/>
        <v>0</v>
      </c>
      <c r="J73" s="283">
        <f t="shared" si="20"/>
        <v>0</v>
      </c>
    </row>
    <row r="74" spans="1:10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>
      <c r="A76" s="283" t="s">
        <v>1232</v>
      </c>
      <c r="B76" s="283"/>
      <c r="C76" s="283"/>
      <c r="D76" s="283"/>
      <c r="E76" s="283"/>
      <c r="F76" s="283"/>
      <c r="G76" s="283"/>
      <c r="H76" s="283"/>
      <c r="I76" s="283"/>
      <c r="J76" s="283"/>
    </row>
    <row r="77" spans="1:10">
      <c r="A77" s="283" t="s">
        <v>1233</v>
      </c>
      <c r="B77" s="283"/>
      <c r="C77" s="283">
        <f>C35+C4</f>
        <v>4337950</v>
      </c>
      <c r="D77" s="283">
        <f t="shared" ref="D77:J77" si="21">D76+D73+D66+D63+D60+D57+D54+D51+D36+D28+D25+D22+D19+D16+D13+D5</f>
        <v>1235471</v>
      </c>
      <c r="E77" s="283">
        <f t="shared" si="21"/>
        <v>320000</v>
      </c>
      <c r="F77" s="283">
        <f t="shared" si="21"/>
        <v>0</v>
      </c>
      <c r="G77" s="283">
        <f t="shared" si="21"/>
        <v>185000</v>
      </c>
      <c r="H77" s="283">
        <f>H35+H4</f>
        <v>2500000</v>
      </c>
      <c r="I77" s="283">
        <f t="shared" si="21"/>
        <v>200000</v>
      </c>
      <c r="J77" s="283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6" sqref="B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1" t="s">
        <v>1188</v>
      </c>
      <c r="B1" s="222"/>
      <c r="C1" s="222"/>
      <c r="D1" s="223"/>
    </row>
    <row r="2" spans="1:4">
      <c r="A2" s="224"/>
      <c r="B2" s="225"/>
      <c r="C2" s="225"/>
      <c r="D2" s="226"/>
    </row>
    <row r="3" spans="1:4">
      <c r="A3" s="190"/>
      <c r="B3" s="191" t="s">
        <v>1189</v>
      </c>
      <c r="C3" s="192" t="s">
        <v>1190</v>
      </c>
      <c r="D3" s="227" t="s">
        <v>1191</v>
      </c>
    </row>
    <row r="4" spans="1:4">
      <c r="A4" s="193" t="s">
        <v>1192</v>
      </c>
      <c r="B4" s="182" t="s">
        <v>1193</v>
      </c>
      <c r="C4" s="182" t="s">
        <v>1194</v>
      </c>
      <c r="D4" s="228"/>
    </row>
    <row r="5" spans="1:4">
      <c r="A5" s="182" t="s">
        <v>1195</v>
      </c>
      <c r="B5" s="28">
        <f>B6</f>
        <v>10416.423000000001</v>
      </c>
      <c r="C5" s="28">
        <f>C6</f>
        <v>4299.4229999999998</v>
      </c>
      <c r="D5" s="28">
        <f>D6</f>
        <v>6117.0000000000009</v>
      </c>
    </row>
    <row r="6" spans="1:4">
      <c r="A6" s="194" t="s">
        <v>1196</v>
      </c>
      <c r="B6" s="10">
        <v>10416.423000000001</v>
      </c>
      <c r="C6" s="10">
        <v>4299.4229999999998</v>
      </c>
      <c r="D6" s="10">
        <f>B6-C6</f>
        <v>6117.0000000000009</v>
      </c>
    </row>
    <row r="7" spans="1:4">
      <c r="A7" s="182" t="s">
        <v>1197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94" t="s">
        <v>1198</v>
      </c>
      <c r="B8" s="10"/>
      <c r="C8" s="10"/>
      <c r="D8" s="10"/>
    </row>
    <row r="9" spans="1:4">
      <c r="A9" s="182" t="s">
        <v>1199</v>
      </c>
      <c r="B9" s="195">
        <f>B8+B6</f>
        <v>10416.423000000001</v>
      </c>
      <c r="C9" s="195">
        <f>C8+C6</f>
        <v>4299.4229999999998</v>
      </c>
      <c r="D9" s="195">
        <f>D8+D6</f>
        <v>6117.0000000000009</v>
      </c>
    </row>
    <row r="10" spans="1:4">
      <c r="A10" s="194" t="s">
        <v>1200</v>
      </c>
      <c r="B10" s="10"/>
      <c r="C10" s="10"/>
      <c r="D10" s="10"/>
    </row>
    <row r="11" spans="1:4">
      <c r="A11" s="182" t="s">
        <v>1201</v>
      </c>
      <c r="B11" s="28">
        <f>B10+B9</f>
        <v>10416.423000000001</v>
      </c>
      <c r="C11" s="28">
        <f>C10+C9</f>
        <v>4299.4229999999998</v>
      </c>
      <c r="D11" s="28">
        <f>D10+D9</f>
        <v>6117.0000000000009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2017</vt:lpstr>
      <vt:lpstr>الديون البلدية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البلدي2015</vt:lpstr>
      <vt:lpstr>النشاط البلدي 2016</vt:lpstr>
      <vt:lpstr>النشاط البلدي2017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Sheet1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2018-02-01T21:43:42Z</dcterms:modified>
</cp:coreProperties>
</file>