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نعديل ميزانيات\قابس\"/>
    </mc:Choice>
  </mc:AlternateContent>
  <bookViews>
    <workbookView xWindow="60" yWindow="-45" windowWidth="10170" windowHeight="8130" tabRatio="963" activeTab="1"/>
  </bookViews>
  <sheets>
    <sheet name="ميزانية 2011" sheetId="37" r:id="rId1"/>
    <sheet name="ميزانية 2014" sheetId="36" r:id="rId2"/>
    <sheet name="ميزانية 2013" sheetId="35" r:id="rId3"/>
    <sheet name="تعديل ميزانية 2012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D778" i="37" l="1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C768" i="37"/>
  <c r="C767" i="37" s="1"/>
  <c r="D766" i="37"/>
  <c r="C765" i="37"/>
  <c r="D764" i="37"/>
  <c r="E764" i="37" s="1"/>
  <c r="E763" i="37"/>
  <c r="D763" i="37"/>
  <c r="D762" i="37"/>
  <c r="C761" i="37"/>
  <c r="C760" i="37" s="1"/>
  <c r="D759" i="37"/>
  <c r="E759" i="37" s="1"/>
  <c r="E758" i="37"/>
  <c r="D758" i="37"/>
  <c r="D757" i="37"/>
  <c r="C756" i="37"/>
  <c r="C755" i="37" s="1"/>
  <c r="D754" i="37"/>
  <c r="E754" i="37" s="1"/>
  <c r="E753" i="37"/>
  <c r="D753" i="37"/>
  <c r="D752" i="37"/>
  <c r="D751" i="37" s="1"/>
  <c r="D750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C727" i="37"/>
  <c r="H724" i="37"/>
  <c r="D724" i="37"/>
  <c r="E724" i="37" s="1"/>
  <c r="H723" i="37"/>
  <c r="E723" i="37"/>
  <c r="D723" i="37"/>
  <c r="D722" i="37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E711" i="37"/>
  <c r="D711" i="37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E705" i="37"/>
  <c r="D705" i="37"/>
  <c r="H704" i="37"/>
  <c r="D704" i="37"/>
  <c r="E704" i="37" s="1"/>
  <c r="H703" i="37"/>
  <c r="E703" i="37"/>
  <c r="D703" i="37"/>
  <c r="H702" i="37"/>
  <c r="D702" i="37"/>
  <c r="H701" i="37"/>
  <c r="D701" i="37"/>
  <c r="E701" i="37" s="1"/>
  <c r="H700" i="37"/>
  <c r="C700" i="37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E693" i="37"/>
  <c r="D693" i="37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H684" i="37"/>
  <c r="D684" i="37"/>
  <c r="E684" i="37" s="1"/>
  <c r="H683" i="37"/>
  <c r="C683" i="37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E678" i="37"/>
  <c r="D678" i="37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E654" i="37"/>
  <c r="D654" i="37"/>
  <c r="C653" i="37"/>
  <c r="H653" i="37" s="1"/>
  <c r="H652" i="37"/>
  <c r="D652" i="37"/>
  <c r="E652" i="37" s="1"/>
  <c r="H651" i="37"/>
  <c r="E651" i="37"/>
  <c r="D651" i="37"/>
  <c r="H650" i="37"/>
  <c r="D650" i="37"/>
  <c r="E650" i="37" s="1"/>
  <c r="H649" i="37"/>
  <c r="D649" i="37"/>
  <c r="E649" i="37" s="1"/>
  <c r="H648" i="37"/>
  <c r="D648" i="37"/>
  <c r="H647" i="37"/>
  <c r="D647" i="37"/>
  <c r="E647" i="37" s="1"/>
  <c r="H646" i="37"/>
  <c r="C646" i="37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D625" i="37"/>
  <c r="E625" i="37" s="1"/>
  <c r="H624" i="37"/>
  <c r="D624" i="37"/>
  <c r="E624" i="37" s="1"/>
  <c r="H623" i="37"/>
  <c r="E623" i="37"/>
  <c r="D623" i="37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E612" i="37"/>
  <c r="D612" i="37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E605" i="37"/>
  <c r="D605" i="37"/>
  <c r="H604" i="37"/>
  <c r="D604" i="37"/>
  <c r="E604" i="37" s="1"/>
  <c r="C603" i="37"/>
  <c r="H603" i="37" s="1"/>
  <c r="H602" i="37"/>
  <c r="E602" i="37"/>
  <c r="D602" i="37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E594" i="37"/>
  <c r="D594" i="37"/>
  <c r="H593" i="37"/>
  <c r="D593" i="37"/>
  <c r="E593" i="37" s="1"/>
  <c r="C592" i="37"/>
  <c r="H592" i="37" s="1"/>
  <c r="H591" i="37"/>
  <c r="E591" i="37"/>
  <c r="D591" i="37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D572" i="37"/>
  <c r="E572" i="37" s="1"/>
  <c r="H571" i="37"/>
  <c r="D571" i="37"/>
  <c r="E571" i="37" s="1"/>
  <c r="H570" i="37"/>
  <c r="E570" i="37"/>
  <c r="D570" i="37"/>
  <c r="C569" i="37"/>
  <c r="H569" i="37" s="1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H563" i="37"/>
  <c r="E563" i="37"/>
  <c r="D563" i="37"/>
  <c r="C562" i="37"/>
  <c r="H562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C547" i="37"/>
  <c r="H547" i="37" s="1"/>
  <c r="J547" i="37" s="1"/>
  <c r="H546" i="37"/>
  <c r="D546" i="37"/>
  <c r="H545" i="37"/>
  <c r="D545" i="37"/>
  <c r="E545" i="37" s="1"/>
  <c r="C544" i="37"/>
  <c r="H544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D537" i="37"/>
  <c r="E537" i="37" s="1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E530" i="37" s="1"/>
  <c r="E529" i="37" s="1"/>
  <c r="D529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H504" i="37"/>
  <c r="C504" i="37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E498" i="37" s="1"/>
  <c r="E497" i="37" s="1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E491" i="37" s="1"/>
  <c r="C491" i="37"/>
  <c r="H490" i="37"/>
  <c r="D490" i="37"/>
  <c r="E490" i="37" s="1"/>
  <c r="H489" i="37"/>
  <c r="E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E479" i="37"/>
  <c r="D479" i="37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E473" i="37"/>
  <c r="D473" i="37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E456" i="37"/>
  <c r="E455" i="37" s="1"/>
  <c r="D456" i="37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H445" i="37"/>
  <c r="C445" i="37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E436" i="37"/>
  <c r="D436" i="37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E423" i="37"/>
  <c r="D423" i="37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E418" i="37"/>
  <c r="D418" i="37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H412" i="37"/>
  <c r="C412" i="37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E405" i="37"/>
  <c r="D405" i="37"/>
  <c r="H404" i="37"/>
  <c r="C404" i="37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H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E359" i="37"/>
  <c r="D359" i="37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E343" i="37"/>
  <c r="D343" i="37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E326" i="37" s="1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E318" i="37"/>
  <c r="D318" i="37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E307" i="37"/>
  <c r="D307" i="37"/>
  <c r="H306" i="37"/>
  <c r="D306" i="37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H296" i="37"/>
  <c r="C296" i="37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E269" i="37"/>
  <c r="D269" i="37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H260" i="37"/>
  <c r="C260" i="37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5" i="37"/>
  <c r="D245" i="37"/>
  <c r="C244" i="37"/>
  <c r="C243" i="37" s="1"/>
  <c r="E242" i="37"/>
  <c r="D242" i="37"/>
  <c r="D241" i="37"/>
  <c r="D240" i="37"/>
  <c r="E240" i="37" s="1"/>
  <c r="C239" i="37"/>
  <c r="C238" i="37" s="1"/>
  <c r="D237" i="37"/>
  <c r="E237" i="37" s="1"/>
  <c r="E236" i="37" s="1"/>
  <c r="E235" i="37" s="1"/>
  <c r="C236" i="37"/>
  <c r="C235" i="37" s="1"/>
  <c r="D234" i="37"/>
  <c r="E234" i="37" s="1"/>
  <c r="E233" i="37" s="1"/>
  <c r="C233" i="37"/>
  <c r="C228" i="37" s="1"/>
  <c r="D232" i="37"/>
  <c r="E232" i="37" s="1"/>
  <c r="D231" i="37"/>
  <c r="E231" i="37" s="1"/>
  <c r="E230" i="37"/>
  <c r="D230" i="37"/>
  <c r="D229" i="37" s="1"/>
  <c r="C229" i="37"/>
  <c r="D227" i="37"/>
  <c r="E227" i="37" s="1"/>
  <c r="D226" i="37"/>
  <c r="E225" i="37"/>
  <c r="D225" i="37"/>
  <c r="D224" i="37"/>
  <c r="E224" i="37" s="1"/>
  <c r="C223" i="37"/>
  <c r="C222" i="37" s="1"/>
  <c r="D221" i="37"/>
  <c r="D220" i="37" s="1"/>
  <c r="C220" i="37"/>
  <c r="D219" i="37"/>
  <c r="E219" i="37" s="1"/>
  <c r="D218" i="37"/>
  <c r="D217" i="37"/>
  <c r="E217" i="37" s="1"/>
  <c r="C216" i="37"/>
  <c r="C215" i="37" s="1"/>
  <c r="D214" i="37"/>
  <c r="C213" i="37"/>
  <c r="D212" i="37"/>
  <c r="E212" i="37" s="1"/>
  <c r="E211" i="37" s="1"/>
  <c r="D211" i="37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E202" i="37"/>
  <c r="E201" i="37" s="1"/>
  <c r="E200" i="37" s="1"/>
  <c r="D202" i="37"/>
  <c r="D201" i="37"/>
  <c r="D200" i="37" s="1"/>
  <c r="C201" i="37"/>
  <c r="C200" i="37" s="1"/>
  <c r="D199" i="37"/>
  <c r="E199" i="37" s="1"/>
  <c r="E198" i="37" s="1"/>
  <c r="E197" i="37" s="1"/>
  <c r="D198" i="37"/>
  <c r="D197" i="37" s="1"/>
  <c r="C198" i="37"/>
  <c r="C197" i="37" s="1"/>
  <c r="D196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E186" i="37"/>
  <c r="D186" i="37"/>
  <c r="C185" i="37"/>
  <c r="C184" i="37" s="1"/>
  <c r="D183" i="37"/>
  <c r="E183" i="37" s="1"/>
  <c r="E182" i="37" s="1"/>
  <c r="D182" i="37"/>
  <c r="C182" i="37"/>
  <c r="D181" i="37"/>
  <c r="D180" i="37" s="1"/>
  <c r="C180" i="37"/>
  <c r="C179" i="37" s="1"/>
  <c r="D179" i="37"/>
  <c r="H176" i="37"/>
  <c r="E176" i="37"/>
  <c r="D176" i="37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H171" i="37" s="1"/>
  <c r="H169" i="37"/>
  <c r="D169" i="37"/>
  <c r="E169" i="37" s="1"/>
  <c r="H168" i="37"/>
  <c r="E168" i="37"/>
  <c r="E167" i="37" s="1"/>
  <c r="D168" i="37"/>
  <c r="D167" i="37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E158" i="37"/>
  <c r="D158" i="37"/>
  <c r="D157" i="37" s="1"/>
  <c r="C157" i="37"/>
  <c r="H157" i="37" s="1"/>
  <c r="H156" i="37"/>
  <c r="D156" i="37"/>
  <c r="E156" i="37" s="1"/>
  <c r="H155" i="37"/>
  <c r="D155" i="37"/>
  <c r="E155" i="37" s="1"/>
  <c r="C154" i="37"/>
  <c r="C153" i="37" s="1"/>
  <c r="H151" i="37"/>
  <c r="D151" i="37"/>
  <c r="E151" i="37" s="1"/>
  <c r="H150" i="37"/>
  <c r="D150" i="37"/>
  <c r="E150" i="37" s="1"/>
  <c r="C149" i="37"/>
  <c r="H149" i="37" s="1"/>
  <c r="H148" i="37"/>
  <c r="E148" i="37"/>
  <c r="D148" i="37"/>
  <c r="H147" i="37"/>
  <c r="D147" i="37"/>
  <c r="C146" i="37"/>
  <c r="H146" i="37" s="1"/>
  <c r="H145" i="37"/>
  <c r="D145" i="37"/>
  <c r="E145" i="37" s="1"/>
  <c r="H144" i="37"/>
  <c r="D144" i="37"/>
  <c r="C143" i="37"/>
  <c r="H143" i="37" s="1"/>
  <c r="H142" i="37"/>
  <c r="E142" i="37"/>
  <c r="D142" i="37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E137" i="37"/>
  <c r="D137" i="37"/>
  <c r="H136" i="37"/>
  <c r="C136" i="37"/>
  <c r="H134" i="37"/>
  <c r="D134" i="37"/>
  <c r="E134" i="37" s="1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E118" i="37"/>
  <c r="D118" i="37"/>
  <c r="D117" i="37" s="1"/>
  <c r="C117" i="37"/>
  <c r="H117" i="37" s="1"/>
  <c r="H113" i="37"/>
  <c r="D113" i="37"/>
  <c r="E113" i="37" s="1"/>
  <c r="H112" i="37"/>
  <c r="D112" i="37"/>
  <c r="E112" i="37" s="1"/>
  <c r="H111" i="37"/>
  <c r="E111" i="37"/>
  <c r="D111" i="37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E99" i="37"/>
  <c r="D99" i="37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E93" i="37"/>
  <c r="D93" i="37"/>
  <c r="H92" i="37"/>
  <c r="D92" i="37"/>
  <c r="E92" i="37" s="1"/>
  <c r="H91" i="37"/>
  <c r="D91" i="37"/>
  <c r="E91" i="37" s="1"/>
  <c r="H90" i="37"/>
  <c r="D90" i="37"/>
  <c r="E90" i="37" s="1"/>
  <c r="H89" i="37"/>
  <c r="E89" i="37"/>
  <c r="D89" i="37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E79" i="37"/>
  <c r="D79" i="37"/>
  <c r="H78" i="37"/>
  <c r="D78" i="37"/>
  <c r="E78" i="37" s="1"/>
  <c r="H77" i="37"/>
  <c r="D77" i="37"/>
  <c r="E77" i="37" s="1"/>
  <c r="H76" i="37"/>
  <c r="D76" i="37"/>
  <c r="E76" i="37" s="1"/>
  <c r="H75" i="37"/>
  <c r="E75" i="37"/>
  <c r="D75" i="37"/>
  <c r="H74" i="37"/>
  <c r="D74" i="37"/>
  <c r="E74" i="37" s="1"/>
  <c r="H73" i="37"/>
  <c r="D73" i="37"/>
  <c r="E73" i="37" s="1"/>
  <c r="H72" i="37"/>
  <c r="D72" i="37"/>
  <c r="E72" i="37" s="1"/>
  <c r="H71" i="37"/>
  <c r="E71" i="37"/>
  <c r="D71" i="37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E63" i="37"/>
  <c r="D63" i="37"/>
  <c r="H62" i="37"/>
  <c r="D62" i="37"/>
  <c r="E62" i="37" s="1"/>
  <c r="H61" i="37"/>
  <c r="J61" i="37" s="1"/>
  <c r="C61" i="37"/>
  <c r="H60" i="37"/>
  <c r="D60" i="37"/>
  <c r="E60" i="37" s="1"/>
  <c r="H59" i="37"/>
  <c r="D59" i="37"/>
  <c r="E59" i="37" s="1"/>
  <c r="H58" i="37"/>
  <c r="D58" i="37"/>
  <c r="E58" i="37" s="1"/>
  <c r="H57" i="37"/>
  <c r="E57" i="37"/>
  <c r="D57" i="37"/>
  <c r="H56" i="37"/>
  <c r="D56" i="37"/>
  <c r="E56" i="37" s="1"/>
  <c r="H55" i="37"/>
  <c r="D55" i="37"/>
  <c r="E55" i="37" s="1"/>
  <c r="H54" i="37"/>
  <c r="D54" i="37"/>
  <c r="E54" i="37" s="1"/>
  <c r="H53" i="37"/>
  <c r="E53" i="37"/>
  <c r="D53" i="37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E41" i="37"/>
  <c r="D41" i="37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E35" i="37"/>
  <c r="D35" i="37"/>
  <c r="H34" i="37"/>
  <c r="D34" i="37"/>
  <c r="E34" i="37" s="1"/>
  <c r="H33" i="37"/>
  <c r="D33" i="37"/>
  <c r="E33" i="37" s="1"/>
  <c r="H32" i="37"/>
  <c r="D32" i="37"/>
  <c r="E32" i="37" s="1"/>
  <c r="H31" i="37"/>
  <c r="E31" i="37"/>
  <c r="D31" i="37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E23" i="37"/>
  <c r="D23" i="37"/>
  <c r="H22" i="37"/>
  <c r="D22" i="37"/>
  <c r="E22" i="37" s="1"/>
  <c r="H21" i="37"/>
  <c r="D21" i="37"/>
  <c r="E21" i="37" s="1"/>
  <c r="H20" i="37"/>
  <c r="D20" i="37"/>
  <c r="E20" i="37" s="1"/>
  <c r="H19" i="37"/>
  <c r="E19" i="37"/>
  <c r="D19" i="37"/>
  <c r="H18" i="37"/>
  <c r="D18" i="37"/>
  <c r="E18" i="37" s="1"/>
  <c r="H17" i="37"/>
  <c r="D17" i="37"/>
  <c r="E17" i="37" s="1"/>
  <c r="H16" i="37"/>
  <c r="D16" i="37"/>
  <c r="E16" i="37" s="1"/>
  <c r="H15" i="37"/>
  <c r="E15" i="37"/>
  <c r="D15" i="37"/>
  <c r="H14" i="37"/>
  <c r="D14" i="37"/>
  <c r="E14" i="37" s="1"/>
  <c r="H13" i="37"/>
  <c r="D13" i="37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E7" i="37"/>
  <c r="D7" i="37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E773" i="36" s="1"/>
  <c r="C772" i="36"/>
  <c r="C771" i="36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/>
  <c r="D759" i="36"/>
  <c r="E759" i="36" s="1"/>
  <c r="D758" i="36"/>
  <c r="D757" i="36"/>
  <c r="E757" i="36" s="1"/>
  <c r="C756" i="36"/>
  <c r="C755" i="36" s="1"/>
  <c r="D754" i="36"/>
  <c r="E754" i="36" s="1"/>
  <c r="D753" i="36"/>
  <c r="E753" i="36" s="1"/>
  <c r="D752" i="36"/>
  <c r="C751" i="36"/>
  <c r="C750" i="36" s="1"/>
  <c r="D749" i="36"/>
  <c r="E749" i="36" s="1"/>
  <c r="D748" i="36"/>
  <c r="E748" i="36" s="1"/>
  <c r="D747" i="36"/>
  <c r="E747" i="36" s="1"/>
  <c r="E746" i="36" s="1"/>
  <c r="C746" i="36"/>
  <c r="D745" i="36"/>
  <c r="D744" i="36" s="1"/>
  <c r="C744" i="36"/>
  <c r="C743" i="36" s="1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D733" i="36" s="1"/>
  <c r="C734" i="36"/>
  <c r="C733" i="36" s="1"/>
  <c r="D732" i="36"/>
  <c r="C731" i="36"/>
  <c r="C730" i="36" s="1"/>
  <c r="D729" i="36"/>
  <c r="E729" i="36" s="1"/>
  <c r="D728" i="36"/>
  <c r="C727" i="36"/>
  <c r="H724" i="36"/>
  <c r="D724" i="36"/>
  <c r="D722" i="36" s="1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C694" i="36"/>
  <c r="H694" i="36" s="1"/>
  <c r="H693" i="36"/>
  <c r="D693" i="36"/>
  <c r="E693" i="36" s="1"/>
  <c r="H692" i="36"/>
  <c r="D692" i="36"/>
  <c r="E692" i="36" s="1"/>
  <c r="H691" i="36"/>
  <c r="E691" i="36"/>
  <c r="D691" i="36"/>
  <c r="H690" i="36"/>
  <c r="D690" i="36"/>
  <c r="E690" i="36" s="1"/>
  <c r="H689" i="36"/>
  <c r="D689" i="36"/>
  <c r="E689" i="36" s="1"/>
  <c r="H688" i="36"/>
  <c r="D688" i="36"/>
  <c r="C687" i="36"/>
  <c r="H687" i="36" s="1"/>
  <c r="H686" i="36"/>
  <c r="D686" i="36"/>
  <c r="E686" i="36" s="1"/>
  <c r="H685" i="36"/>
  <c r="D685" i="36"/>
  <c r="E685" i="36" s="1"/>
  <c r="H684" i="36"/>
  <c r="D684" i="36"/>
  <c r="C683" i="36"/>
  <c r="H683" i="36" s="1"/>
  <c r="H682" i="36"/>
  <c r="D682" i="36"/>
  <c r="E682" i="36" s="1"/>
  <c r="H681" i="36"/>
  <c r="D681" i="36"/>
  <c r="E681" i="36" s="1"/>
  <c r="H680" i="36"/>
  <c r="D680" i="36"/>
  <c r="C679" i="36"/>
  <c r="H679" i="36" s="1"/>
  <c r="H678" i="36"/>
  <c r="D678" i="36"/>
  <c r="E678" i="36" s="1"/>
  <c r="H677" i="36"/>
  <c r="D677" i="36"/>
  <c r="E677" i="36" s="1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E672" i="36" s="1"/>
  <c r="E671" i="36" s="1"/>
  <c r="D671" i="36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E666" i="36" s="1"/>
  <c r="E665" i="36" s="1"/>
  <c r="D665" i="36"/>
  <c r="C665" i="36"/>
  <c r="H665" i="36" s="1"/>
  <c r="H664" i="36"/>
  <c r="D664" i="36"/>
  <c r="E664" i="36" s="1"/>
  <c r="H663" i="36"/>
  <c r="D663" i="36"/>
  <c r="E663" i="36" s="1"/>
  <c r="H662" i="36"/>
  <c r="D662" i="36"/>
  <c r="E662" i="36" s="1"/>
  <c r="E661" i="36" s="1"/>
  <c r="D661" i="36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E654" i="36" s="1"/>
  <c r="E653" i="36" s="1"/>
  <c r="D653" i="36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E647" i="36" s="1"/>
  <c r="C646" i="36"/>
  <c r="H646" i="36" s="1"/>
  <c r="H644" i="36"/>
  <c r="D644" i="36"/>
  <c r="E644" i="36" s="1"/>
  <c r="H643" i="36"/>
  <c r="D643" i="36"/>
  <c r="E643" i="36" s="1"/>
  <c r="H642" i="36"/>
  <c r="J642" i="36" s="1"/>
  <c r="C642" i="36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E634" i="36"/>
  <c r="D634" i="36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E565" i="36"/>
  <c r="D565" i="36"/>
  <c r="H564" i="36"/>
  <c r="D564" i="36"/>
  <c r="E564" i="36" s="1"/>
  <c r="H563" i="36"/>
  <c r="D563" i="36"/>
  <c r="E563" i="36" s="1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H554" i="36"/>
  <c r="D554" i="36"/>
  <c r="E554" i="36" s="1"/>
  <c r="H553" i="36"/>
  <c r="D553" i="36"/>
  <c r="E553" i="36" s="1"/>
  <c r="C552" i="36"/>
  <c r="H552" i="36" s="1"/>
  <c r="H549" i="36"/>
  <c r="D549" i="36"/>
  <c r="E549" i="36" s="1"/>
  <c r="H548" i="36"/>
  <c r="D548" i="36"/>
  <c r="E548" i="36" s="1"/>
  <c r="E547" i="36" s="1"/>
  <c r="C547" i="36"/>
  <c r="H547" i="36" s="1"/>
  <c r="J547" i="36" s="1"/>
  <c r="H546" i="36"/>
  <c r="D546" i="36"/>
  <c r="E546" i="36" s="1"/>
  <c r="H545" i="36"/>
  <c r="D545" i="36"/>
  <c r="E545" i="36" s="1"/>
  <c r="C544" i="36"/>
  <c r="H543" i="36"/>
  <c r="E543" i="36"/>
  <c r="D543" i="36"/>
  <c r="H542" i="36"/>
  <c r="D542" i="36"/>
  <c r="E542" i="36" s="1"/>
  <c r="H541" i="36"/>
  <c r="D541" i="36"/>
  <c r="H540" i="36"/>
  <c r="D540" i="36"/>
  <c r="E540" i="36" s="1"/>
  <c r="H539" i="36"/>
  <c r="D539" i="36"/>
  <c r="E539" i="36" s="1"/>
  <c r="H537" i="36"/>
  <c r="D537" i="36"/>
  <c r="E537" i="36" s="1"/>
  <c r="H536" i="36"/>
  <c r="E536" i="36"/>
  <c r="D536" i="36"/>
  <c r="H535" i="36"/>
  <c r="D535" i="36"/>
  <c r="E535" i="36" s="1"/>
  <c r="H534" i="36"/>
  <c r="D534" i="36"/>
  <c r="E534" i="36" s="1"/>
  <c r="H533" i="36"/>
  <c r="D533" i="36"/>
  <c r="H532" i="36"/>
  <c r="E532" i="36"/>
  <c r="D532" i="36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E525" i="36"/>
  <c r="D525" i="36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H514" i="36"/>
  <c r="E514" i="36"/>
  <c r="D514" i="36"/>
  <c r="H513" i="36"/>
  <c r="C513" i="36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E508" i="36"/>
  <c r="D508" i="36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E491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E478" i="36" s="1"/>
  <c r="C477" i="36"/>
  <c r="H477" i="36" s="1"/>
  <c r="H476" i="36"/>
  <c r="D476" i="36"/>
  <c r="E476" i="36" s="1"/>
  <c r="H475" i="36"/>
  <c r="D475" i="36"/>
  <c r="E475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E467" i="36"/>
  <c r="D467" i="36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H452" i="36"/>
  <c r="E452" i="36"/>
  <c r="D452" i="36"/>
  <c r="H451" i="36"/>
  <c r="D451" i="36"/>
  <c r="E451" i="36" s="1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E437" i="36"/>
  <c r="D437" i="36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E414" i="36"/>
  <c r="D414" i="36"/>
  <c r="H413" i="36"/>
  <c r="D413" i="36"/>
  <c r="E413" i="36" s="1"/>
  <c r="C412" i="36"/>
  <c r="H412" i="36" s="1"/>
  <c r="H411" i="36"/>
  <c r="D411" i="36"/>
  <c r="E411" i="36" s="1"/>
  <c r="H410" i="36"/>
  <c r="D410" i="36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E405" i="36" s="1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C392" i="36"/>
  <c r="H392" i="36" s="1"/>
  <c r="H391" i="36"/>
  <c r="D391" i="36"/>
  <c r="E391" i="36" s="1"/>
  <c r="H390" i="36"/>
  <c r="D390" i="36"/>
  <c r="E390" i="36" s="1"/>
  <c r="H389" i="36"/>
  <c r="D389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C382" i="36"/>
  <c r="H382" i="36" s="1"/>
  <c r="H381" i="36"/>
  <c r="D381" i="36"/>
  <c r="E381" i="36" s="1"/>
  <c r="H380" i="36"/>
  <c r="D380" i="36"/>
  <c r="E380" i="36" s="1"/>
  <c r="H379" i="36"/>
  <c r="D379" i="36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E364" i="36" s="1"/>
  <c r="H363" i="36"/>
  <c r="D363" i="36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C357" i="36"/>
  <c r="H357" i="36" s="1"/>
  <c r="H356" i="36"/>
  <c r="D356" i="36"/>
  <c r="E356" i="36" s="1"/>
  <c r="H355" i="36"/>
  <c r="D355" i="36"/>
  <c r="E355" i="36" s="1"/>
  <c r="H354" i="36"/>
  <c r="D354" i="36"/>
  <c r="C353" i="36"/>
  <c r="H353" i="36" s="1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C348" i="36"/>
  <c r="H348" i="36" s="1"/>
  <c r="H347" i="36"/>
  <c r="D347" i="36"/>
  <c r="E347" i="36" s="1"/>
  <c r="H346" i="36"/>
  <c r="D346" i="36"/>
  <c r="E346" i="36" s="1"/>
  <c r="H345" i="36"/>
  <c r="D345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E327" i="36" s="1"/>
  <c r="H326" i="36"/>
  <c r="D326" i="36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E320" i="36"/>
  <c r="D320" i="36"/>
  <c r="H319" i="36"/>
  <c r="D319" i="36"/>
  <c r="E319" i="36" s="1"/>
  <c r="H318" i="36"/>
  <c r="D318" i="36"/>
  <c r="E318" i="36" s="1"/>
  <c r="H317" i="36"/>
  <c r="D317" i="36"/>
  <c r="E317" i="36" s="1"/>
  <c r="H316" i="36"/>
  <c r="E316" i="36"/>
  <c r="D316" i="36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E310" i="36"/>
  <c r="D310" i="36"/>
  <c r="H309" i="36"/>
  <c r="D309" i="36"/>
  <c r="H308" i="36"/>
  <c r="H307" i="36"/>
  <c r="D307" i="36"/>
  <c r="E307" i="36" s="1"/>
  <c r="H306" i="36"/>
  <c r="D306" i="36"/>
  <c r="H305" i="36"/>
  <c r="H304" i="36"/>
  <c r="D304" i="36"/>
  <c r="E304" i="36" s="1"/>
  <c r="H303" i="36"/>
  <c r="D303" i="36"/>
  <c r="H302" i="36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E295" i="36"/>
  <c r="D295" i="36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H289" i="36"/>
  <c r="H288" i="36"/>
  <c r="E288" i="36"/>
  <c r="D288" i="36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E281" i="36"/>
  <c r="D281" i="36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E269" i="36"/>
  <c r="D269" i="36"/>
  <c r="H268" i="36"/>
  <c r="D268" i="36"/>
  <c r="E268" i="36" s="1"/>
  <c r="H267" i="36"/>
  <c r="D267" i="36"/>
  <c r="E267" i="36" s="1"/>
  <c r="H266" i="36"/>
  <c r="D266" i="36"/>
  <c r="E266" i="36" s="1"/>
  <c r="H264" i="36"/>
  <c r="D264" i="36"/>
  <c r="E264" i="36" s="1"/>
  <c r="H262" i="36"/>
  <c r="D262" i="36"/>
  <c r="H261" i="36"/>
  <c r="D261" i="36"/>
  <c r="E261" i="36" s="1"/>
  <c r="H260" i="36"/>
  <c r="C260" i="36"/>
  <c r="D252" i="36"/>
  <c r="E252" i="36" s="1"/>
  <c r="D251" i="36"/>
  <c r="C250" i="36"/>
  <c r="D249" i="36"/>
  <c r="E249" i="36" s="1"/>
  <c r="D248" i="36"/>
  <c r="E248" i="36" s="1"/>
  <c r="D247" i="36"/>
  <c r="E247" i="36" s="1"/>
  <c r="D246" i="36"/>
  <c r="D245" i="36"/>
  <c r="E245" i="36" s="1"/>
  <c r="C244" i="36"/>
  <c r="C243" i="36" s="1"/>
  <c r="D242" i="36"/>
  <c r="E242" i="36" s="1"/>
  <c r="E241" i="36"/>
  <c r="D241" i="36"/>
  <c r="D239" i="36" s="1"/>
  <c r="D238" i="36" s="1"/>
  <c r="D240" i="36"/>
  <c r="E240" i="36" s="1"/>
  <c r="C239" i="36"/>
  <c r="C238" i="36" s="1"/>
  <c r="D237" i="36"/>
  <c r="C236" i="36"/>
  <c r="C235" i="36" s="1"/>
  <c r="D234" i="36"/>
  <c r="C233" i="36"/>
  <c r="D232" i="36"/>
  <c r="E232" i="36" s="1"/>
  <c r="D231" i="36"/>
  <c r="E231" i="36" s="1"/>
  <c r="D230" i="36"/>
  <c r="E230" i="36" s="1"/>
  <c r="C229" i="36"/>
  <c r="C228" i="36" s="1"/>
  <c r="D227" i="36"/>
  <c r="E227" i="36" s="1"/>
  <c r="D226" i="36"/>
  <c r="D225" i="36"/>
  <c r="E225" i="36" s="1"/>
  <c r="D224" i="36"/>
  <c r="E224" i="36" s="1"/>
  <c r="C223" i="36"/>
  <c r="C222" i="36"/>
  <c r="D221" i="36"/>
  <c r="D220" i="36" s="1"/>
  <c r="C220" i="36"/>
  <c r="D219" i="36"/>
  <c r="E218" i="36"/>
  <c r="D218" i="36"/>
  <c r="D217" i="36"/>
  <c r="E217" i="36" s="1"/>
  <c r="C216" i="36"/>
  <c r="D214" i="36"/>
  <c r="C213" i="36"/>
  <c r="D212" i="36"/>
  <c r="E212" i="36" s="1"/>
  <c r="E211" i="36" s="1"/>
  <c r="C211" i="36"/>
  <c r="C203" i="36" s="1"/>
  <c r="D210" i="36"/>
  <c r="E210" i="36" s="1"/>
  <c r="E209" i="36"/>
  <c r="D209" i="36"/>
  <c r="D208" i="36"/>
  <c r="D207" i="36" s="1"/>
  <c r="C207" i="36"/>
  <c r="D206" i="36"/>
  <c r="E206" i="36" s="1"/>
  <c r="D205" i="36"/>
  <c r="E205" i="36" s="1"/>
  <c r="D204" i="36"/>
  <c r="C204" i="36"/>
  <c r="D202" i="36"/>
  <c r="E202" i="36" s="1"/>
  <c r="E201" i="36" s="1"/>
  <c r="E200" i="36" s="1"/>
  <c r="D201" i="36"/>
  <c r="D200" i="36" s="1"/>
  <c r="C201" i="36"/>
  <c r="C200" i="36"/>
  <c r="D199" i="36"/>
  <c r="E199" i="36" s="1"/>
  <c r="E198" i="36" s="1"/>
  <c r="E197" i="36" s="1"/>
  <c r="D198" i="36"/>
  <c r="D197" i="36" s="1"/>
  <c r="C198" i="36"/>
  <c r="C197" i="36"/>
  <c r="D196" i="36"/>
  <c r="E196" i="36" s="1"/>
  <c r="E195" i="36" s="1"/>
  <c r="D195" i="36"/>
  <c r="C195" i="36"/>
  <c r="D194" i="36"/>
  <c r="D193" i="36" s="1"/>
  <c r="C193" i="36"/>
  <c r="D192" i="36"/>
  <c r="E192" i="36" s="1"/>
  <c r="D191" i="36"/>
  <c r="E191" i="36" s="1"/>
  <c r="D190" i="36"/>
  <c r="C189" i="36"/>
  <c r="C188" i="36"/>
  <c r="D187" i="36"/>
  <c r="E187" i="36" s="1"/>
  <c r="D186" i="36"/>
  <c r="C185" i="36"/>
  <c r="C184" i="36"/>
  <c r="D183" i="36"/>
  <c r="C182" i="36"/>
  <c r="D181" i="36"/>
  <c r="C180" i="36"/>
  <c r="C179" i="36" s="1"/>
  <c r="H176" i="36"/>
  <c r="D176" i="36"/>
  <c r="E176" i="36" s="1"/>
  <c r="H175" i="36"/>
  <c r="D175" i="36"/>
  <c r="C174" i="36"/>
  <c r="H174" i="36" s="1"/>
  <c r="H173" i="36"/>
  <c r="D173" i="36"/>
  <c r="D171" i="36" s="1"/>
  <c r="H172" i="36"/>
  <c r="D172" i="36"/>
  <c r="E172" i="36" s="1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D157" i="36"/>
  <c r="C157" i="36"/>
  <c r="H157" i="36" s="1"/>
  <c r="H156" i="36"/>
  <c r="D156" i="36"/>
  <c r="H155" i="36"/>
  <c r="D155" i="36"/>
  <c r="E155" i="36" s="1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C146" i="36"/>
  <c r="H146" i="36" s="1"/>
  <c r="H145" i="36"/>
  <c r="D145" i="36"/>
  <c r="D143" i="36" s="1"/>
  <c r="H144" i="36"/>
  <c r="E144" i="36"/>
  <c r="D144" i="36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C117" i="36"/>
  <c r="H117" i="36" s="1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E99" i="36"/>
  <c r="D99" i="36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E83" i="36"/>
  <c r="D83" i="36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E41" i="36"/>
  <c r="D41" i="36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D761" i="35"/>
  <c r="D760" i="35" s="1"/>
  <c r="C761" i="35"/>
  <c r="C760" i="35"/>
  <c r="D759" i="35"/>
  <c r="D758" i="35"/>
  <c r="E758" i="35" s="1"/>
  <c r="D757" i="35"/>
  <c r="E757" i="35" s="1"/>
  <c r="C756" i="35"/>
  <c r="C755" i="35" s="1"/>
  <c r="D754" i="35"/>
  <c r="E754" i="35" s="1"/>
  <c r="D753" i="35"/>
  <c r="E753" i="35" s="1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C743" i="35" s="1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E729" i="35" s="1"/>
  <c r="D728" i="35"/>
  <c r="C727" i="35"/>
  <c r="H724" i="35"/>
  <c r="D724" i="35"/>
  <c r="E724" i="35" s="1"/>
  <c r="H723" i="35"/>
  <c r="D723" i="35"/>
  <c r="C722" i="35"/>
  <c r="H722" i="35" s="1"/>
  <c r="H721" i="35"/>
  <c r="D721" i="35"/>
  <c r="H720" i="35"/>
  <c r="D720" i="35"/>
  <c r="E720" i="35" s="1"/>
  <c r="H719" i="35"/>
  <c r="E719" i="35"/>
  <c r="D719" i="35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E697" i="35"/>
  <c r="D697" i="35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H689" i="35"/>
  <c r="D689" i="35"/>
  <c r="E689" i="35" s="1"/>
  <c r="H688" i="35"/>
  <c r="E688" i="35"/>
  <c r="D688" i="35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D671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D653" i="35" s="1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H647" i="35"/>
  <c r="D647" i="35"/>
  <c r="E647" i="35" s="1"/>
  <c r="C646" i="35"/>
  <c r="H646" i="35" s="1"/>
  <c r="H644" i="35"/>
  <c r="D644" i="35"/>
  <c r="E644" i="35" s="1"/>
  <c r="H643" i="35"/>
  <c r="D643" i="35"/>
  <c r="C642" i="35"/>
  <c r="H642" i="35" s="1"/>
  <c r="J642" i="35" s="1"/>
  <c r="H641" i="35"/>
  <c r="D641" i="35"/>
  <c r="H640" i="35"/>
  <c r="D640" i="35"/>
  <c r="E640" i="35" s="1"/>
  <c r="H639" i="35"/>
  <c r="E639" i="35"/>
  <c r="D639" i="35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E601" i="35"/>
  <c r="D601" i="35"/>
  <c r="H600" i="35"/>
  <c r="D600" i="35"/>
  <c r="C599" i="35"/>
  <c r="H599" i="35" s="1"/>
  <c r="H598" i="35"/>
  <c r="D598" i="35"/>
  <c r="H597" i="35"/>
  <c r="D597" i="35"/>
  <c r="E597" i="35" s="1"/>
  <c r="H596" i="35"/>
  <c r="E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D581" i="35" s="1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E563" i="35" s="1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E553" i="35"/>
  <c r="D553" i="35"/>
  <c r="C552" i="35"/>
  <c r="H552" i="35" s="1"/>
  <c r="H549" i="35"/>
  <c r="E549" i="35"/>
  <c r="D549" i="35"/>
  <c r="H548" i="35"/>
  <c r="D548" i="35"/>
  <c r="E548" i="35" s="1"/>
  <c r="E547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7" i="35"/>
  <c r="D527" i="35"/>
  <c r="E527" i="35" s="1"/>
  <c r="H526" i="35"/>
  <c r="D526" i="35"/>
  <c r="E526" i="35" s="1"/>
  <c r="H525" i="35"/>
  <c r="E525" i="35"/>
  <c r="D525" i="35"/>
  <c r="H524" i="35"/>
  <c r="D524" i="35"/>
  <c r="E524" i="35" s="1"/>
  <c r="H523" i="35"/>
  <c r="D523" i="35"/>
  <c r="E523" i="35" s="1"/>
  <c r="C522" i="35"/>
  <c r="H522" i="35" s="1"/>
  <c r="H521" i="35"/>
  <c r="E521" i="35"/>
  <c r="D521" i="35"/>
  <c r="H520" i="35"/>
  <c r="D520" i="35"/>
  <c r="E520" i="35" s="1"/>
  <c r="H519" i="35"/>
  <c r="D519" i="35"/>
  <c r="E519" i="35" s="1"/>
  <c r="H518" i="35"/>
  <c r="D518" i="35"/>
  <c r="E518" i="35" s="1"/>
  <c r="H517" i="35"/>
  <c r="E517" i="35"/>
  <c r="D517" i="35"/>
  <c r="H516" i="35"/>
  <c r="D516" i="35"/>
  <c r="E516" i="35" s="1"/>
  <c r="H515" i="35"/>
  <c r="D515" i="35"/>
  <c r="E515" i="35" s="1"/>
  <c r="H514" i="35"/>
  <c r="D514" i="35"/>
  <c r="E514" i="35" s="1"/>
  <c r="E513" i="35" s="1"/>
  <c r="H513" i="35"/>
  <c r="C513" i="35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E496" i="35"/>
  <c r="D496" i="35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E477" i="35" s="1"/>
  <c r="H477" i="35"/>
  <c r="C477" i="35"/>
  <c r="H476" i="35"/>
  <c r="D476" i="35"/>
  <c r="E476" i="35" s="1"/>
  <c r="H475" i="35"/>
  <c r="D475" i="35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D463" i="35"/>
  <c r="C463" i="35"/>
  <c r="H463" i="35" s="1"/>
  <c r="H462" i="35"/>
  <c r="D462" i="35"/>
  <c r="E462" i="35" s="1"/>
  <c r="H461" i="35"/>
  <c r="D461" i="35"/>
  <c r="E461" i="35" s="1"/>
  <c r="H460" i="35"/>
  <c r="D460" i="35"/>
  <c r="E460" i="35" s="1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E454" i="35"/>
  <c r="D454" i="35"/>
  <c r="H453" i="35"/>
  <c r="D453" i="35"/>
  <c r="E453" i="35" s="1"/>
  <c r="H452" i="35"/>
  <c r="D452" i="35"/>
  <c r="H451" i="35"/>
  <c r="D451" i="35"/>
  <c r="E451" i="35" s="1"/>
  <c r="H450" i="35"/>
  <c r="C450" i="35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E443" i="35"/>
  <c r="D443" i="35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E431" i="35"/>
  <c r="D431" i="35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H422" i="35"/>
  <c r="C422" i="35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D412" i="35" s="1"/>
  <c r="H413" i="35"/>
  <c r="D413" i="35"/>
  <c r="E413" i="35" s="1"/>
  <c r="C412" i="35"/>
  <c r="H412" i="35" s="1"/>
  <c r="H411" i="35"/>
  <c r="E411" i="35"/>
  <c r="D411" i="35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E406" i="35"/>
  <c r="D406" i="35"/>
  <c r="H405" i="35"/>
  <c r="D405" i="35"/>
  <c r="D404" i="35" s="1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E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E374" i="35"/>
  <c r="D374" i="35"/>
  <c r="D373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E365" i="35"/>
  <c r="D365" i="35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E345" i="35"/>
  <c r="D345" i="35"/>
  <c r="C344" i="35"/>
  <c r="H344" i="35" s="1"/>
  <c r="H343" i="35"/>
  <c r="E343" i="35"/>
  <c r="D343" i="35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E320" i="35"/>
  <c r="D320" i="35"/>
  <c r="H319" i="35"/>
  <c r="D319" i="35"/>
  <c r="E319" i="35" s="1"/>
  <c r="H318" i="35"/>
  <c r="D318" i="35"/>
  <c r="E318" i="35" s="1"/>
  <c r="H317" i="35"/>
  <c r="D317" i="35"/>
  <c r="E317" i="35" s="1"/>
  <c r="H316" i="35"/>
  <c r="E316" i="35"/>
  <c r="D316" i="35"/>
  <c r="H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E305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E301" i="35"/>
  <c r="D301" i="35"/>
  <c r="H300" i="35"/>
  <c r="D300" i="35"/>
  <c r="E300" i="35" s="1"/>
  <c r="H299" i="35"/>
  <c r="D299" i="35"/>
  <c r="E299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E286" i="35"/>
  <c r="D286" i="35"/>
  <c r="H285" i="35"/>
  <c r="D285" i="35"/>
  <c r="E285" i="35" s="1"/>
  <c r="H284" i="35"/>
  <c r="D284" i="35"/>
  <c r="E284" i="35" s="1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E270" i="35"/>
  <c r="D270" i="35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C236" i="35"/>
  <c r="C235" i="35"/>
  <c r="D234" i="35"/>
  <c r="E234" i="35" s="1"/>
  <c r="E233" i="35" s="1"/>
  <c r="C233" i="35"/>
  <c r="D232" i="35"/>
  <c r="E231" i="35"/>
  <c r="D231" i="35"/>
  <c r="D230" i="35"/>
  <c r="E230" i="35" s="1"/>
  <c r="C229" i="35"/>
  <c r="D227" i="35"/>
  <c r="E227" i="35" s="1"/>
  <c r="D226" i="35"/>
  <c r="E226" i="35" s="1"/>
  <c r="D225" i="35"/>
  <c r="E225" i="35" s="1"/>
  <c r="E224" i="35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E196" i="35"/>
  <c r="E195" i="35" s="1"/>
  <c r="D196" i="35"/>
  <c r="D195" i="35" s="1"/>
  <c r="C195" i="35"/>
  <c r="D194" i="35"/>
  <c r="E194" i="35" s="1"/>
  <c r="E193" i="35" s="1"/>
  <c r="C193" i="35"/>
  <c r="D192" i="35"/>
  <c r="E192" i="35" s="1"/>
  <c r="E191" i="35"/>
  <c r="D191" i="35"/>
  <c r="D190" i="35"/>
  <c r="D189" i="35" s="1"/>
  <c r="C189" i="35"/>
  <c r="D187" i="35"/>
  <c r="E187" i="35" s="1"/>
  <c r="D186" i="35"/>
  <c r="E186" i="35" s="1"/>
  <c r="C185" i="35"/>
  <c r="C184" i="35" s="1"/>
  <c r="E183" i="35"/>
  <c r="E182" i="35" s="1"/>
  <c r="E179" i="35" s="1"/>
  <c r="D183" i="35"/>
  <c r="D182" i="35" s="1"/>
  <c r="C182" i="35"/>
  <c r="D181" i="35"/>
  <c r="E181" i="35" s="1"/>
  <c r="E180" i="35" s="1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H164" i="35"/>
  <c r="C164" i="35"/>
  <c r="C163" i="35"/>
  <c r="H163" i="35" s="1"/>
  <c r="J163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E148" i="35"/>
  <c r="D148" i="35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E142" i="35"/>
  <c r="D142" i="35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H129" i="35"/>
  <c r="C129" i="35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H117" i="35"/>
  <c r="C117" i="35"/>
  <c r="C116" i="35" s="1"/>
  <c r="H116" i="35" s="1"/>
  <c r="J116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E92" i="35"/>
  <c r="D92" i="35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E76" i="35"/>
  <c r="D76" i="35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E42" i="35"/>
  <c r="D42" i="35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E36" i="35"/>
  <c r="D36" i="35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E12" i="35"/>
  <c r="D12" i="35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H5" i="35"/>
  <c r="D5" i="35"/>
  <c r="E5" i="35" s="1"/>
  <c r="C4" i="35"/>
  <c r="D778" i="34"/>
  <c r="E778" i="34" s="1"/>
  <c r="E777" i="34" s="1"/>
  <c r="C777" i="34"/>
  <c r="E776" i="34"/>
  <c r="D776" i="34"/>
  <c r="D775" i="34"/>
  <c r="E775" i="34" s="1"/>
  <c r="D774" i="34"/>
  <c r="E774" i="34" s="1"/>
  <c r="D773" i="34"/>
  <c r="C772" i="34"/>
  <c r="C771" i="34" s="1"/>
  <c r="D770" i="34"/>
  <c r="E770" i="34" s="1"/>
  <c r="D769" i="34"/>
  <c r="E769" i="34" s="1"/>
  <c r="C768" i="34"/>
  <c r="C767" i="34" s="1"/>
  <c r="D766" i="34"/>
  <c r="C765" i="34"/>
  <c r="D764" i="34"/>
  <c r="E764" i="34" s="1"/>
  <c r="D763" i="34"/>
  <c r="E763" i="34" s="1"/>
  <c r="D762" i="34"/>
  <c r="C761" i="34"/>
  <c r="C760" i="34" s="1"/>
  <c r="D759" i="34"/>
  <c r="E759" i="34" s="1"/>
  <c r="D758" i="34"/>
  <c r="E757" i="34"/>
  <c r="D757" i="34"/>
  <c r="C756" i="34"/>
  <c r="C755" i="34" s="1"/>
  <c r="D754" i="34"/>
  <c r="E754" i="34" s="1"/>
  <c r="D753" i="34"/>
  <c r="D752" i="34"/>
  <c r="E752" i="34" s="1"/>
  <c r="C751" i="34"/>
  <c r="C750" i="34" s="1"/>
  <c r="D749" i="34"/>
  <c r="E749" i="34" s="1"/>
  <c r="D748" i="34"/>
  <c r="E748" i="34" s="1"/>
  <c r="E747" i="34"/>
  <c r="E746" i="34" s="1"/>
  <c r="D747" i="34"/>
  <c r="D746" i="34"/>
  <c r="C746" i="34"/>
  <c r="D745" i="34"/>
  <c r="D744" i="34" s="1"/>
  <c r="C744" i="34"/>
  <c r="C743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E736" i="34"/>
  <c r="D736" i="34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C727" i="34"/>
  <c r="H724" i="34"/>
  <c r="E724" i="34"/>
  <c r="D724" i="34"/>
  <c r="H723" i="34"/>
  <c r="D723" i="34"/>
  <c r="E723" i="34" s="1"/>
  <c r="C722" i="34"/>
  <c r="H722" i="34" s="1"/>
  <c r="H721" i="34"/>
  <c r="D721" i="34"/>
  <c r="E721" i="34" s="1"/>
  <c r="H720" i="34"/>
  <c r="E720" i="34"/>
  <c r="D720" i="34"/>
  <c r="H719" i="34"/>
  <c r="D719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E697" i="34"/>
  <c r="D697" i="34"/>
  <c r="H696" i="34"/>
  <c r="D696" i="34"/>
  <c r="E696" i="34" s="1"/>
  <c r="H695" i="34"/>
  <c r="D695" i="34"/>
  <c r="E695" i="34" s="1"/>
  <c r="C694" i="34"/>
  <c r="H694" i="34" s="1"/>
  <c r="H693" i="34"/>
  <c r="E693" i="34"/>
  <c r="D693" i="34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E688" i="34" s="1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C671" i="34"/>
  <c r="H671" i="34" s="1"/>
  <c r="H670" i="34"/>
  <c r="D670" i="34"/>
  <c r="E670" i="34" s="1"/>
  <c r="H669" i="34"/>
  <c r="D669" i="34"/>
  <c r="E669" i="34" s="1"/>
  <c r="H668" i="34"/>
  <c r="E668" i="34"/>
  <c r="D668" i="34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D616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E607" i="34"/>
  <c r="D607" i="34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D562" i="34" s="1"/>
  <c r="C562" i="34"/>
  <c r="H562" i="34" s="1"/>
  <c r="H558" i="34"/>
  <c r="D558" i="34"/>
  <c r="E558" i="34" s="1"/>
  <c r="H557" i="34"/>
  <c r="D557" i="34"/>
  <c r="E557" i="34" s="1"/>
  <c r="H556" i="34"/>
  <c r="C556" i="34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E545" i="34" s="1"/>
  <c r="D544" i="34"/>
  <c r="C544" i="34"/>
  <c r="C538" i="34" s="1"/>
  <c r="H538" i="34" s="1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E530" i="34"/>
  <c r="E529" i="34" s="1"/>
  <c r="D530" i="34"/>
  <c r="D529" i="34" s="1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E519" i="34"/>
  <c r="D519" i="34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D494" i="34" s="1"/>
  <c r="C494" i="34"/>
  <c r="H494" i="34" s="1"/>
  <c r="H493" i="34"/>
  <c r="D493" i="34"/>
  <c r="E493" i="34" s="1"/>
  <c r="H492" i="34"/>
  <c r="D492" i="34"/>
  <c r="D491" i="34" s="1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D486" i="34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E479" i="34"/>
  <c r="D479" i="34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E466" i="34"/>
  <c r="D466" i="34"/>
  <c r="H465" i="34"/>
  <c r="D465" i="34"/>
  <c r="D463" i="34" s="1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E456" i="34" s="1"/>
  <c r="E455" i="34" s="1"/>
  <c r="C455" i="34"/>
  <c r="H455" i="34" s="1"/>
  <c r="H454" i="34"/>
  <c r="D454" i="34"/>
  <c r="E454" i="34" s="1"/>
  <c r="H453" i="34"/>
  <c r="E453" i="34"/>
  <c r="D453" i="34"/>
  <c r="H452" i="34"/>
  <c r="D452" i="34"/>
  <c r="E452" i="34" s="1"/>
  <c r="H451" i="34"/>
  <c r="D451" i="34"/>
  <c r="E451" i="34" s="1"/>
  <c r="C450" i="34"/>
  <c r="H450" i="34" s="1"/>
  <c r="H449" i="34"/>
  <c r="D449" i="34"/>
  <c r="E449" i="34" s="1"/>
  <c r="H448" i="34"/>
  <c r="E448" i="34"/>
  <c r="D448" i="34"/>
  <c r="H447" i="34"/>
  <c r="D447" i="34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E430" i="34"/>
  <c r="D430" i="34"/>
  <c r="C429" i="34"/>
  <c r="H429" i="34" s="1"/>
  <c r="H428" i="34"/>
  <c r="D428" i="34"/>
  <c r="E428" i="34" s="1"/>
  <c r="H427" i="34"/>
  <c r="E427" i="34"/>
  <c r="D427" i="34"/>
  <c r="H426" i="34"/>
  <c r="D426" i="34"/>
  <c r="E426" i="34" s="1"/>
  <c r="H425" i="34"/>
  <c r="D425" i="34"/>
  <c r="E425" i="34" s="1"/>
  <c r="H424" i="34"/>
  <c r="D424" i="34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H413" i="34"/>
  <c r="D413" i="34"/>
  <c r="E413" i="34" s="1"/>
  <c r="C412" i="34"/>
  <c r="H412" i="34" s="1"/>
  <c r="H411" i="34"/>
  <c r="D411" i="34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H404" i="34"/>
  <c r="C404" i="34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D399" i="34" s="1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E389" i="34"/>
  <c r="E388" i="34" s="1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E381" i="34"/>
  <c r="D381" i="34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E376" i="34"/>
  <c r="D376" i="34"/>
  <c r="H375" i="34"/>
  <c r="D375" i="34"/>
  <c r="E375" i="34" s="1"/>
  <c r="H374" i="34"/>
  <c r="E374" i="34"/>
  <c r="D374" i="34"/>
  <c r="D373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D353" i="34" s="1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E335" i="34"/>
  <c r="D335" i="34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E316" i="34"/>
  <c r="D316" i="34"/>
  <c r="D315" i="34" s="1"/>
  <c r="C315" i="34"/>
  <c r="H315" i="34" s="1"/>
  <c r="H313" i="34"/>
  <c r="D313" i="34"/>
  <c r="E313" i="34" s="1"/>
  <c r="H312" i="34"/>
  <c r="E312" i="34"/>
  <c r="D312" i="34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E304" i="34"/>
  <c r="D304" i="34"/>
  <c r="H303" i="34"/>
  <c r="D303" i="34"/>
  <c r="E303" i="34" s="1"/>
  <c r="E302" i="34" s="1"/>
  <c r="H302" i="34"/>
  <c r="H301" i="34"/>
  <c r="D301" i="34"/>
  <c r="E301" i="34" s="1"/>
  <c r="H300" i="34"/>
  <c r="D300" i="34"/>
  <c r="E300" i="34" s="1"/>
  <c r="H299" i="34"/>
  <c r="D299" i="34"/>
  <c r="D298" i="34" s="1"/>
  <c r="H298" i="34"/>
  <c r="H297" i="34"/>
  <c r="D297" i="34"/>
  <c r="E297" i="34" s="1"/>
  <c r="E296" i="34" s="1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E288" i="34"/>
  <c r="D288" i="34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E274" i="34"/>
  <c r="D274" i="34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D265" i="34" s="1"/>
  <c r="H264" i="34"/>
  <c r="D264" i="34"/>
  <c r="E264" i="34" s="1"/>
  <c r="H262" i="34"/>
  <c r="E262" i="34"/>
  <c r="D262" i="34"/>
  <c r="H261" i="34"/>
  <c r="D261" i="34"/>
  <c r="E261" i="34" s="1"/>
  <c r="C260" i="34"/>
  <c r="H260" i="34" s="1"/>
  <c r="D252" i="34"/>
  <c r="E252" i="34" s="1"/>
  <c r="D251" i="34"/>
  <c r="D250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/>
  <c r="D242" i="34"/>
  <c r="D239" i="34" s="1"/>
  <c r="D238" i="34" s="1"/>
  <c r="D241" i="34"/>
  <c r="E241" i="34" s="1"/>
  <c r="D240" i="34"/>
  <c r="E240" i="34" s="1"/>
  <c r="C239" i="34"/>
  <c r="C238" i="34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D229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E224" i="34"/>
  <c r="D224" i="34"/>
  <c r="C223" i="34"/>
  <c r="C222" i="34" s="1"/>
  <c r="E221" i="34"/>
  <c r="E220" i="34" s="1"/>
  <c r="D221" i="34"/>
  <c r="D220" i="34" s="1"/>
  <c r="C220" i="34"/>
  <c r="D219" i="34"/>
  <c r="D218" i="34"/>
  <c r="E218" i="34" s="1"/>
  <c r="D217" i="34"/>
  <c r="E217" i="34" s="1"/>
  <c r="C216" i="34"/>
  <c r="C215" i="34"/>
  <c r="D214" i="34"/>
  <c r="D213" i="34" s="1"/>
  <c r="C213" i="34"/>
  <c r="D212" i="34"/>
  <c r="C211" i="34"/>
  <c r="D210" i="34"/>
  <c r="E210" i="34" s="1"/>
  <c r="D209" i="34"/>
  <c r="D208" i="34"/>
  <c r="E208" i="34" s="1"/>
  <c r="C207" i="34"/>
  <c r="E206" i="34"/>
  <c r="D206" i="34"/>
  <c r="D205" i="34"/>
  <c r="C204" i="34"/>
  <c r="C203" i="34" s="1"/>
  <c r="E202" i="34"/>
  <c r="E201" i="34" s="1"/>
  <c r="E200" i="34" s="1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C195" i="34"/>
  <c r="D194" i="34"/>
  <c r="D193" i="34" s="1"/>
  <c r="C193" i="34"/>
  <c r="D192" i="34"/>
  <c r="E192" i="34" s="1"/>
  <c r="D191" i="34"/>
  <c r="E191" i="34" s="1"/>
  <c r="E190" i="34"/>
  <c r="D190" i="34"/>
  <c r="C189" i="34"/>
  <c r="D187" i="34"/>
  <c r="E187" i="34" s="1"/>
  <c r="E186" i="34"/>
  <c r="D186" i="34"/>
  <c r="C185" i="34"/>
  <c r="C184" i="34" s="1"/>
  <c r="D183" i="34"/>
  <c r="C182" i="34"/>
  <c r="D181" i="34"/>
  <c r="D180" i="34" s="1"/>
  <c r="C180" i="34"/>
  <c r="C179" i="34" s="1"/>
  <c r="H176" i="34"/>
  <c r="E176" i="34"/>
  <c r="D176" i="34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H168" i="34"/>
  <c r="D168" i="34"/>
  <c r="E168" i="34" s="1"/>
  <c r="C167" i="34"/>
  <c r="H167" i="34" s="1"/>
  <c r="H166" i="34"/>
  <c r="D166" i="34"/>
  <c r="H165" i="34"/>
  <c r="D165" i="34"/>
  <c r="E165" i="34" s="1"/>
  <c r="H164" i="34"/>
  <c r="C164" i="34"/>
  <c r="C163" i="34" s="1"/>
  <c r="H163" i="34" s="1"/>
  <c r="J163" i="34" s="1"/>
  <c r="H162" i="34"/>
  <c r="E162" i="34"/>
  <c r="D162" i="34"/>
  <c r="H161" i="34"/>
  <c r="D161" i="34"/>
  <c r="E161" i="34" s="1"/>
  <c r="E160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E137" i="34"/>
  <c r="D137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E94" i="34"/>
  <c r="D94" i="34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E81" i="34"/>
  <c r="D81" i="34"/>
  <c r="H80" i="34"/>
  <c r="D80" i="34"/>
  <c r="E80" i="34" s="1"/>
  <c r="H79" i="34"/>
  <c r="D79" i="34"/>
  <c r="E79" i="34" s="1"/>
  <c r="H78" i="34"/>
  <c r="E78" i="34"/>
  <c r="D78" i="34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8" i="34" s="1"/>
  <c r="J68" i="34" s="1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E44" i="34"/>
  <c r="D44" i="34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E25" i="34"/>
  <c r="D25" i="34"/>
  <c r="H24" i="34"/>
  <c r="D24" i="34"/>
  <c r="E24" i="34" s="1"/>
  <c r="H23" i="34"/>
  <c r="D23" i="34"/>
  <c r="E23" i="34" s="1"/>
  <c r="H22" i="34"/>
  <c r="E22" i="34"/>
  <c r="D22" i="34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D14" i="34"/>
  <c r="E14" i="34" s="1"/>
  <c r="H13" i="34"/>
  <c r="D13" i="34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260" i="36" l="1"/>
  <c r="D149" i="36"/>
  <c r="D581" i="34"/>
  <c r="E581" i="34"/>
  <c r="D468" i="34"/>
  <c r="D450" i="34"/>
  <c r="D388" i="34"/>
  <c r="E354" i="34"/>
  <c r="E353" i="34" s="1"/>
  <c r="E260" i="34"/>
  <c r="C67" i="34"/>
  <c r="H67" i="34" s="1"/>
  <c r="J67" i="34" s="1"/>
  <c r="E308" i="34"/>
  <c r="E459" i="34"/>
  <c r="E492" i="34"/>
  <c r="E491" i="34" s="1"/>
  <c r="E563" i="34"/>
  <c r="E562" i="34" s="1"/>
  <c r="E665" i="34"/>
  <c r="D768" i="34"/>
  <c r="D767" i="34" s="1"/>
  <c r="E328" i="35"/>
  <c r="E379" i="35"/>
  <c r="D378" i="35"/>
  <c r="D395" i="35"/>
  <c r="E396" i="35"/>
  <c r="E400" i="36"/>
  <c r="D399" i="36"/>
  <c r="E680" i="36"/>
  <c r="E679" i="36" s="1"/>
  <c r="D679" i="36"/>
  <c r="E752" i="36"/>
  <c r="D751" i="36"/>
  <c r="D750" i="36" s="1"/>
  <c r="E123" i="34"/>
  <c r="E223" i="34"/>
  <c r="E222" i="34" s="1"/>
  <c r="E231" i="34"/>
  <c r="D198" i="35"/>
  <c r="D197" i="35" s="1"/>
  <c r="E199" i="35"/>
  <c r="E198" i="35" s="1"/>
  <c r="E197" i="35" s="1"/>
  <c r="D474" i="35"/>
  <c r="E475" i="35"/>
  <c r="D233" i="36"/>
  <c r="E234" i="36"/>
  <c r="E233" i="36" s="1"/>
  <c r="E369" i="36"/>
  <c r="D368" i="36"/>
  <c r="E732" i="36"/>
  <c r="E731" i="36" s="1"/>
  <c r="E730" i="36" s="1"/>
  <c r="D731" i="36"/>
  <c r="D730" i="36" s="1"/>
  <c r="E117" i="34"/>
  <c r="C135" i="34"/>
  <c r="H135" i="34" s="1"/>
  <c r="J135" i="34" s="1"/>
  <c r="E154" i="34"/>
  <c r="E199" i="34"/>
  <c r="E198" i="34" s="1"/>
  <c r="E197" i="34" s="1"/>
  <c r="D216" i="34"/>
  <c r="E251" i="34"/>
  <c r="E250" i="34" s="1"/>
  <c r="E266" i="34"/>
  <c r="E299" i="34"/>
  <c r="E400" i="34"/>
  <c r="E495" i="34"/>
  <c r="E494" i="34" s="1"/>
  <c r="D220" i="35"/>
  <c r="E221" i="35"/>
  <c r="E220" i="35" s="1"/>
  <c r="C170" i="36"/>
  <c r="H170" i="36" s="1"/>
  <c r="J170" i="36" s="1"/>
  <c r="H171" i="36"/>
  <c r="E688" i="36"/>
  <c r="D687" i="36"/>
  <c r="E451" i="37"/>
  <c r="D450" i="37"/>
  <c r="D189" i="34"/>
  <c r="D223" i="34"/>
  <c r="D222" i="34" s="1"/>
  <c r="E587" i="34"/>
  <c r="D731" i="34"/>
  <c r="D730" i="34" s="1"/>
  <c r="E532" i="35"/>
  <c r="D531" i="35"/>
  <c r="D146" i="36"/>
  <c r="E147" i="36"/>
  <c r="E146" i="36" s="1"/>
  <c r="E684" i="36"/>
  <c r="E683" i="36" s="1"/>
  <c r="D683" i="36"/>
  <c r="D136" i="35"/>
  <c r="C188" i="35"/>
  <c r="D213" i="35"/>
  <c r="C228" i="35"/>
  <c r="D229" i="35"/>
  <c r="D344" i="35"/>
  <c r="D388" i="35"/>
  <c r="E409" i="35"/>
  <c r="D450" i="35"/>
  <c r="D547" i="35"/>
  <c r="D552" i="35"/>
  <c r="D746" i="35"/>
  <c r="D765" i="35"/>
  <c r="C116" i="36"/>
  <c r="H116" i="36" s="1"/>
  <c r="J116" i="36" s="1"/>
  <c r="D154" i="36"/>
  <c r="E204" i="36"/>
  <c r="D211" i="36"/>
  <c r="C215" i="36"/>
  <c r="E396" i="36"/>
  <c r="E395" i="36" s="1"/>
  <c r="D395" i="36"/>
  <c r="D477" i="36"/>
  <c r="E246" i="37"/>
  <c r="D244" i="37"/>
  <c r="D243" i="37" s="1"/>
  <c r="E522" i="37"/>
  <c r="E766" i="37"/>
  <c r="E765" i="37" s="1"/>
  <c r="D765" i="37"/>
  <c r="C179" i="35"/>
  <c r="E344" i="35"/>
  <c r="D353" i="35"/>
  <c r="E388" i="35"/>
  <c r="E392" i="35"/>
  <c r="E552" i="35"/>
  <c r="D638" i="35"/>
  <c r="D683" i="35"/>
  <c r="D727" i="35"/>
  <c r="D768" i="35"/>
  <c r="D767" i="35" s="1"/>
  <c r="D772" i="35"/>
  <c r="D771" i="35" s="1"/>
  <c r="D120" i="36"/>
  <c r="D126" i="36"/>
  <c r="D160" i="36"/>
  <c r="D189" i="36"/>
  <c r="E306" i="36"/>
  <c r="D305" i="36"/>
  <c r="E766" i="36"/>
  <c r="E765" i="36" s="1"/>
  <c r="D765" i="36"/>
  <c r="D497" i="37"/>
  <c r="E207" i="35"/>
  <c r="D250" i="35"/>
  <c r="C263" i="35"/>
  <c r="H263" i="35" s="1"/>
  <c r="E405" i="35"/>
  <c r="E404" i="35" s="1"/>
  <c r="E417" i="35"/>
  <c r="D445" i="35"/>
  <c r="E468" i="35"/>
  <c r="E494" i="35"/>
  <c r="E728" i="35"/>
  <c r="E727" i="35" s="1"/>
  <c r="E769" i="35"/>
  <c r="E768" i="35" s="1"/>
  <c r="E767" i="35" s="1"/>
  <c r="E4" i="36"/>
  <c r="D344" i="36"/>
  <c r="E345" i="36"/>
  <c r="E344" i="36" s="1"/>
  <c r="E354" i="36"/>
  <c r="D353" i="36"/>
  <c r="E504" i="36"/>
  <c r="D562" i="36"/>
  <c r="C135" i="37"/>
  <c r="H135" i="37" s="1"/>
  <c r="J135" i="37" s="1"/>
  <c r="H154" i="37"/>
  <c r="E769" i="37"/>
  <c r="D768" i="37"/>
  <c r="D767" i="37" s="1"/>
  <c r="E265" i="36"/>
  <c r="D474" i="36"/>
  <c r="D544" i="36"/>
  <c r="D646" i="36"/>
  <c r="D676" i="36"/>
  <c r="D700" i="36"/>
  <c r="D746" i="36"/>
  <c r="D743" i="36" s="1"/>
  <c r="E751" i="36"/>
  <c r="D772" i="36"/>
  <c r="D771" i="36" s="1"/>
  <c r="E120" i="37"/>
  <c r="E132" i="37"/>
  <c r="D140" i="37"/>
  <c r="E174" i="37"/>
  <c r="E308" i="37"/>
  <c r="D368" i="37"/>
  <c r="D486" i="37"/>
  <c r="D734" i="37"/>
  <c r="D733" i="37" s="1"/>
  <c r="D756" i="37"/>
  <c r="D755" i="37" s="1"/>
  <c r="E474" i="36"/>
  <c r="D761" i="36"/>
  <c r="D760" i="36" s="1"/>
  <c r="E136" i="37"/>
  <c r="E149" i="37"/>
  <c r="E160" i="37"/>
  <c r="C188" i="37"/>
  <c r="E204" i="37"/>
  <c r="C203" i="37"/>
  <c r="D250" i="37"/>
  <c r="E298" i="37"/>
  <c r="E325" i="37"/>
  <c r="E378" i="37"/>
  <c r="E422" i="37"/>
  <c r="C645" i="37"/>
  <c r="H645" i="37" s="1"/>
  <c r="J645" i="37" s="1"/>
  <c r="D731" i="37"/>
  <c r="D730" i="37" s="1"/>
  <c r="E734" i="37"/>
  <c r="D761" i="37"/>
  <c r="D760" i="37" s="1"/>
  <c r="D727" i="37"/>
  <c r="H4" i="35"/>
  <c r="J4" i="35" s="1"/>
  <c r="C3" i="35"/>
  <c r="H3" i="35" s="1"/>
  <c r="J3" i="35" s="1"/>
  <c r="E146" i="34"/>
  <c r="E166" i="34"/>
  <c r="E164" i="34" s="1"/>
  <c r="D164" i="34"/>
  <c r="D185" i="34"/>
  <c r="D184" i="34" s="1"/>
  <c r="E229" i="34"/>
  <c r="E414" i="34"/>
  <c r="D412" i="34"/>
  <c r="D547" i="34"/>
  <c r="D653" i="34"/>
  <c r="D765" i="34"/>
  <c r="E766" i="34"/>
  <c r="E765" i="34" s="1"/>
  <c r="E13" i="34"/>
  <c r="D11" i="34"/>
  <c r="D97" i="34"/>
  <c r="E129" i="34"/>
  <c r="D136" i="34"/>
  <c r="E140" i="34"/>
  <c r="D195" i="34"/>
  <c r="E196" i="34"/>
  <c r="E195" i="34" s="1"/>
  <c r="D211" i="34"/>
  <c r="E212" i="34"/>
  <c r="E211" i="34" s="1"/>
  <c r="E368" i="34"/>
  <c r="E424" i="34"/>
  <c r="D422" i="34"/>
  <c r="E640" i="34"/>
  <c r="D638" i="34"/>
  <c r="E672" i="34"/>
  <c r="D671" i="34"/>
  <c r="E753" i="34"/>
  <c r="E751" i="34" s="1"/>
  <c r="E750" i="34" s="1"/>
  <c r="D751" i="34"/>
  <c r="D750" i="34" s="1"/>
  <c r="E38" i="34"/>
  <c r="D718" i="34"/>
  <c r="E719" i="34"/>
  <c r="E718" i="34" s="1"/>
  <c r="D761" i="34"/>
  <c r="D760" i="34" s="1"/>
  <c r="E762" i="34"/>
  <c r="E761" i="34" s="1"/>
  <c r="E760" i="34" s="1"/>
  <c r="E169" i="34"/>
  <c r="E167" i="34" s="1"/>
  <c r="D167" i="34"/>
  <c r="D182" i="34"/>
  <c r="D179" i="34" s="1"/>
  <c r="E183" i="34"/>
  <c r="E182" i="34" s="1"/>
  <c r="E185" i="34"/>
  <c r="E184" i="34" s="1"/>
  <c r="E189" i="34"/>
  <c r="E209" i="34"/>
  <c r="D207" i="34"/>
  <c r="D228" i="34"/>
  <c r="H265" i="34"/>
  <c r="C263" i="34"/>
  <c r="H263" i="34" s="1"/>
  <c r="D404" i="34"/>
  <c r="E405" i="34"/>
  <c r="E411" i="34"/>
  <c r="D409" i="34"/>
  <c r="D429" i="34"/>
  <c r="E447" i="34"/>
  <c r="D445" i="34"/>
  <c r="D455" i="34"/>
  <c r="C484" i="34"/>
  <c r="H484" i="34" s="1"/>
  <c r="D504" i="34"/>
  <c r="E505" i="34"/>
  <c r="H646" i="34"/>
  <c r="C645" i="34"/>
  <c r="H645" i="34" s="1"/>
  <c r="J645" i="34" s="1"/>
  <c r="E758" i="34"/>
  <c r="E756" i="34" s="1"/>
  <c r="E755" i="34" s="1"/>
  <c r="D756" i="34"/>
  <c r="D755" i="34" s="1"/>
  <c r="E6" i="35"/>
  <c r="D4" i="35"/>
  <c r="C153" i="35"/>
  <c r="H153" i="35" s="1"/>
  <c r="J153" i="35" s="1"/>
  <c r="E204" i="35"/>
  <c r="E203" i="35" s="1"/>
  <c r="E260" i="35"/>
  <c r="E289" i="35"/>
  <c r="E664" i="35"/>
  <c r="D661" i="35"/>
  <c r="D216" i="36"/>
  <c r="E219" i="36"/>
  <c r="E216" i="36" s="1"/>
  <c r="E695" i="36"/>
  <c r="E694" i="36" s="1"/>
  <c r="D694" i="36"/>
  <c r="D645" i="36" s="1"/>
  <c r="E758" i="36"/>
  <c r="D756" i="36"/>
  <c r="D755" i="36" s="1"/>
  <c r="E174" i="34"/>
  <c r="D204" i="34"/>
  <c r="D244" i="34"/>
  <c r="D243" i="34" s="1"/>
  <c r="E328" i="34"/>
  <c r="E395" i="34"/>
  <c r="E477" i="34"/>
  <c r="D497" i="34"/>
  <c r="H544" i="34"/>
  <c r="D683" i="34"/>
  <c r="E683" i="34"/>
  <c r="E722" i="34"/>
  <c r="D734" i="34"/>
  <c r="D733" i="34" s="1"/>
  <c r="E120" i="35"/>
  <c r="E126" i="35"/>
  <c r="E140" i="35"/>
  <c r="E146" i="35"/>
  <c r="E190" i="35"/>
  <c r="E189" i="35" s="1"/>
  <c r="E188" i="35" s="1"/>
  <c r="E216" i="35"/>
  <c r="E215" i="35" s="1"/>
  <c r="E232" i="35"/>
  <c r="E229" i="35" s="1"/>
  <c r="E228" i="35" s="1"/>
  <c r="E251" i="35"/>
  <c r="E250" i="35" s="1"/>
  <c r="E325" i="35"/>
  <c r="E331" i="35"/>
  <c r="E378" i="35"/>
  <c r="E416" i="35"/>
  <c r="D422" i="35"/>
  <c r="D429" i="35"/>
  <c r="E459" i="35"/>
  <c r="D468" i="35"/>
  <c r="E598" i="35"/>
  <c r="D595" i="35"/>
  <c r="D610" i="35"/>
  <c r="E611" i="35"/>
  <c r="E648" i="35"/>
  <c r="D646" i="35"/>
  <c r="D676" i="35"/>
  <c r="E677" i="35"/>
  <c r="E690" i="35"/>
  <c r="D687" i="35"/>
  <c r="D117" i="36"/>
  <c r="D123" i="36"/>
  <c r="D132" i="36"/>
  <c r="E133" i="36"/>
  <c r="E132" i="36" s="1"/>
  <c r="D140" i="36"/>
  <c r="E141" i="36"/>
  <c r="E140" i="36" s="1"/>
  <c r="D174" i="36"/>
  <c r="D170" i="36" s="1"/>
  <c r="H491" i="37"/>
  <c r="C484" i="37"/>
  <c r="H529" i="35"/>
  <c r="C528" i="35"/>
  <c r="H528" i="35" s="1"/>
  <c r="D599" i="35"/>
  <c r="E600" i="35"/>
  <c r="E14" i="36"/>
  <c r="D11" i="36"/>
  <c r="E183" i="36"/>
  <c r="E182" i="36" s="1"/>
  <c r="D182" i="36"/>
  <c r="E4" i="34"/>
  <c r="E11" i="34"/>
  <c r="E61" i="34"/>
  <c r="E68" i="34"/>
  <c r="E120" i="34"/>
  <c r="E126" i="34"/>
  <c r="E132" i="34"/>
  <c r="E143" i="34"/>
  <c r="E149" i="34"/>
  <c r="E157" i="34"/>
  <c r="E153" i="34" s="1"/>
  <c r="C188" i="34"/>
  <c r="C178" i="34" s="1"/>
  <c r="E205" i="34"/>
  <c r="E204" i="34" s="1"/>
  <c r="E289" i="34"/>
  <c r="E305" i="34"/>
  <c r="E416" i="34"/>
  <c r="E547" i="34"/>
  <c r="E592" i="34"/>
  <c r="D661" i="34"/>
  <c r="D676" i="34"/>
  <c r="E679" i="34"/>
  <c r="D687" i="34"/>
  <c r="C726" i="34"/>
  <c r="E734" i="34"/>
  <c r="D743" i="34"/>
  <c r="D772" i="34"/>
  <c r="D771" i="34" s="1"/>
  <c r="D61" i="35"/>
  <c r="D97" i="35"/>
  <c r="D117" i="35"/>
  <c r="D123" i="35"/>
  <c r="E132" i="35"/>
  <c r="D143" i="35"/>
  <c r="D149" i="35"/>
  <c r="D180" i="35"/>
  <c r="D179" i="35" s="1"/>
  <c r="D185" i="35"/>
  <c r="D184" i="35" s="1"/>
  <c r="D204" i="35"/>
  <c r="C215" i="35"/>
  <c r="D223" i="35"/>
  <c r="D222" i="35" s="1"/>
  <c r="D236" i="35"/>
  <c r="D235" i="35" s="1"/>
  <c r="E302" i="35"/>
  <c r="E308" i="35"/>
  <c r="D348" i="35"/>
  <c r="D368" i="35"/>
  <c r="E373" i="35"/>
  <c r="E395" i="35"/>
  <c r="D409" i="35"/>
  <c r="E429" i="35"/>
  <c r="D459" i="35"/>
  <c r="H577" i="35"/>
  <c r="C561" i="35"/>
  <c r="H561" i="35" s="1"/>
  <c r="J561" i="35" s="1"/>
  <c r="D616" i="35"/>
  <c r="E643" i="35"/>
  <c r="D642" i="35"/>
  <c r="E723" i="35"/>
  <c r="E722" i="35" s="1"/>
  <c r="D722" i="35"/>
  <c r="E759" i="35"/>
  <c r="D756" i="35"/>
  <c r="D755" i="35" s="1"/>
  <c r="D180" i="36"/>
  <c r="D179" i="36" s="1"/>
  <c r="E181" i="36"/>
  <c r="E180" i="36" s="1"/>
  <c r="E349" i="36"/>
  <c r="E348" i="36" s="1"/>
  <c r="D348" i="36"/>
  <c r="E363" i="36"/>
  <c r="E362" i="36" s="1"/>
  <c r="D362" i="36"/>
  <c r="D392" i="36"/>
  <c r="E393" i="36"/>
  <c r="E453" i="36"/>
  <c r="E450" i="36" s="1"/>
  <c r="D450" i="36"/>
  <c r="C538" i="36"/>
  <c r="H538" i="36" s="1"/>
  <c r="H544" i="36"/>
  <c r="D146" i="37"/>
  <c r="E147" i="37"/>
  <c r="E146" i="37" s="1"/>
  <c r="E171" i="34"/>
  <c r="E170" i="34" s="1"/>
  <c r="D215" i="34"/>
  <c r="E325" i="34"/>
  <c r="E331" i="34"/>
  <c r="E348" i="34"/>
  <c r="E378" i="34"/>
  <c r="E382" i="34"/>
  <c r="E392" i="34"/>
  <c r="E474" i="34"/>
  <c r="E486" i="34"/>
  <c r="E513" i="34"/>
  <c r="E509" i="34" s="1"/>
  <c r="E569" i="34"/>
  <c r="E595" i="34"/>
  <c r="E610" i="34"/>
  <c r="E628" i="34"/>
  <c r="E661" i="34"/>
  <c r="E676" i="34"/>
  <c r="E687" i="34"/>
  <c r="D727" i="34"/>
  <c r="D11" i="35"/>
  <c r="D129" i="35"/>
  <c r="E185" i="35"/>
  <c r="E184" i="35" s="1"/>
  <c r="D193" i="35"/>
  <c r="D188" i="35" s="1"/>
  <c r="E223" i="35"/>
  <c r="E222" i="35" s="1"/>
  <c r="D244" i="35"/>
  <c r="D243" i="35" s="1"/>
  <c r="D265" i="35"/>
  <c r="D298" i="35"/>
  <c r="D315" i="35"/>
  <c r="D399" i="35"/>
  <c r="E570" i="35"/>
  <c r="E569" i="35" s="1"/>
  <c r="D569" i="35"/>
  <c r="D628" i="35"/>
  <c r="E629" i="35"/>
  <c r="E666" i="35"/>
  <c r="E665" i="35" s="1"/>
  <c r="D665" i="35"/>
  <c r="E721" i="35"/>
  <c r="E718" i="35" s="1"/>
  <c r="D718" i="35"/>
  <c r="E64" i="36"/>
  <c r="E61" i="36" s="1"/>
  <c r="D61" i="36"/>
  <c r="C153" i="36"/>
  <c r="H153" i="36" s="1"/>
  <c r="J153" i="36" s="1"/>
  <c r="H154" i="36"/>
  <c r="E186" i="36"/>
  <c r="E185" i="36" s="1"/>
  <c r="E184" i="36" s="1"/>
  <c r="D185" i="36"/>
  <c r="D184" i="36" s="1"/>
  <c r="D213" i="36"/>
  <c r="E214" i="36"/>
  <c r="E213" i="36" s="1"/>
  <c r="E239" i="36"/>
  <c r="E238" i="36" s="1"/>
  <c r="E13" i="37"/>
  <c r="D11" i="37"/>
  <c r="C726" i="35"/>
  <c r="E97" i="36"/>
  <c r="D153" i="36"/>
  <c r="E167" i="36"/>
  <c r="E389" i="36"/>
  <c r="E388" i="36" s="1"/>
  <c r="D388" i="36"/>
  <c r="D538" i="36"/>
  <c r="E541" i="36"/>
  <c r="E728" i="36"/>
  <c r="E727" i="36" s="1"/>
  <c r="D727" i="36"/>
  <c r="D373" i="37"/>
  <c r="E374" i="37"/>
  <c r="E373" i="37" s="1"/>
  <c r="D412" i="37"/>
  <c r="E413" i="37"/>
  <c r="D491" i="35"/>
  <c r="D497" i="35"/>
  <c r="E544" i="35"/>
  <c r="E538" i="35" s="1"/>
  <c r="E595" i="35"/>
  <c r="E646" i="35"/>
  <c r="E661" i="35"/>
  <c r="E679" i="35"/>
  <c r="E687" i="35"/>
  <c r="E694" i="35"/>
  <c r="D700" i="35"/>
  <c r="E118" i="36"/>
  <c r="E117" i="36" s="1"/>
  <c r="E121" i="36"/>
  <c r="E124" i="36"/>
  <c r="E127" i="36"/>
  <c r="E136" i="36"/>
  <c r="E175" i="36"/>
  <c r="C178" i="36"/>
  <c r="E194" i="36"/>
  <c r="E193" i="36" s="1"/>
  <c r="E208" i="36"/>
  <c r="E207" i="36" s="1"/>
  <c r="E203" i="36" s="1"/>
  <c r="E305" i="36"/>
  <c r="C340" i="36"/>
  <c r="H340" i="36" s="1"/>
  <c r="E358" i="36"/>
  <c r="D357" i="36"/>
  <c r="E373" i="36"/>
  <c r="E383" i="36"/>
  <c r="D382" i="36"/>
  <c r="E410" i="36"/>
  <c r="E409" i="36" s="1"/>
  <c r="D409" i="36"/>
  <c r="E446" i="36"/>
  <c r="E445" i="36" s="1"/>
  <c r="D445" i="36"/>
  <c r="E497" i="36"/>
  <c r="E515" i="36"/>
  <c r="D513" i="36"/>
  <c r="D522" i="36"/>
  <c r="E523" i="36"/>
  <c r="E522" i="36" s="1"/>
  <c r="E623" i="36"/>
  <c r="D616" i="36"/>
  <c r="D195" i="37"/>
  <c r="E196" i="37"/>
  <c r="E195" i="37" s="1"/>
  <c r="E241" i="37"/>
  <c r="E239" i="37" s="1"/>
  <c r="E238" i="37" s="1"/>
  <c r="D239" i="37"/>
  <c r="D238" i="37" s="1"/>
  <c r="E640" i="37"/>
  <c r="D638" i="37"/>
  <c r="D455" i="35"/>
  <c r="D486" i="35"/>
  <c r="D562" i="35"/>
  <c r="E610" i="35"/>
  <c r="E676" i="35"/>
  <c r="D734" i="35"/>
  <c r="D733" i="35" s="1"/>
  <c r="D743" i="35"/>
  <c r="D751" i="35"/>
  <c r="D750" i="35" s="1"/>
  <c r="D97" i="36"/>
  <c r="D129" i="36"/>
  <c r="E164" i="36"/>
  <c r="D215" i="36"/>
  <c r="E237" i="36"/>
  <c r="E236" i="36" s="1"/>
  <c r="E235" i="36" s="1"/>
  <c r="D236" i="36"/>
  <c r="D235" i="36" s="1"/>
  <c r="E246" i="36"/>
  <c r="E244" i="36" s="1"/>
  <c r="E243" i="36" s="1"/>
  <c r="D244" i="36"/>
  <c r="D243" i="36" s="1"/>
  <c r="D298" i="36"/>
  <c r="E326" i="36"/>
  <c r="E325" i="36" s="1"/>
  <c r="D325" i="36"/>
  <c r="E379" i="36"/>
  <c r="D378" i="36"/>
  <c r="E555" i="36"/>
  <c r="D552" i="36"/>
  <c r="C561" i="36"/>
  <c r="H561" i="36" s="1"/>
  <c r="J561" i="36" s="1"/>
  <c r="D97" i="37"/>
  <c r="E117" i="37"/>
  <c r="C170" i="37"/>
  <c r="H170" i="37" s="1"/>
  <c r="J170" i="37" s="1"/>
  <c r="E218" i="37"/>
  <c r="D216" i="37"/>
  <c r="D215" i="37" s="1"/>
  <c r="E353" i="36"/>
  <c r="D373" i="36"/>
  <c r="D404" i="36"/>
  <c r="E412" i="36"/>
  <c r="C444" i="36"/>
  <c r="H444" i="36" s="1"/>
  <c r="D455" i="36"/>
  <c r="D459" i="36"/>
  <c r="C528" i="36"/>
  <c r="H528" i="36" s="1"/>
  <c r="D547" i="36"/>
  <c r="D569" i="36"/>
  <c r="D577" i="36"/>
  <c r="D581" i="36"/>
  <c r="D587" i="36"/>
  <c r="D595" i="36"/>
  <c r="D599" i="36"/>
  <c r="D603" i="36"/>
  <c r="D638" i="36"/>
  <c r="E687" i="36"/>
  <c r="E700" i="36"/>
  <c r="D126" i="37"/>
  <c r="D132" i="37"/>
  <c r="D174" i="37"/>
  <c r="E185" i="37"/>
  <c r="E184" i="37" s="1"/>
  <c r="E214" i="37"/>
  <c r="E213" i="37" s="1"/>
  <c r="D213" i="37"/>
  <c r="D331" i="37"/>
  <c r="E332" i="37"/>
  <c r="E643" i="37"/>
  <c r="E642" i="37" s="1"/>
  <c r="D642" i="37"/>
  <c r="E685" i="37"/>
  <c r="D683" i="37"/>
  <c r="E404" i="36"/>
  <c r="E416" i="36"/>
  <c r="E422" i="36"/>
  <c r="E429" i="36"/>
  <c r="E455" i="36"/>
  <c r="E459" i="36"/>
  <c r="E494" i="36"/>
  <c r="E513" i="36"/>
  <c r="D531" i="36"/>
  <c r="E569" i="36"/>
  <c r="E577" i="36"/>
  <c r="E581" i="36"/>
  <c r="E587" i="36"/>
  <c r="E595" i="36"/>
  <c r="E599" i="36"/>
  <c r="E603" i="36"/>
  <c r="C726" i="36"/>
  <c r="D61" i="37"/>
  <c r="E126" i="37"/>
  <c r="E157" i="37"/>
  <c r="D289" i="37"/>
  <c r="E295" i="37"/>
  <c r="E289" i="37" s="1"/>
  <c r="D305" i="37"/>
  <c r="E306" i="37"/>
  <c r="E305" i="37" s="1"/>
  <c r="D409" i="37"/>
  <c r="E410" i="37"/>
  <c r="C561" i="37"/>
  <c r="D616" i="37"/>
  <c r="E617" i="37"/>
  <c r="E648" i="37"/>
  <c r="D646" i="37"/>
  <c r="D665" i="37"/>
  <c r="E666" i="37"/>
  <c r="E702" i="37"/>
  <c r="E700" i="37" s="1"/>
  <c r="D700" i="37"/>
  <c r="D223" i="36"/>
  <c r="D222" i="36" s="1"/>
  <c r="D229" i="36"/>
  <c r="D228" i="36" s="1"/>
  <c r="D250" i="36"/>
  <c r="C263" i="36"/>
  <c r="E368" i="36"/>
  <c r="E392" i="36"/>
  <c r="E399" i="36"/>
  <c r="E556" i="36"/>
  <c r="C645" i="36"/>
  <c r="H645" i="36" s="1"/>
  <c r="J645" i="36" s="1"/>
  <c r="D768" i="36"/>
  <c r="D767" i="36" s="1"/>
  <c r="E4" i="37"/>
  <c r="E38" i="37"/>
  <c r="E154" i="37"/>
  <c r="E153" i="37" s="1"/>
  <c r="C314" i="37"/>
  <c r="H314" i="37" s="1"/>
  <c r="E486" i="37"/>
  <c r="E548" i="37"/>
  <c r="D547" i="37"/>
  <c r="E564" i="37"/>
  <c r="D562" i="37"/>
  <c r="D569" i="37"/>
  <c r="D581" i="37"/>
  <c r="E582" i="37"/>
  <c r="E581" i="37" s="1"/>
  <c r="E683" i="37"/>
  <c r="D223" i="37"/>
  <c r="D222" i="37" s="1"/>
  <c r="E229" i="37"/>
  <c r="D233" i="37"/>
  <c r="D228" i="37" s="1"/>
  <c r="D236" i="37"/>
  <c r="D235" i="37" s="1"/>
  <c r="D325" i="37"/>
  <c r="D455" i="37"/>
  <c r="D491" i="37"/>
  <c r="E592" i="37"/>
  <c r="D653" i="37"/>
  <c r="E676" i="37"/>
  <c r="E733" i="37"/>
  <c r="E768" i="37"/>
  <c r="E767" i="37" s="1"/>
  <c r="D772" i="37"/>
  <c r="D771" i="37" s="1"/>
  <c r="E463" i="37"/>
  <c r="E513" i="37"/>
  <c r="D741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D207" i="37"/>
  <c r="D265" i="37"/>
  <c r="E595" i="37"/>
  <c r="D599" i="37"/>
  <c r="E679" i="37"/>
  <c r="C726" i="37"/>
  <c r="C725" i="37" s="1"/>
  <c r="H725" i="37" s="1"/>
  <c r="J725" i="37" s="1"/>
  <c r="E778" i="37"/>
  <c r="E777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E165" i="37"/>
  <c r="E164" i="37" s="1"/>
  <c r="E163" i="37" s="1"/>
  <c r="D164" i="37"/>
  <c r="D163" i="37" s="1"/>
  <c r="C178" i="37"/>
  <c r="D185" i="37"/>
  <c r="D184" i="37" s="1"/>
  <c r="D204" i="37"/>
  <c r="E228" i="37"/>
  <c r="E331" i="37"/>
  <c r="C116" i="37"/>
  <c r="D120" i="37"/>
  <c r="E124" i="37"/>
  <c r="E123" i="37" s="1"/>
  <c r="D123" i="37"/>
  <c r="D136" i="37"/>
  <c r="E216" i="37"/>
  <c r="E302" i="37"/>
  <c r="E315" i="37"/>
  <c r="E314" i="37" s="1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28" i="37"/>
  <c r="E556" i="37"/>
  <c r="C509" i="37"/>
  <c r="H509" i="37" s="1"/>
  <c r="E569" i="37"/>
  <c r="E653" i="37"/>
  <c r="E718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D743" i="37"/>
  <c r="D726" i="37" s="1"/>
  <c r="D725" i="37" s="1"/>
  <c r="E722" i="37"/>
  <c r="H726" i="37"/>
  <c r="J726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D203" i="36"/>
  <c r="H263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8" i="36"/>
  <c r="E67" i="36" s="1"/>
  <c r="E157" i="36"/>
  <c r="E163" i="36"/>
  <c r="E179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509" i="36"/>
  <c r="E378" i="36"/>
  <c r="E382" i="36"/>
  <c r="D4" i="36"/>
  <c r="C67" i="36"/>
  <c r="H67" i="36" s="1"/>
  <c r="J67" i="36" s="1"/>
  <c r="C115" i="36"/>
  <c r="D136" i="36"/>
  <c r="C152" i="36"/>
  <c r="H152" i="36" s="1"/>
  <c r="J152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52" i="36"/>
  <c r="E551" i="36" s="1"/>
  <c r="E550" i="36" s="1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H726" i="36"/>
  <c r="J726" i="36" s="1"/>
  <c r="C725" i="36"/>
  <c r="H725" i="36" s="1"/>
  <c r="J725" i="36" s="1"/>
  <c r="D556" i="36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D3" i="35"/>
  <c r="E14" i="35"/>
  <c r="E11" i="35" s="1"/>
  <c r="D38" i="35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314" i="35" s="1"/>
  <c r="E158" i="35"/>
  <c r="E157" i="35" s="1"/>
  <c r="D157" i="35"/>
  <c r="D164" i="35"/>
  <c r="D167" i="35"/>
  <c r="C203" i="35"/>
  <c r="C178" i="35" s="1"/>
  <c r="D233" i="35"/>
  <c r="D228" i="35" s="1"/>
  <c r="E239" i="35"/>
  <c r="E238" i="35" s="1"/>
  <c r="C67" i="35"/>
  <c r="E155" i="35"/>
  <c r="E154" i="35" s="1"/>
  <c r="D154" i="35"/>
  <c r="D153" i="35" s="1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E551" i="35" s="1"/>
  <c r="E550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67" i="34" s="1"/>
  <c r="E116" i="34"/>
  <c r="E136" i="34"/>
  <c r="E135" i="34" s="1"/>
  <c r="E207" i="34"/>
  <c r="E265" i="34"/>
  <c r="E263" i="34" s="1"/>
  <c r="E298" i="34"/>
  <c r="E315" i="34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33" i="34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51" i="34" s="1"/>
  <c r="E550" i="34" s="1"/>
  <c r="E599" i="34"/>
  <c r="E653" i="34"/>
  <c r="E671" i="34"/>
  <c r="E700" i="34"/>
  <c r="E556" i="34"/>
  <c r="E577" i="34"/>
  <c r="E603" i="34"/>
  <c r="E646" i="34"/>
  <c r="E645" i="34" s="1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45" i="34" s="1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67" i="36" l="1"/>
  <c r="C177" i="34"/>
  <c r="H177" i="34" s="1"/>
  <c r="J177" i="34" s="1"/>
  <c r="H178" i="34"/>
  <c r="J178" i="34" s="1"/>
  <c r="E483" i="34"/>
  <c r="E645" i="35"/>
  <c r="D314" i="35"/>
  <c r="D116" i="35"/>
  <c r="E116" i="37"/>
  <c r="D116" i="36"/>
  <c r="C188" i="33"/>
  <c r="E561" i="34"/>
  <c r="E560" i="34" s="1"/>
  <c r="D203" i="37"/>
  <c r="E135" i="37"/>
  <c r="D717" i="35"/>
  <c r="D716" i="35" s="1"/>
  <c r="E163" i="34"/>
  <c r="E152" i="34" s="1"/>
  <c r="D135" i="34"/>
  <c r="D340" i="35"/>
  <c r="E178" i="35"/>
  <c r="E177" i="35" s="1"/>
  <c r="E263" i="35"/>
  <c r="E259" i="35" s="1"/>
  <c r="E67" i="35"/>
  <c r="D484" i="37"/>
  <c r="E717" i="35"/>
  <c r="E716" i="35" s="1"/>
  <c r="E263" i="36"/>
  <c r="D116" i="37"/>
  <c r="D160" i="33"/>
  <c r="C203" i="33"/>
  <c r="D153" i="34"/>
  <c r="D178" i="34"/>
  <c r="D177" i="34" s="1"/>
  <c r="D726" i="35"/>
  <c r="D725" i="35" s="1"/>
  <c r="D263" i="35"/>
  <c r="D135" i="35"/>
  <c r="D115" i="35" s="1"/>
  <c r="D551" i="36"/>
  <c r="D550" i="36" s="1"/>
  <c r="D444" i="36"/>
  <c r="E135" i="36"/>
  <c r="D178" i="36"/>
  <c r="D177" i="36" s="1"/>
  <c r="D645" i="37"/>
  <c r="E340" i="37"/>
  <c r="D263" i="37"/>
  <c r="E67" i="37"/>
  <c r="E3" i="34"/>
  <c r="E2" i="34" s="1"/>
  <c r="C538" i="33"/>
  <c r="H538" i="33" s="1"/>
  <c r="D340" i="34"/>
  <c r="E484" i="35"/>
  <c r="E483" i="35" s="1"/>
  <c r="C115" i="35"/>
  <c r="D726" i="36"/>
  <c r="D725" i="36" s="1"/>
  <c r="E726" i="36"/>
  <c r="E725" i="36" s="1"/>
  <c r="D340" i="36"/>
  <c r="D3" i="36"/>
  <c r="D561" i="37"/>
  <c r="E263" i="37"/>
  <c r="E259" i="37" s="1"/>
  <c r="E215" i="37"/>
  <c r="D178" i="37"/>
  <c r="D177" i="37" s="1"/>
  <c r="C152" i="37"/>
  <c r="H152" i="37" s="1"/>
  <c r="J152" i="37" s="1"/>
  <c r="E717" i="34"/>
  <c r="E716" i="34" s="1"/>
  <c r="H344" i="33"/>
  <c r="C340" i="33"/>
  <c r="D561" i="34"/>
  <c r="D560" i="34" s="1"/>
  <c r="D559" i="34" s="1"/>
  <c r="D726" i="34"/>
  <c r="D725" i="34" s="1"/>
  <c r="E340" i="34"/>
  <c r="D263" i="34"/>
  <c r="E314" i="34"/>
  <c r="E259" i="34" s="1"/>
  <c r="E726" i="35"/>
  <c r="E725" i="35" s="1"/>
  <c r="D645" i="35"/>
  <c r="E163" i="35"/>
  <c r="C339" i="36"/>
  <c r="H339" i="36" s="1"/>
  <c r="J339" i="36" s="1"/>
  <c r="E645" i="36"/>
  <c r="E444" i="36"/>
  <c r="D135" i="36"/>
  <c r="E340" i="36"/>
  <c r="E339" i="36" s="1"/>
  <c r="E153" i="36"/>
  <c r="E152" i="36" s="1"/>
  <c r="E3" i="36"/>
  <c r="E2" i="36" s="1"/>
  <c r="D340" i="37"/>
  <c r="E115" i="37"/>
  <c r="H561" i="37"/>
  <c r="J561" i="37" s="1"/>
  <c r="C560" i="37"/>
  <c r="H560" i="37" s="1"/>
  <c r="J560" i="37" s="1"/>
  <c r="D163" i="34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258" i="37" s="1"/>
  <c r="E484" i="37"/>
  <c r="E483" i="37" s="1"/>
  <c r="H551" i="37"/>
  <c r="J551" i="37" s="1"/>
  <c r="C550" i="37"/>
  <c r="H550" i="37" s="1"/>
  <c r="J550" i="37" s="1"/>
  <c r="E188" i="37"/>
  <c r="E178" i="37" s="1"/>
  <c r="E177" i="37" s="1"/>
  <c r="D444" i="37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52" i="35" s="1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D3" i="33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339" i="36" l="1"/>
  <c r="E114" i="36"/>
  <c r="D115" i="36"/>
  <c r="D114" i="36" s="1"/>
  <c r="D2" i="36"/>
  <c r="E559" i="34"/>
  <c r="D339" i="34"/>
  <c r="D258" i="34" s="1"/>
  <c r="D257" i="34" s="1"/>
  <c r="E339" i="34"/>
  <c r="E258" i="34" s="1"/>
  <c r="E257" i="34" s="1"/>
  <c r="D259" i="34"/>
  <c r="D153" i="33"/>
  <c r="D114" i="35"/>
  <c r="C114" i="35"/>
  <c r="H114" i="35" s="1"/>
  <c r="J114" i="35" s="1"/>
  <c r="E339" i="35"/>
  <c r="E258" i="35" s="1"/>
  <c r="E257" i="35" s="1"/>
  <c r="E528" i="33"/>
  <c r="D258" i="35"/>
  <c r="D257" i="35" s="1"/>
  <c r="E114" i="37"/>
  <c r="D339" i="37"/>
  <c r="D444" i="33"/>
  <c r="D259" i="36"/>
  <c r="E257" i="37"/>
  <c r="D152" i="34"/>
  <c r="D114" i="34" s="1"/>
  <c r="E258" i="36"/>
  <c r="E257" i="36" s="1"/>
  <c r="E152" i="35"/>
  <c r="D258" i="37"/>
  <c r="D257" i="37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D258" i="36" l="1"/>
  <c r="D257" i="36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<sst xmlns="http://schemas.openxmlformats.org/spreadsheetml/2006/main" count="4729" uniqueCount="1021">
  <si>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</si>
  <si>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</si>
  <si>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</si>
  <si>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</si>
  <si>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</si>
  <si>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</si>
  <si>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</si>
  <si>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</si>
  <si>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</si>
  <si>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</si>
  <si>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</si>
  <si>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</si>
  <si>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</si>
  <si>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</si>
  <si>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</si>
  <si>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</si>
  <si>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</si>
  <si>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</si>
  <si>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</si>
  <si>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</si>
  <si>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</si>
  <si>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</si>
  <si>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</si>
  <si>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</si>
  <si>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</si>
  <si>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</si>
  <si>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</si>
  <si>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</si>
  <si>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</si>
  <si>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</si>
  <si>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</si>
  <si>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</si>
  <si>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</si>
  <si>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</si>
  <si>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</si>
  <si>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</si>
  <si>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</si>
  <si>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</si>
  <si>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</si>
  <si>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</si>
  <si>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</si>
  <si>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</si>
  <si>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</si>
  <si>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</si>
  <si>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</si>
  <si>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</si>
  <si>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</si>
  <si>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</si>
  <si>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</si>
  <si>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</si>
  <si>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</si>
  <si>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</si>
  <si>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</si>
  <si>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</si>
  <si>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</si>
  <si>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</si>
  <si>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</si>
  <si>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</si>
  <si>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</si>
  <si>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</si>
  <si>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</si>
  <si>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</si>
  <si>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</si>
  <si>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</si>
  <si>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</si>
  <si>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</si>
  <si>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</si>
  <si>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</si>
  <si>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</si>
  <si>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</si>
  <si>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</si>
  <si>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</si>
  <si>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</si>
  <si>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</si>
  <si>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</si>
  <si>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</si>
  <si>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</si>
  <si>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</si>
  <si>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</si>
  <si>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</si>
  <si>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</si>
  <si>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</si>
  <si>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</si>
  <si>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</si>
  <si>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</si>
  <si>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</si>
  <si>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</si>
  <si>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</si>
  <si>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</si>
  <si>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</si>
  <si>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</si>
  <si>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</si>
  <si>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</si>
  <si>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</si>
  <si>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</si>
  <si>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</si>
  <si>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</si>
  <si>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</si>
  <si>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</si>
  <si>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</si>
  <si>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</si>
  <si>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</si>
  <si>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</si>
  <si>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</si>
  <si>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</si>
  <si>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</si>
  <si>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</si>
  <si>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</si>
  <si>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</si>
  <si>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</si>
  <si>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</si>
  <si>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</si>
  <si>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</si>
  <si>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</si>
  <si>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</si>
  <si>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</si>
  <si>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</si>
  <si>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</si>
  <si>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</si>
  <si>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</si>
  <si>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</si>
  <si>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</si>
  <si>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</si>
  <si>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</si>
  <si>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</si>
  <si>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</si>
  <si>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</si>
  <si>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</si>
  <si>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</si>
  <si>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</si>
  <si>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</si>
  <si>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</si>
  <si>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</si>
  <si>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</si>
  <si>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</si>
  <si>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</si>
  <si>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</si>
  <si>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</si>
  <si>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</si>
  <si>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</si>
  <si>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</si>
  <si>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</si>
  <si>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</si>
  <si>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</si>
  <si>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</si>
  <si>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</si>
  <si>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</si>
  <si>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</si>
  <si>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</si>
  <si>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</si>
  <si>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</si>
  <si>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</si>
  <si>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</si>
  <si>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</si>
  <si>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</si>
  <si>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</si>
  <si>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</si>
  <si>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</si>
  <si>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</si>
  <si>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</si>
  <si>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</si>
  <si>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</si>
  <si>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</si>
  <si>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</si>
  <si>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</si>
  <si>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</si>
  <si>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</si>
  <si>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</si>
  <si>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</si>
  <si>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</si>
  <si>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</si>
  <si>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</si>
  <si>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</si>
  <si>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</si>
  <si>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</si>
  <si>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</si>
  <si>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</si>
  <si>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</si>
  <si>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</si>
  <si>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</si>
  <si>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</si>
  <si>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</si>
  <si>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</si>
  <si>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</si>
  <si>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</si>
  <si>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</si>
  <si>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</si>
  <si>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</si>
  <si>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</si>
  <si>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</si>
  <si>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</si>
  <si>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</si>
  <si>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</si>
  <si>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</si>
  <si>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</si>
  <si>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</si>
  <si>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</si>
  <si>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</si>
  <si>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</si>
  <si>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</si>
  <si>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</si>
  <si>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</si>
  <si>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</si>
  <si>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</si>
  <si>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</si>
  <si>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</si>
  <si>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</si>
  <si>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</si>
  <si>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</si>
  <si>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</si>
  <si>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</si>
  <si>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</si>
  <si>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</si>
  <si>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</si>
  <si>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</si>
  <si>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</si>
  <si>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</si>
  <si>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</si>
  <si>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</si>
  <si>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</si>
  <si>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</si>
  <si>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</si>
  <si>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</si>
  <si>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</si>
  <si>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</si>
  <si>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</si>
  <si>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</si>
  <si>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</si>
  <si>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</si>
  <si>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</si>
  <si>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</si>
  <si>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</si>
  <si>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</si>
  <si>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</si>
  <si>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</si>
  <si>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</si>
  <si>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</si>
  <si>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</si>
  <si>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</si>
  <si>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</si>
  <si>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</si>
  <si>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</si>
  <si>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</si>
  <si>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</si>
  <si>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</si>
  <si>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</si>
  <si>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</si>
  <si>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</si>
  <si>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</si>
  <si>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</si>
  <si>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</si>
  <si>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</si>
  <si>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</si>
  <si>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</si>
  <si>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</si>
  <si>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</si>
  <si>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</si>
  <si>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</si>
  <si>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</si>
  <si>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</si>
  <si>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</si>
  <si>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</si>
  <si>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</si>
  <si>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</si>
  <si>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</si>
  <si>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</si>
  <si>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</si>
  <si>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</si>
  <si>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</si>
  <si>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</si>
  <si>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</si>
  <si>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</si>
  <si>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</si>
  <si>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</si>
  <si>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</si>
  <si>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</si>
  <si>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</si>
  <si>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</si>
  <si>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</si>
  <si>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</si>
  <si>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</si>
  <si>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</si>
  <si>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</si>
  <si>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</si>
  <si>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</si>
  <si>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</si>
  <si>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</si>
  <si>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</si>
  <si>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</si>
  <si>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</si>
  <si>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</si>
  <si>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</si>
  <si>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</si>
  <si>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</si>
  <si>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</si>
  <si>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</si>
  <si>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</si>
  <si>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</si>
  <si>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</si>
  <si>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</si>
  <si>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</si>
  <si>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</si>
  <si>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</si>
  <si>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</si>
  <si>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</si>
  <si>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</si>
  <si>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</si>
  <si>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</si>
  <si>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</si>
  <si>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</si>
  <si>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</si>
  <si>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</si>
  <si>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</si>
  <si>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</si>
  <si>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</si>
  <si>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</si>
  <si>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</si>
  <si>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</si>
  <si>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</si>
  <si>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</si>
  <si>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</si>
  <si>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</si>
  <si>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</si>
  <si>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</si>
  <si>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</si>
  <si>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</si>
  <si>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</si>
  <si>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</si>
  <si>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</si>
  <si>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</si>
  <si>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</si>
  <si>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</si>
  <si>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</si>
  <si>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</si>
  <si>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</si>
  <si>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</si>
  <si>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</si>
  <si>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</si>
  <si>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</si>
  <si>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</si>
  <si>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</si>
  <si>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</si>
  <si>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</si>
  <si>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</si>
  <si>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</si>
  <si>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</si>
  <si>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</si>
  <si>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</si>
  <si>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</si>
  <si>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</si>
  <si>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</si>
  <si>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</si>
  <si>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</si>
  <si>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</si>
  <si>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</si>
  <si>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</si>
  <si>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</si>
  <si>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</si>
  <si>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</si>
  <si>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</si>
  <si>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</si>
  <si>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</si>
  <si>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</si>
  <si>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</si>
  <si>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</si>
  <si>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</si>
  <si>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</si>
  <si>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</si>
  <si>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</si>
  <si>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</si>
  <si>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</si>
  <si>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</si>
  <si>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</si>
  <si>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</si>
  <si>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</si>
  <si>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</si>
  <si>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</si>
  <si>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</si>
  <si>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</si>
  <si>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</si>
  <si>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</si>
  <si>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</si>
  <si>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</si>
  <si>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</si>
  <si>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</si>
  <si>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</si>
  <si>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</si>
  <si>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</si>
  <si>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</si>
  <si>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</si>
  <si>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</si>
  <si>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</si>
  <si>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</si>
  <si>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</si>
  <si>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</si>
  <si>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</si>
  <si>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</si>
  <si>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</si>
  <si>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</si>
  <si>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</si>
  <si>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</si>
  <si>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</si>
  <si>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</si>
  <si>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</si>
  <si>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</si>
  <si>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</si>
  <si>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</si>
  <si>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</si>
  <si>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</si>
  <si>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</si>
  <si>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</si>
  <si>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</si>
  <si>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</si>
  <si>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</si>
  <si>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</si>
  <si>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</si>
  <si>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</si>
  <si>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</si>
  <si>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</si>
  <si>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</si>
  <si>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</si>
  <si>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</si>
  <si>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</si>
  <si>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</si>
  <si>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</si>
  <si>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</si>
  <si>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</si>
  <si>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</si>
  <si>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</si>
  <si>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</si>
  <si>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</si>
  <si>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</si>
  <si>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</si>
  <si>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</si>
  <si>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</si>
  <si>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</si>
  <si>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</si>
  <si>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</si>
  <si>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</si>
  <si>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</si>
  <si>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</si>
  <si>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</si>
  <si>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</si>
  <si>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</si>
  <si>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</si>
  <si>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</si>
  <si>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</si>
  <si>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</si>
  <si>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</si>
  <si>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</si>
  <si>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</si>
  <si>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</si>
  <si>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</si>
  <si>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</si>
  <si>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</si>
  <si>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</si>
  <si>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</si>
  <si>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</si>
  <si>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</si>
  <si>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</si>
  <si>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</si>
  <si>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</si>
  <si>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</si>
  <si>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</si>
  <si>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</si>
  <si>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</si>
  <si>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</si>
  <si>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</si>
  <si>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</si>
  <si>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</si>
  <si>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</si>
  <si>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</si>
  <si>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</si>
  <si>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</si>
  <si>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</si>
  <si>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</si>
  <si>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</si>
  <si>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</si>
  <si>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</si>
  <si>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</si>
  <si>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</si>
  <si>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</si>
  <si>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</si>
  <si>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</si>
  <si>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</si>
  <si>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</si>
  <si>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</si>
  <si>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</si>
  <si>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</si>
  <si>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</si>
  <si>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</si>
  <si>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</si>
  <si>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</si>
  <si>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</si>
  <si>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</si>
  <si>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</si>
  <si>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</si>
  <si>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</si>
  <si>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</si>
  <si>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</si>
  <si>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</si>
  <si>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</si>
  <si>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</si>
  <si>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</si>
  <si>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</si>
  <si>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</si>
  <si>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</si>
  <si>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</si>
  <si>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</si>
  <si>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</si>
  <si>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</si>
  <si>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</si>
  <si>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</si>
  <si>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</si>
  <si>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</si>
  <si>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</si>
  <si>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</si>
  <si>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</si>
  <si>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</si>
  <si>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</si>
  <si>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</si>
  <si>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</si>
  <si>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</si>
  <si>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</si>
  <si>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</si>
  <si>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</si>
  <si>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</si>
  <si>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</si>
  <si>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</si>
  <si>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</si>
  <si>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</si>
  <si>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</si>
  <si>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</si>
  <si>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</si>
  <si>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</si>
  <si>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</si>
  <si>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</si>
  <si>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</si>
  <si>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</si>
  <si>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</si>
  <si>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</si>
  <si>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</si>
  <si>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</si>
  <si>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</si>
  <si>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</si>
  <si>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</si>
  <si>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</si>
  <si>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</si>
  <si>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</si>
  <si>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</si>
  <si>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</si>
  <si>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</si>
  <si>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</si>
  <si>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</si>
  <si>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</si>
  <si>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</si>
  <si>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</si>
  <si>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</si>
  <si>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</si>
  <si>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</si>
  <si>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</si>
  <si>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</si>
  <si>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</si>
  <si>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</si>
  <si>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</si>
  <si>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</si>
  <si>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</si>
  <si>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</si>
  <si>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</si>
  <si>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</si>
  <si>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</si>
  <si>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</si>
  <si>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</si>
  <si>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</si>
  <si>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</si>
  <si>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</si>
  <si>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</si>
  <si>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</si>
  <si>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</si>
  <si>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</si>
  <si>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</si>
  <si>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</si>
  <si>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</si>
  <si>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</si>
  <si>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</si>
  <si>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</si>
  <si>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</si>
  <si>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</si>
  <si>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</si>
  <si>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</si>
  <si>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</si>
  <si>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</si>
  <si>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</si>
  <si>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</si>
  <si>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</si>
  <si>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</si>
  <si>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</si>
  <si>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</si>
  <si>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</si>
  <si>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</si>
  <si>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</si>
  <si>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</si>
  <si>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</si>
  <si>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</si>
  <si>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</si>
  <si>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</si>
  <si>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</si>
  <si>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</si>
  <si>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</si>
  <si>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</si>
  <si>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</si>
  <si>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</si>
  <si>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</si>
  <si>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</si>
  <si>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</si>
  <si>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</si>
  <si>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</si>
  <si>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</si>
  <si>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</si>
  <si>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</si>
  <si>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</si>
  <si>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</si>
  <si>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</si>
  <si>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</si>
  <si>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</si>
  <si>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</si>
  <si>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</si>
  <si>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</si>
  <si>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</si>
  <si>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</si>
  <si>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</si>
  <si>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</si>
  <si>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</si>
  <si>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</si>
  <si>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</si>
  <si>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</si>
  <si>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</si>
  <si>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</si>
  <si>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</si>
  <si>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</si>
  <si>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</si>
  <si>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</si>
  <si>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</si>
  <si>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</si>
  <si>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</si>
  <si>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</si>
  <si>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</si>
  <si>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</si>
  <si>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</si>
  <si>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</si>
  <si>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</si>
  <si>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</si>
  <si>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</si>
  <si>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</si>
  <si>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</si>
  <si>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</si>
  <si>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</si>
  <si>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</si>
  <si>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</si>
  <si>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</si>
  <si>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</si>
  <si>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</si>
  <si>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</si>
  <si>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</si>
  <si>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</si>
  <si>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</si>
  <si>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</si>
  <si>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</si>
  <si>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</si>
  <si>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</si>
  <si>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</si>
  <si>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</si>
  <si>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</si>
  <si>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</si>
  <si>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</si>
  <si>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</si>
  <si>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</si>
  <si>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</si>
  <si>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</si>
  <si>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</si>
  <si>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</si>
  <si>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</si>
  <si>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</si>
  <si>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</si>
  <si>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</si>
  <si>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</si>
  <si>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</si>
  <si>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</si>
  <si>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</si>
  <si>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</si>
  <si>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</si>
  <si>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</si>
  <si>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</si>
  <si>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</si>
  <si>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</si>
  <si>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</si>
  <si>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</si>
  <si>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</si>
  <si>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</si>
  <si>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</si>
  <si>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</si>
  <si>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</si>
  <si>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</si>
  <si>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</si>
  <si>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</si>
  <si>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</si>
  <si>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</si>
  <si>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</si>
  <si>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</si>
  <si>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</si>
  <si>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</si>
  <si>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</si>
  <si>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</si>
  <si>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</si>
  <si>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</si>
  <si>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</si>
  <si>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</si>
  <si>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</si>
  <si>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</si>
  <si>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</si>
  <si>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</si>
  <si>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</si>
  <si>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</si>
  <si>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</si>
  <si>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</si>
  <si>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</si>
  <si>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</si>
  <si>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</si>
  <si>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</si>
  <si>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</si>
  <si>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</si>
  <si>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</si>
  <si>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</si>
  <si>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</si>
  <si>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</si>
  <si>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</si>
  <si>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</si>
  <si>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</si>
  <si>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</si>
  <si>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</si>
  <si>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</si>
  <si>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</si>
  <si>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</si>
  <si>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</si>
  <si>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</si>
  <si>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</si>
  <si>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</si>
  <si>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</si>
  <si>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</si>
  <si>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</si>
  <si>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</si>
  <si>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</si>
  <si>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</si>
  <si>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</si>
  <si>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</si>
  <si>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</si>
  <si>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</si>
  <si>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</si>
  <si>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</si>
  <si>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</si>
  <si>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</si>
  <si>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</si>
  <si>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</si>
  <si>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</si>
  <si>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</si>
  <si>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</si>
  <si>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</si>
  <si>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</si>
  <si>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</si>
  <si>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</si>
  <si>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</si>
  <si>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</si>
  <si>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</si>
  <si>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</si>
  <si>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</si>
  <si>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</si>
  <si>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</si>
  <si>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</si>
  <si>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</si>
  <si>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</si>
  <si>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</si>
  <si>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</si>
  <si>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</si>
  <si>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</si>
  <si>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</si>
  <si>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</si>
  <si>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</si>
  <si>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</si>
  <si>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</si>
  <si>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</si>
  <si>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</si>
  <si>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</si>
  <si>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</si>
  <si>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</si>
  <si>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</si>
  <si>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</si>
  <si>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</si>
  <si>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</si>
  <si>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</si>
  <si>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</si>
  <si>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</si>
  <si>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</si>
  <si>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</si>
  <si>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</si>
  <si>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</si>
  <si>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</si>
  <si>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</si>
  <si>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</si>
  <si>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</si>
  <si>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</si>
  <si>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</si>
  <si>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</si>
  <si>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</si>
  <si>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</si>
  <si>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</si>
  <si>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</si>
  <si>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</si>
  <si>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</si>
  <si>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</si>
  <si>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</si>
  <si>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</si>
  <si>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</si>
  <si>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</si>
  <si>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</si>
  <si>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</si>
  <si>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</si>
  <si>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</si>
  <si>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</si>
  <si>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</si>
  <si>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</si>
  <si>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</si>
  <si>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</si>
  <si>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</si>
  <si>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</si>
  <si>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</si>
  <si>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</si>
  <si>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</si>
  <si>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</si>
  <si>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</si>
  <si>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</si>
  <si>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</si>
  <si>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</si>
  <si>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</si>
  <si>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</si>
  <si>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</si>
  <si>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</si>
  <si>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</si>
  <si>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</si>
  <si>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</si>
  <si>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</si>
  <si>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</si>
  <si>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</si>
  <si>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</si>
  <si>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</si>
  <si>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</si>
  <si>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</si>
  <si>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</si>
  <si>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</si>
  <si>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</si>
  <si>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</si>
  <si>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</si>
  <si>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</si>
  <si>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</si>
  <si>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</si>
  <si>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قصر البلدية</t>
  </si>
  <si>
    <t>مؤسسة إدارية</t>
  </si>
  <si>
    <t>المعتمدية</t>
  </si>
  <si>
    <t>منطقة اللأمن</t>
  </si>
  <si>
    <t>مركز الشرطة</t>
  </si>
  <si>
    <t>مستوصف</t>
  </si>
  <si>
    <t>مكتب الشوؤون الإجتماعية</t>
  </si>
  <si>
    <t>قباضة مالية</t>
  </si>
  <si>
    <t>مؤسسة إدارية / صنف4</t>
  </si>
  <si>
    <t>5مدارس إبتدائية</t>
  </si>
  <si>
    <t>2مكاتب بريد</t>
  </si>
  <si>
    <t xml:space="preserve">مؤسسة إدارية </t>
  </si>
  <si>
    <t>2مدارس إعدادية</t>
  </si>
  <si>
    <t>معهد ثانوي</t>
  </si>
  <si>
    <t>معهد المناطق القاحلة</t>
  </si>
  <si>
    <t>مؤسسة تربوية وعلمية</t>
  </si>
  <si>
    <t>دار الثقافة</t>
  </si>
  <si>
    <t>مكتبة عمومية</t>
  </si>
  <si>
    <t>مؤسسة ثقافية</t>
  </si>
  <si>
    <t>2دور شباب</t>
  </si>
  <si>
    <t>نادي الشباب الريفي</t>
  </si>
  <si>
    <t>نادي الأطفال النموذجي</t>
  </si>
  <si>
    <t>ملعب معشب</t>
  </si>
  <si>
    <t>مؤسسة شبابية</t>
  </si>
  <si>
    <t>متحف طبيعي</t>
  </si>
  <si>
    <t>5منتزهات</t>
  </si>
  <si>
    <t>مركز إقامة</t>
  </si>
  <si>
    <t>فضاء ترفهي</t>
  </si>
  <si>
    <t>6جوامع</t>
  </si>
  <si>
    <t>5مساجد</t>
  </si>
  <si>
    <t>فضاء ديني</t>
  </si>
  <si>
    <t>10مناطق خضراء</t>
  </si>
  <si>
    <t>المستودع البلدي</t>
  </si>
  <si>
    <t>الملعب البلدي</t>
  </si>
  <si>
    <t>2كشك</t>
  </si>
  <si>
    <t>السوق البلدي</t>
  </si>
  <si>
    <t>مقهى الشرشارة</t>
  </si>
  <si>
    <t>المتحف الطبيعي</t>
  </si>
  <si>
    <t>2مقابر</t>
  </si>
  <si>
    <t>9محل تجاري</t>
  </si>
  <si>
    <t>النحال</t>
  </si>
  <si>
    <t>الجواولة</t>
  </si>
  <si>
    <t>الفرجانين</t>
  </si>
  <si>
    <t>الظهرة</t>
  </si>
  <si>
    <t>المعايطة</t>
  </si>
  <si>
    <t>الرحبة</t>
  </si>
  <si>
    <t>البرقية</t>
  </si>
  <si>
    <t>اولاد الحاج</t>
  </si>
  <si>
    <t>بدورة</t>
  </si>
  <si>
    <t>تركتوبال</t>
  </si>
  <si>
    <t>7طن</t>
  </si>
  <si>
    <t>3طن</t>
  </si>
  <si>
    <t>عبد الرحمان  الصيد</t>
  </si>
  <si>
    <t>سهام شامخ</t>
  </si>
  <si>
    <t>ليلى حامدي</t>
  </si>
  <si>
    <t>هادي حامدي</t>
  </si>
  <si>
    <t>منيار دعيك</t>
  </si>
  <si>
    <t>الحبيب الجريدي</t>
  </si>
  <si>
    <t>لمياء فرحات</t>
  </si>
  <si>
    <t>سميرة عبد القادر</t>
  </si>
  <si>
    <t>رشيد بنعلي</t>
  </si>
  <si>
    <t>منية بدروشي</t>
  </si>
  <si>
    <t>ساسي بن رجب</t>
  </si>
  <si>
    <t>سامي البشير</t>
  </si>
  <si>
    <t>قمر البدروشي</t>
  </si>
  <si>
    <t>يوسف يعقوب</t>
  </si>
  <si>
    <t>منيرة مبروك</t>
  </si>
  <si>
    <t>عبد الفتاح كباو</t>
  </si>
  <si>
    <t>تقوى المؤدب</t>
  </si>
  <si>
    <t>محمد الظاهري</t>
  </si>
  <si>
    <t>لطفي الظاهري</t>
  </si>
  <si>
    <t>ناجية ابيش</t>
  </si>
  <si>
    <t>عبد العزيز حمدي</t>
  </si>
  <si>
    <t>محمود بن حسن الظاهري</t>
  </si>
  <si>
    <t>علي حمدي</t>
  </si>
  <si>
    <t>محمد لزرق</t>
  </si>
  <si>
    <t>بلبابة عثمان</t>
  </si>
  <si>
    <t>بومدين العصادي</t>
  </si>
  <si>
    <t>سامي سعيد</t>
  </si>
  <si>
    <t>لزهر الضاهري</t>
  </si>
  <si>
    <t>انيس رجب</t>
  </si>
  <si>
    <t>الصحبي الحامدي</t>
  </si>
  <si>
    <t>منجي بن عثمان</t>
  </si>
  <si>
    <t>عبد القادر الظاهري</t>
  </si>
  <si>
    <t>مصطفى عصادي</t>
  </si>
  <si>
    <t>فوزي نقيب</t>
  </si>
  <si>
    <t>عبدالله لسود</t>
  </si>
  <si>
    <t>حكيم العصادي</t>
  </si>
  <si>
    <t>ايمن الظاهري</t>
  </si>
  <si>
    <t>فتحي بن عثمان</t>
  </si>
  <si>
    <t>ايمن حمدي</t>
  </si>
  <si>
    <t>ابراهيم العصادي</t>
  </si>
  <si>
    <t>مكرم غانم</t>
  </si>
  <si>
    <t>خليل عصادي</t>
  </si>
  <si>
    <t>المبروك حميدات</t>
  </si>
  <si>
    <t>حسام زروق</t>
  </si>
  <si>
    <t>علي بن علي</t>
  </si>
  <si>
    <t>صالح الظاهري</t>
  </si>
  <si>
    <t>احمد الظاهري</t>
  </si>
  <si>
    <t>بولبابة الباهي</t>
  </si>
  <si>
    <t>سامي الهريشي</t>
  </si>
  <si>
    <t>عماد شبشوب</t>
  </si>
  <si>
    <t>محمد اولاد محمود</t>
  </si>
  <si>
    <t>الهادي ميلاد</t>
  </si>
  <si>
    <t>مراد الباجي</t>
  </si>
  <si>
    <t>علي المري</t>
  </si>
  <si>
    <t xml:space="preserve">متصرف  </t>
  </si>
  <si>
    <t>ملحق ادارة</t>
  </si>
  <si>
    <t>تقني اول</t>
  </si>
  <si>
    <t>مستكتب ادارة</t>
  </si>
  <si>
    <t>الكاتب العام</t>
  </si>
  <si>
    <t>قسم الشرطة البلدية</t>
  </si>
  <si>
    <t>قسم الضبط المركزي والتوثيق</t>
  </si>
  <si>
    <t>قسم التنظيم والأساليب والإعلامية</t>
  </si>
  <si>
    <t>المصلحة الفنية</t>
  </si>
  <si>
    <t>قسم المغازة والمستودع</t>
  </si>
  <si>
    <t>قسم الطرقات والأشغال</t>
  </si>
  <si>
    <t>قسم الدراسات و التهيئة العمرانية</t>
  </si>
  <si>
    <t>مصلحة الشؤون الإدارية و المالية</t>
  </si>
  <si>
    <t>القسم المالي</t>
  </si>
  <si>
    <t>القسم الإداري</t>
  </si>
  <si>
    <t>قسم الحالة المدنية</t>
  </si>
  <si>
    <t>مصلحة النظافة والمحيط</t>
  </si>
  <si>
    <t>النظافة والتشجير</t>
  </si>
  <si>
    <t>المسلخ</t>
  </si>
  <si>
    <t>تنفيذالميزانية</t>
  </si>
  <si>
    <t>الإحصاء والأداءات</t>
  </si>
  <si>
    <t>وكالة المقابيض</t>
  </si>
  <si>
    <t>الأجور</t>
  </si>
  <si>
    <t>قسم شؤون الأعوان</t>
  </si>
  <si>
    <t>الشؤون العقاريةوالملك البلدي</t>
  </si>
  <si>
    <t>كتابة المجلس</t>
  </si>
  <si>
    <t>الرسوم</t>
  </si>
  <si>
    <t>مكتب الحالة المدنية بالنحال</t>
  </si>
  <si>
    <t>قسم التصرف في شؤون الوثائق والأرشيف</t>
  </si>
  <si>
    <t>مضامين والتعريف بالإمضاء والنسخ المطابق للأصل</t>
  </si>
  <si>
    <t>محمد حسن</t>
  </si>
  <si>
    <t>مصدق زين العابدين</t>
  </si>
  <si>
    <t>نور الدين الطياري</t>
  </si>
  <si>
    <t>زهير عثمان</t>
  </si>
  <si>
    <t>عبدالله كحيلة</t>
  </si>
  <si>
    <t>عبد الواحد كباو</t>
  </si>
  <si>
    <t>زهير هاشمي</t>
  </si>
  <si>
    <t>تعبيد الطرقات</t>
  </si>
  <si>
    <t>2012/2013</t>
  </si>
  <si>
    <t>2011/2013</t>
  </si>
  <si>
    <t>تجميل المدينة</t>
  </si>
  <si>
    <t>2014/2012</t>
  </si>
  <si>
    <t>اقتناء معدات نظافة</t>
  </si>
  <si>
    <t>اقتناء معدات اعلامية</t>
  </si>
  <si>
    <t>صيانة المنشىت البلدية</t>
  </si>
  <si>
    <t>تعشيب الملعب البلدي</t>
  </si>
  <si>
    <t xml:space="preserve">سام </t>
  </si>
  <si>
    <t>لانديني</t>
  </si>
  <si>
    <t>نيو هولاند</t>
  </si>
  <si>
    <t>كونقو</t>
  </si>
  <si>
    <t>بارتنار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</si>
</sst>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2" xfId="0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7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1" t="s">
        <v>60</v>
      </c>
      <c r="B2" s="17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3" t="s">
        <v>67</v>
      </c>
      <c r="B256" s="163"/>
      <c r="C256" s="16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5" t="s">
        <v>60</v>
      </c>
      <c r="B257" s="15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1" t="s">
        <v>266</v>
      </c>
      <c r="B258" s="15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9" t="s">
        <v>267</v>
      </c>
      <c r="B259" s="15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3" t="s">
        <v>268</v>
      </c>
      <c r="B260" s="154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3" t="s">
        <v>269</v>
      </c>
      <c r="B263" s="15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9" t="s">
        <v>270</v>
      </c>
      <c r="B339" s="15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9" t="s">
        <v>389</v>
      </c>
      <c r="B483" s="16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3" t="s">
        <v>390</v>
      </c>
      <c r="B484" s="15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7" t="s">
        <v>449</v>
      </c>
      <c r="B547" s="15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3" t="s">
        <v>450</v>
      </c>
      <c r="B548" s="15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1" t="s">
        <v>455</v>
      </c>
      <c r="B550" s="15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9" t="s">
        <v>456</v>
      </c>
      <c r="B551" s="15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3" t="s">
        <v>457</v>
      </c>
      <c r="B552" s="15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5" t="s">
        <v>62</v>
      </c>
      <c r="B559" s="15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1" t="s">
        <v>464</v>
      </c>
      <c r="B560" s="15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9" t="s">
        <v>465</v>
      </c>
      <c r="B561" s="15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3" t="s">
        <v>466</v>
      </c>
      <c r="B562" s="15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9" t="s">
        <v>541</v>
      </c>
      <c r="B638" s="15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9" t="s">
        <v>545</v>
      </c>
      <c r="B642" s="15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9" t="s">
        <v>548</v>
      </c>
      <c r="B645" s="15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1" t="s">
        <v>570</v>
      </c>
      <c r="B716" s="15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9" t="s">
        <v>571</v>
      </c>
      <c r="B717" s="15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7" t="s">
        <v>851</v>
      </c>
      <c r="B718" s="14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7" t="s">
        <v>850</v>
      </c>
      <c r="B722" s="14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1" t="s">
        <v>577</v>
      </c>
      <c r="B725" s="15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9" t="s">
        <v>588</v>
      </c>
      <c r="B726" s="15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7" t="s">
        <v>849</v>
      </c>
      <c r="B727" s="14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7" t="s">
        <v>848</v>
      </c>
      <c r="B730" s="14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7" t="s">
        <v>846</v>
      </c>
      <c r="B733" s="14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7" t="s">
        <v>843</v>
      </c>
      <c r="B739" s="14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7" t="s">
        <v>842</v>
      </c>
      <c r="B741" s="14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7" t="s">
        <v>841</v>
      </c>
      <c r="B743" s="14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7" t="s">
        <v>836</v>
      </c>
      <c r="B750" s="14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7" t="s">
        <v>834</v>
      </c>
      <c r="B755" s="14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7" t="s">
        <v>830</v>
      </c>
      <c r="B760" s="14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7" t="s">
        <v>828</v>
      </c>
      <c r="B765" s="14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7" t="s">
        <v>826</v>
      </c>
      <c r="B767" s="14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7" t="s">
        <v>823</v>
      </c>
      <c r="B771" s="14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7" t="s">
        <v>817</v>
      </c>
      <c r="B777" s="14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4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80" t="s">
        <v>82</v>
      </c>
      <c r="B1" s="180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>
        <v>3655</v>
      </c>
      <c r="C3" s="120"/>
    </row>
    <row r="4" spans="1:6">
      <c r="A4" s="10" t="s">
        <v>80</v>
      </c>
      <c r="B4" s="11">
        <v>16301</v>
      </c>
      <c r="C4" s="120"/>
    </row>
    <row r="5" spans="1:6">
      <c r="A5" s="10" t="s">
        <v>81</v>
      </c>
      <c r="B5" s="11"/>
      <c r="C5" s="120"/>
    </row>
    <row r="6" spans="1:6">
      <c r="A6" s="181" t="s">
        <v>780</v>
      </c>
      <c r="B6" s="181"/>
      <c r="C6" s="68">
        <v>0.6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>
        <v>0</v>
      </c>
    </row>
    <row r="9" spans="1:6">
      <c r="A9" s="178" t="s">
        <v>749</v>
      </c>
      <c r="B9" s="179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8" t="s">
        <v>73</v>
      </c>
      <c r="B12" s="179"/>
      <c r="C12" s="68">
        <v>0.75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>
        <v>0</v>
      </c>
    </row>
    <row r="15" spans="1:6">
      <c r="A15" s="178" t="s">
        <v>76</v>
      </c>
      <c r="B15" s="179"/>
      <c r="C15" s="68">
        <v>0.98</v>
      </c>
    </row>
    <row r="16" spans="1:6">
      <c r="A16" s="10" t="s">
        <v>77</v>
      </c>
      <c r="B16" s="11"/>
      <c r="C16" s="120">
        <v>0</v>
      </c>
    </row>
    <row r="17" spans="1:3">
      <c r="A17" s="178" t="s">
        <v>78</v>
      </c>
      <c r="B17" s="179"/>
      <c r="C17" s="68">
        <v>0.9</v>
      </c>
    </row>
    <row r="18" spans="1:3">
      <c r="A18" s="10" t="s">
        <v>79</v>
      </c>
      <c r="B18" s="11"/>
      <c r="C18" s="120">
        <v>0</v>
      </c>
    </row>
    <row r="19" spans="1:3">
      <c r="A19" s="178" t="s">
        <v>747</v>
      </c>
      <c r="B19" s="179"/>
      <c r="C19" s="68">
        <v>0.99</v>
      </c>
    </row>
    <row r="20" spans="1:3">
      <c r="A20" s="10" t="s">
        <v>783</v>
      </c>
      <c r="B20" s="11"/>
      <c r="C20" s="120">
        <v>0</v>
      </c>
    </row>
    <row r="21" spans="1:3">
      <c r="A21" s="178" t="s">
        <v>784</v>
      </c>
      <c r="B21" s="179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5" priority="11" operator="equal">
      <formula>0</formula>
    </cfRule>
  </conditionalFormatting>
  <conditionalFormatting sqref="A9:C9 A10:A11">
    <cfRule type="cellIs" dxfId="24" priority="9" operator="equal">
      <formula>0</formula>
    </cfRule>
  </conditionalFormatting>
  <conditionalFormatting sqref="A20">
    <cfRule type="cellIs" dxfId="23" priority="8" operator="equal">
      <formula>0</formula>
    </cfRule>
  </conditionalFormatting>
  <conditionalFormatting sqref="A21:B21">
    <cfRule type="cellIs" dxfId="22" priority="7" operator="equal">
      <formula>0</formula>
    </cfRule>
  </conditionalFormatting>
  <conditionalFormatting sqref="B23:B24">
    <cfRule type="cellIs" dxfId="21" priority="6" operator="equal">
      <formula>0</formula>
    </cfRule>
  </conditionalFormatting>
  <conditionalFormatting sqref="B10:B11">
    <cfRule type="cellIs" dxfId="20" priority="5" operator="equal">
      <formula>0</formula>
    </cfRule>
  </conditionalFormatting>
  <conditionalFormatting sqref="B13:B14">
    <cfRule type="cellIs" dxfId="19" priority="4" operator="equal">
      <formula>0</formula>
    </cfRule>
  </conditionalFormatting>
  <conditionalFormatting sqref="B16">
    <cfRule type="cellIs" dxfId="18" priority="3" operator="equal">
      <formula>0</formula>
    </cfRule>
  </conditionalFormatting>
  <conditionalFormatting sqref="B18">
    <cfRule type="cellIs" dxfId="17" priority="2" operator="equal">
      <formula>0</formula>
    </cfRule>
  </conditionalFormatting>
  <conditionalFormatting sqref="B20">
    <cfRule type="cellIs" dxfId="16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57" sqref="B57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2" t="s">
        <v>83</v>
      </c>
      <c r="B1" s="182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0" t="s">
        <v>85</v>
      </c>
      <c r="B5" s="183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1000</v>
      </c>
    </row>
    <row r="50" spans="1:2">
      <c r="A50" s="10" t="s">
        <v>87</v>
      </c>
      <c r="B50" s="10" t="s">
        <v>1005</v>
      </c>
    </row>
    <row r="51" spans="1:2">
      <c r="A51" s="10" t="s">
        <v>88</v>
      </c>
      <c r="B51" s="10" t="s">
        <v>1005</v>
      </c>
    </row>
    <row r="52" spans="1:2">
      <c r="A52" s="10" t="s">
        <v>89</v>
      </c>
      <c r="B52" s="10" t="s">
        <v>1002</v>
      </c>
    </row>
    <row r="53" spans="1:2">
      <c r="A53" s="10" t="s">
        <v>90</v>
      </c>
      <c r="B53" s="10" t="s">
        <v>1004</v>
      </c>
    </row>
    <row r="54" spans="1:2">
      <c r="A54" s="10" t="s">
        <v>92</v>
      </c>
      <c r="B54" s="10" t="s">
        <v>1003</v>
      </c>
    </row>
    <row r="55" spans="1:2">
      <c r="A55" s="10" t="s">
        <v>93</v>
      </c>
      <c r="B55" s="10" t="s">
        <v>1001</v>
      </c>
    </row>
    <row r="56" spans="1:2">
      <c r="A56" s="10" t="s">
        <v>94</v>
      </c>
      <c r="B56" s="10" t="s">
        <v>1006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5" priority="9" operator="equal">
      <formula>0</formula>
    </cfRule>
  </conditionalFormatting>
  <conditionalFormatting sqref="B6:B7 B35:B47">
    <cfRule type="cellIs" dxfId="14" priority="8" operator="equal">
      <formula>0</formula>
    </cfRule>
  </conditionalFormatting>
  <conditionalFormatting sqref="B49:B56">
    <cfRule type="cellIs" dxfId="13" priority="7" operator="equal">
      <formula>0</formula>
    </cfRule>
  </conditionalFormatting>
  <conditionalFormatting sqref="A58:B60">
    <cfRule type="cellIs" dxfId="12" priority="6" operator="equal">
      <formula>0</formula>
    </cfRule>
  </conditionalFormatting>
  <conditionalFormatting sqref="B8:B19 B34">
    <cfRule type="cellIs" dxfId="11" priority="5" operator="equal">
      <formula>0</formula>
    </cfRule>
  </conditionalFormatting>
  <conditionalFormatting sqref="B21:B33">
    <cfRule type="cellIs" dxfId="10" priority="4" operator="equal">
      <formula>0</formula>
    </cfRule>
  </conditionalFormatting>
  <conditionalFormatting sqref="B20">
    <cfRule type="cellIs" dxfId="9" priority="3" operator="equal">
      <formula>0</formula>
    </cfRule>
  </conditionalFormatting>
  <conditionalFormatting sqref="A61:B63">
    <cfRule type="cellIs" dxfId="8" priority="2" operator="equal">
      <formula>0</formula>
    </cfRule>
  </conditionalFormatting>
  <conditionalFormatting sqref="B49:B56">
    <cfRule type="cellIs" dxfId="7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8" sqref="B8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41677</v>
      </c>
    </row>
    <row r="3" spans="1:11">
      <c r="A3" s="10" t="s">
        <v>98</v>
      </c>
      <c r="B3" s="12">
        <v>41782</v>
      </c>
    </row>
    <row r="4" spans="1:11">
      <c r="A4" s="10" t="s">
        <v>99</v>
      </c>
      <c r="B4" s="12">
        <v>41839</v>
      </c>
    </row>
    <row r="5" spans="1:11">
      <c r="A5" s="10" t="s">
        <v>100</v>
      </c>
      <c r="B5" s="12">
        <v>41964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>
        <v>41810</v>
      </c>
    </row>
    <row r="10" spans="1:11">
      <c r="A10" s="10" t="s">
        <v>100</v>
      </c>
      <c r="B10" s="12">
        <v>41929</v>
      </c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Q5" sqref="Q5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42048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>
        <v>42216</v>
      </c>
    </row>
    <row r="5" spans="1:11">
      <c r="A5" s="10" t="s">
        <v>100</v>
      </c>
      <c r="B5" s="12">
        <v>42321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42013</v>
      </c>
    </row>
    <row r="8" spans="1:11">
      <c r="A8" s="10" t="s">
        <v>102</v>
      </c>
      <c r="B8" s="12">
        <v>42118</v>
      </c>
    </row>
    <row r="9" spans="1:11">
      <c r="A9" s="10" t="s">
        <v>99</v>
      </c>
      <c r="B9" s="12">
        <v>42167</v>
      </c>
    </row>
    <row r="10" spans="1:11">
      <c r="A10" s="10" t="s">
        <v>100</v>
      </c>
      <c r="B10" s="12">
        <v>42286</v>
      </c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895</v>
      </c>
      <c r="B2" s="10" t="s">
        <v>756</v>
      </c>
    </row>
    <row r="3" spans="1:12" ht="15.75">
      <c r="A3" s="13" t="s">
        <v>864</v>
      </c>
      <c r="B3" s="10" t="s">
        <v>757</v>
      </c>
      <c r="K3" s="117" t="s">
        <v>756</v>
      </c>
      <c r="L3" s="117" t="s">
        <v>758</v>
      </c>
    </row>
    <row r="4" spans="1:12" ht="15.75">
      <c r="A4" s="13" t="s">
        <v>896</v>
      </c>
      <c r="B4" s="10" t="s">
        <v>757</v>
      </c>
      <c r="K4" s="117" t="s">
        <v>757</v>
      </c>
      <c r="L4" s="117" t="s">
        <v>759</v>
      </c>
    </row>
    <row r="5" spans="1:12" ht="15.75">
      <c r="A5" s="13" t="s">
        <v>897</v>
      </c>
      <c r="B5" s="10" t="s">
        <v>757</v>
      </c>
      <c r="L5" s="117" t="s">
        <v>760</v>
      </c>
    </row>
    <row r="6" spans="1:12" ht="15.75">
      <c r="A6" s="13" t="s">
        <v>898</v>
      </c>
      <c r="B6" s="10" t="s">
        <v>757</v>
      </c>
      <c r="L6" s="117" t="s">
        <v>761</v>
      </c>
    </row>
    <row r="7" spans="1:12" ht="15.75">
      <c r="A7" s="13" t="s">
        <v>899</v>
      </c>
      <c r="B7" s="10" t="s">
        <v>757</v>
      </c>
      <c r="D7" s="110" t="s">
        <v>903</v>
      </c>
    </row>
    <row r="8" spans="1:12" ht="15.75">
      <c r="A8" s="13" t="s">
        <v>900</v>
      </c>
      <c r="B8" s="10" t="s">
        <v>757</v>
      </c>
    </row>
    <row r="9" spans="1:12" ht="15.75">
      <c r="A9" s="13" t="s">
        <v>901</v>
      </c>
      <c r="B9" s="10" t="s">
        <v>757</v>
      </c>
    </row>
    <row r="10" spans="1:12" ht="15.75">
      <c r="A10" s="13" t="s">
        <v>902</v>
      </c>
      <c r="B10" s="10" t="s">
        <v>757</v>
      </c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6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F8" sqref="F8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864</v>
      </c>
      <c r="B2" s="10" t="s">
        <v>757</v>
      </c>
      <c r="C2" s="110" t="s">
        <v>865</v>
      </c>
    </row>
    <row r="3" spans="1:36" ht="15.75">
      <c r="A3" s="13" t="s">
        <v>866</v>
      </c>
      <c r="C3" s="110" t="s">
        <v>865</v>
      </c>
      <c r="J3" s="117" t="s">
        <v>756</v>
      </c>
      <c r="K3" s="117" t="s">
        <v>758</v>
      </c>
    </row>
    <row r="4" spans="1:36" ht="15.75">
      <c r="A4" s="13" t="s">
        <v>867</v>
      </c>
      <c r="C4" s="110" t="s">
        <v>865</v>
      </c>
      <c r="J4" s="117" t="s">
        <v>757</v>
      </c>
      <c r="K4" s="117" t="s">
        <v>759</v>
      </c>
    </row>
    <row r="5" spans="1:36" ht="15.75">
      <c r="A5" s="13" t="s">
        <v>868</v>
      </c>
      <c r="C5" s="110" t="s">
        <v>865</v>
      </c>
      <c r="K5" s="117" t="s">
        <v>760</v>
      </c>
    </row>
    <row r="6" spans="1:36" ht="15.75">
      <c r="A6" s="13" t="s">
        <v>874</v>
      </c>
      <c r="C6" s="110" t="s">
        <v>875</v>
      </c>
      <c r="K6" s="117" t="s">
        <v>761</v>
      </c>
    </row>
    <row r="7" spans="1:36" ht="15.75">
      <c r="A7" s="13" t="s">
        <v>869</v>
      </c>
      <c r="C7" s="110" t="s">
        <v>872</v>
      </c>
    </row>
    <row r="8" spans="1:36" ht="15.75">
      <c r="A8" s="13" t="s">
        <v>870</v>
      </c>
      <c r="C8" s="110" t="s">
        <v>865</v>
      </c>
    </row>
    <row r="9" spans="1:36" ht="15.75">
      <c r="A9" s="13" t="s">
        <v>871</v>
      </c>
      <c r="C9" s="110" t="s">
        <v>865</v>
      </c>
    </row>
    <row r="10" spans="1:36" ht="15.75">
      <c r="A10" s="13" t="s">
        <v>873</v>
      </c>
      <c r="C10" s="110" t="s">
        <v>879</v>
      </c>
    </row>
    <row r="11" spans="1:36" ht="15.75">
      <c r="A11" s="13" t="s">
        <v>876</v>
      </c>
      <c r="C11" s="110" t="s">
        <v>879</v>
      </c>
    </row>
    <row r="12" spans="1:36" ht="15.75">
      <c r="A12" s="13" t="s">
        <v>877</v>
      </c>
      <c r="C12" s="110" t="s">
        <v>879</v>
      </c>
    </row>
    <row r="13" spans="1:36" ht="15.75">
      <c r="A13" s="13" t="s">
        <v>878</v>
      </c>
      <c r="C13" s="110" t="s">
        <v>879</v>
      </c>
    </row>
    <row r="14" spans="1:36" ht="15.75">
      <c r="A14" s="13" t="s">
        <v>880</v>
      </c>
      <c r="C14" s="110" t="s">
        <v>882</v>
      </c>
    </row>
    <row r="15" spans="1:36" ht="15.75">
      <c r="A15" s="13" t="s">
        <v>881</v>
      </c>
      <c r="C15" s="110" t="s">
        <v>882</v>
      </c>
    </row>
    <row r="16" spans="1:36" ht="15.75">
      <c r="A16" s="13" t="s">
        <v>883</v>
      </c>
      <c r="C16" s="110" t="s">
        <v>887</v>
      </c>
    </row>
    <row r="17" spans="1:3" ht="15.75">
      <c r="A17" s="13" t="s">
        <v>884</v>
      </c>
      <c r="C17" s="110" t="s">
        <v>887</v>
      </c>
    </row>
    <row r="18" spans="1:3" ht="15.75">
      <c r="A18" s="13" t="s">
        <v>885</v>
      </c>
      <c r="C18" s="110" t="s">
        <v>887</v>
      </c>
    </row>
    <row r="19" spans="1:3" ht="15.75">
      <c r="A19" s="13" t="s">
        <v>886</v>
      </c>
      <c r="B19" s="10" t="s">
        <v>757</v>
      </c>
      <c r="C19" s="110" t="s">
        <v>887</v>
      </c>
    </row>
    <row r="20" spans="1:3" ht="15.75">
      <c r="A20" s="13" t="s">
        <v>888</v>
      </c>
      <c r="B20" s="10" t="s">
        <v>757</v>
      </c>
      <c r="C20" s="110" t="s">
        <v>891</v>
      </c>
    </row>
    <row r="21" spans="1:3" ht="15.75">
      <c r="A21" s="13" t="s">
        <v>377</v>
      </c>
      <c r="C21" s="110" t="s">
        <v>891</v>
      </c>
    </row>
    <row r="22" spans="1:3" ht="15.75">
      <c r="A22" s="13" t="s">
        <v>889</v>
      </c>
      <c r="B22" s="10" t="s">
        <v>756</v>
      </c>
      <c r="C22" s="110" t="s">
        <v>891</v>
      </c>
    </row>
    <row r="23" spans="1:3" ht="15.75">
      <c r="A23" s="13" t="s">
        <v>890</v>
      </c>
      <c r="C23" s="110" t="s">
        <v>891</v>
      </c>
    </row>
    <row r="24" spans="1:3" ht="15.75">
      <c r="A24" s="13" t="s">
        <v>892</v>
      </c>
      <c r="C24" s="110" t="s">
        <v>894</v>
      </c>
    </row>
    <row r="25" spans="1:3" ht="15.75">
      <c r="A25" s="13" t="s">
        <v>893</v>
      </c>
      <c r="C25" s="110" t="s">
        <v>894</v>
      </c>
    </row>
    <row r="26" spans="1:3" ht="15.75">
      <c r="A26" s="13"/>
    </row>
    <row r="27" spans="1:3" ht="15.75">
      <c r="A27" s="13"/>
    </row>
    <row r="28" spans="1:3" ht="15.75">
      <c r="A28" s="13"/>
    </row>
    <row r="29" spans="1:3" ht="15.75">
      <c r="A29" s="13"/>
    </row>
  </sheetData>
  <conditionalFormatting sqref="A1:C1048576">
    <cfRule type="cellIs" dxfId="5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rightToLeft="1" workbookViewId="0">
      <selection activeCell="K10" sqref="K10"/>
    </sheetView>
  </sheetViews>
  <sheetFormatPr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904</v>
      </c>
    </row>
    <row r="2" spans="1:1">
      <c r="A2" s="10" t="s">
        <v>905</v>
      </c>
    </row>
    <row r="3" spans="1:1">
      <c r="A3" s="10" t="s">
        <v>906</v>
      </c>
    </row>
    <row r="4" spans="1:1">
      <c r="A4" s="10" t="s">
        <v>907</v>
      </c>
    </row>
    <row r="5" spans="1:1">
      <c r="A5" s="10" t="s">
        <v>908</v>
      </c>
    </row>
    <row r="6" spans="1:1">
      <c r="A6" s="10" t="s">
        <v>909</v>
      </c>
    </row>
    <row r="7" spans="1:1">
      <c r="A7" s="10" t="s">
        <v>910</v>
      </c>
    </row>
    <row r="8" spans="1:1">
      <c r="A8" s="10" t="s">
        <v>911</v>
      </c>
    </row>
    <row r="9" spans="1:1">
      <c r="A9" s="10" t="s">
        <v>912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1" sqref="C11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9" t="s">
        <v>602</v>
      </c>
      <c r="C1" s="201" t="s">
        <v>603</v>
      </c>
      <c r="D1" s="201" t="s">
        <v>604</v>
      </c>
      <c r="E1" s="201" t="s">
        <v>605</v>
      </c>
      <c r="F1" s="201" t="s">
        <v>606</v>
      </c>
      <c r="G1" s="201" t="s">
        <v>607</v>
      </c>
      <c r="H1" s="201" t="s">
        <v>608</v>
      </c>
      <c r="I1" s="201" t="s">
        <v>609</v>
      </c>
      <c r="J1" s="201" t="s">
        <v>610</v>
      </c>
      <c r="K1" s="201" t="s">
        <v>611</v>
      </c>
      <c r="L1" s="201" t="s">
        <v>612</v>
      </c>
      <c r="M1" s="197" t="s">
        <v>737</v>
      </c>
      <c r="N1" s="186" t="s">
        <v>613</v>
      </c>
      <c r="O1" s="186"/>
      <c r="P1" s="186"/>
      <c r="Q1" s="186"/>
      <c r="R1" s="186"/>
      <c r="S1" s="197" t="s">
        <v>738</v>
      </c>
      <c r="T1" s="186" t="s">
        <v>613</v>
      </c>
      <c r="U1" s="186"/>
      <c r="V1" s="186"/>
      <c r="W1" s="186"/>
      <c r="X1" s="186"/>
      <c r="Y1" s="187" t="s">
        <v>614</v>
      </c>
      <c r="Z1" s="187" t="s">
        <v>615</v>
      </c>
      <c r="AA1" s="187" t="s">
        <v>616</v>
      </c>
      <c r="AB1" s="187" t="s">
        <v>617</v>
      </c>
      <c r="AC1" s="187" t="s">
        <v>618</v>
      </c>
      <c r="AD1" s="187" t="s">
        <v>619</v>
      </c>
      <c r="AE1" s="189" t="s">
        <v>620</v>
      </c>
      <c r="AF1" s="191" t="s">
        <v>621</v>
      </c>
      <c r="AG1" s="193" t="s">
        <v>622</v>
      </c>
      <c r="AH1" s="195" t="s">
        <v>623</v>
      </c>
      <c r="AI1" s="184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00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19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8"/>
      <c r="Z2" s="188"/>
      <c r="AA2" s="188"/>
      <c r="AB2" s="188"/>
      <c r="AC2" s="188"/>
      <c r="AD2" s="188"/>
      <c r="AE2" s="190"/>
      <c r="AF2" s="192"/>
      <c r="AG2" s="194"/>
      <c r="AH2" s="196"/>
      <c r="AI2" s="185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1007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500000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 t="s">
        <v>1008</v>
      </c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100000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 t="s">
        <v>1009</v>
      </c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1010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45000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2012</v>
      </c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1012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156000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 t="s">
        <v>1011</v>
      </c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1013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v>25000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2014</v>
      </c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1014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v>60000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2014</v>
      </c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1015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v>350000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2011</v>
      </c>
      <c r="AF9" s="10"/>
      <c r="AG9" s="68">
        <v>1</v>
      </c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ref="M10:M66" si="2">N10+O10+P10+Q10+R10</f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4" priority="2" operator="equal">
      <formula>0</formula>
    </cfRule>
  </conditionalFormatting>
  <conditionalFormatting sqref="A3:XFD358 B1:XFD2">
    <cfRule type="cellIs" dxfId="3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11.85546875" style="10" customWidth="1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913</v>
      </c>
      <c r="D2" s="10">
        <v>1996</v>
      </c>
      <c r="G2" s="10" t="s">
        <v>777</v>
      </c>
    </row>
    <row r="3" spans="1:13">
      <c r="A3" s="10" t="s">
        <v>913</v>
      </c>
      <c r="D3" s="10">
        <v>1993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765</v>
      </c>
      <c r="B4" s="10" t="s">
        <v>914</v>
      </c>
      <c r="D4" s="10">
        <v>1997</v>
      </c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765</v>
      </c>
      <c r="B5" s="10" t="s">
        <v>915</v>
      </c>
      <c r="D5" s="10">
        <v>2014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1016</v>
      </c>
      <c r="D6" s="10">
        <v>2006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1016</v>
      </c>
      <c r="D7" s="10">
        <v>2006</v>
      </c>
      <c r="G7" s="10" t="s">
        <v>777</v>
      </c>
      <c r="K7" s="117" t="s">
        <v>768</v>
      </c>
      <c r="L7" s="117" t="s">
        <v>776</v>
      </c>
    </row>
    <row r="8" spans="1:13">
      <c r="A8" s="10" t="s">
        <v>764</v>
      </c>
      <c r="B8" s="10" t="s">
        <v>1017</v>
      </c>
      <c r="D8" s="10">
        <v>2008</v>
      </c>
      <c r="G8" s="10" t="s">
        <v>777</v>
      </c>
      <c r="K8" s="117" t="s">
        <v>769</v>
      </c>
    </row>
    <row r="9" spans="1:13">
      <c r="A9" s="10" t="s">
        <v>764</v>
      </c>
      <c r="B9" s="10" t="s">
        <v>1018</v>
      </c>
      <c r="D9" s="10">
        <v>2010</v>
      </c>
      <c r="G9" s="10" t="s">
        <v>777</v>
      </c>
      <c r="K9" s="117" t="s">
        <v>770</v>
      </c>
    </row>
    <row r="10" spans="1:13">
      <c r="A10" s="10" t="s">
        <v>764</v>
      </c>
      <c r="B10" s="10" t="s">
        <v>1018</v>
      </c>
      <c r="D10" s="10">
        <v>2010</v>
      </c>
      <c r="G10" s="10" t="s">
        <v>777</v>
      </c>
      <c r="K10" s="117" t="s">
        <v>771</v>
      </c>
    </row>
    <row r="11" spans="1:13">
      <c r="A11" s="10" t="s">
        <v>769</v>
      </c>
      <c r="B11" s="10" t="s">
        <v>1019</v>
      </c>
      <c r="D11" s="10">
        <v>2002</v>
      </c>
      <c r="G11" s="10" t="s">
        <v>779</v>
      </c>
    </row>
    <row r="12" spans="1:13">
      <c r="A12" s="10" t="s">
        <v>769</v>
      </c>
      <c r="B12" s="10" t="s">
        <v>1020</v>
      </c>
      <c r="D12" s="10">
        <v>2008</v>
      </c>
      <c r="G12" s="10" t="s">
        <v>779</v>
      </c>
      <c r="K12" s="117" t="s">
        <v>770</v>
      </c>
    </row>
    <row r="13" spans="1:13">
      <c r="A13" s="10" t="s">
        <v>765</v>
      </c>
      <c r="D13" s="10">
        <v>1998</v>
      </c>
      <c r="G13" s="10" t="s">
        <v>73</v>
      </c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A1:A1048576 E1:G1048576 B3:D1048576">
    <cfRule type="cellIs" dxfId="2" priority="13" operator="equal">
      <formula>0</formula>
    </cfRule>
  </conditionalFormatting>
  <conditionalFormatting sqref="D2:D13">
    <cfRule type="cellIs" dxfId="1" priority="2" operator="equal">
      <formula>0</formula>
    </cfRule>
  </conditionalFormatting>
  <conditionalFormatting sqref="D2:D13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4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2 G14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C1" zoomScale="160" zoomScaleNormal="160" workbookViewId="0">
      <selection activeCell="H719" sqref="H719"/>
    </sheetView>
  </sheetViews>
  <sheetFormatPr defaultColWidth="9.140625" defaultRowHeight="15" outlineLevelRow="3"/>
  <cols>
    <col min="1" max="1" width="7" bestFit="1" customWidth="1"/>
    <col min="2" max="2" width="40.42578125" customWidth="1"/>
    <col min="3" max="3" width="24.140625" customWidth="1"/>
    <col min="4" max="4" width="24.7109375" customWidth="1"/>
    <col min="5" max="5" width="13.85546875" bestFit="1" customWidth="1"/>
    <col min="7" max="7" width="13.5703125" customWidth="1"/>
    <col min="8" max="8" width="19.8554687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41" t="s">
        <v>853</v>
      </c>
      <c r="E1" s="141" t="s">
        <v>852</v>
      </c>
      <c r="G1" s="43" t="s">
        <v>31</v>
      </c>
      <c r="H1" s="44">
        <f>C2+C114</f>
        <v>2935608.6359999999</v>
      </c>
      <c r="I1" s="45"/>
      <c r="J1" s="46" t="b">
        <f>AND(H1=I1)</f>
        <v>0</v>
      </c>
    </row>
    <row r="2" spans="1:14">
      <c r="A2" s="171" t="s">
        <v>60</v>
      </c>
      <c r="B2" s="171"/>
      <c r="C2" s="26">
        <f>C3+C67</f>
        <v>1703142.4810000001</v>
      </c>
      <c r="D2" s="26">
        <f>D3+D67</f>
        <v>1703142.4810000001</v>
      </c>
      <c r="E2" s="26">
        <f>E3+E67</f>
        <v>1703142.4810000001</v>
      </c>
      <c r="G2" s="39" t="s">
        <v>60</v>
      </c>
      <c r="H2" s="41">
        <f>C2</f>
        <v>1703142.4810000001</v>
      </c>
      <c r="I2" s="42"/>
      <c r="J2" s="40" t="b">
        <f>AND(H2=I2)</f>
        <v>0</v>
      </c>
    </row>
    <row r="3" spans="1:14">
      <c r="A3" s="168" t="s">
        <v>578</v>
      </c>
      <c r="B3" s="168"/>
      <c r="C3" s="23">
        <f>C4+C11+C38+C61</f>
        <v>1058164.1310000001</v>
      </c>
      <c r="D3" s="23">
        <f>D4+D11+D38+D61</f>
        <v>1058164.1310000001</v>
      </c>
      <c r="E3" s="23">
        <f>E4+E11+E38+E61</f>
        <v>1058164.1310000001</v>
      </c>
      <c r="G3" s="39" t="s">
        <v>57</v>
      </c>
      <c r="H3" s="41">
        <f t="shared" ref="H3:H66" si="0">C3</f>
        <v>1058164.1310000001</v>
      </c>
      <c r="I3" s="42"/>
      <c r="J3" s="40" t="b">
        <f>AND(H3=I3)</f>
        <v>0</v>
      </c>
    </row>
    <row r="4" spans="1:14" ht="15" customHeight="1">
      <c r="A4" s="164" t="s">
        <v>124</v>
      </c>
      <c r="B4" s="165"/>
      <c r="C4" s="21">
        <f>SUM(C5:C10)</f>
        <v>286023</v>
      </c>
      <c r="D4" s="21">
        <f>SUM(D5:D10)</f>
        <v>286023</v>
      </c>
      <c r="E4" s="21">
        <f>SUM(E5:E10)</f>
        <v>286023</v>
      </c>
      <c r="F4" s="17"/>
      <c r="G4" s="39" t="s">
        <v>53</v>
      </c>
      <c r="H4" s="41">
        <f t="shared" si="0"/>
        <v>286023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41">
        <f t="shared" si="0"/>
        <v>45000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195000</v>
      </c>
      <c r="D7" s="2">
        <f t="shared" si="1"/>
        <v>195000</v>
      </c>
      <c r="E7" s="2">
        <f t="shared" si="1"/>
        <v>195000</v>
      </c>
      <c r="F7" s="17"/>
      <c r="G7" s="17"/>
      <c r="H7" s="41">
        <f t="shared" si="0"/>
        <v>195000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39823</v>
      </c>
      <c r="D8" s="2">
        <f t="shared" si="1"/>
        <v>39823</v>
      </c>
      <c r="E8" s="2">
        <f t="shared" si="1"/>
        <v>39823</v>
      </c>
      <c r="F8" s="17"/>
      <c r="G8" s="17"/>
      <c r="H8" s="41">
        <f t="shared" si="0"/>
        <v>39823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38000</v>
      </c>
      <c r="D11" s="21">
        <f>SUM(D12:D37)</f>
        <v>38000</v>
      </c>
      <c r="E11" s="21">
        <f>SUM(E12:E37)</f>
        <v>38000</v>
      </c>
      <c r="F11" s="17"/>
      <c r="G11" s="39" t="s">
        <v>54</v>
      </c>
      <c r="H11" s="41">
        <f t="shared" si="0"/>
        <v>38000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12000</v>
      </c>
      <c r="D22" s="2">
        <f t="shared" si="2"/>
        <v>12000</v>
      </c>
      <c r="E22" s="2">
        <f t="shared" si="2"/>
        <v>12000</v>
      </c>
      <c r="H22" s="41">
        <f t="shared" si="0"/>
        <v>12000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1000</v>
      </c>
      <c r="D26" s="2">
        <f t="shared" si="2"/>
        <v>1000</v>
      </c>
      <c r="E26" s="2">
        <f t="shared" si="2"/>
        <v>1000</v>
      </c>
      <c r="H26" s="41">
        <f t="shared" si="0"/>
        <v>1000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12000</v>
      </c>
      <c r="D29" s="2">
        <f t="shared" ref="D29:E37" si="3">C29</f>
        <v>12000</v>
      </c>
      <c r="E29" s="2">
        <f t="shared" si="3"/>
        <v>12000</v>
      </c>
      <c r="H29" s="41">
        <f t="shared" si="0"/>
        <v>12000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5000</v>
      </c>
      <c r="D31" s="2">
        <f t="shared" si="3"/>
        <v>5000</v>
      </c>
      <c r="E31" s="2">
        <f t="shared" si="3"/>
        <v>5000</v>
      </c>
      <c r="H31" s="41">
        <f t="shared" si="0"/>
        <v>5000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2500</v>
      </c>
      <c r="D34" s="2">
        <f t="shared" si="3"/>
        <v>2500</v>
      </c>
      <c r="E34" s="2">
        <f t="shared" si="3"/>
        <v>2500</v>
      </c>
      <c r="H34" s="41">
        <f t="shared" si="0"/>
        <v>2500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64" t="s">
        <v>145</v>
      </c>
      <c r="B38" s="165"/>
      <c r="C38" s="21">
        <f>SUM(C39:C60)</f>
        <v>732641.13100000005</v>
      </c>
      <c r="D38" s="21">
        <f>SUM(D39:D60)</f>
        <v>732641.13100000005</v>
      </c>
      <c r="E38" s="21">
        <f>SUM(E39:E60)</f>
        <v>732641.13100000005</v>
      </c>
      <c r="G38" s="39" t="s">
        <v>55</v>
      </c>
      <c r="H38" s="41">
        <f t="shared" si="0"/>
        <v>732641.13100000005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100</v>
      </c>
      <c r="D47" s="2">
        <f t="shared" si="4"/>
        <v>100</v>
      </c>
      <c r="E47" s="2">
        <f t="shared" si="4"/>
        <v>100</v>
      </c>
      <c r="H47" s="41">
        <f t="shared" si="0"/>
        <v>100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684141.13100000005</v>
      </c>
      <c r="D55" s="2">
        <f t="shared" si="4"/>
        <v>684141.13100000005</v>
      </c>
      <c r="E55" s="2">
        <f t="shared" si="4"/>
        <v>684141.13100000005</v>
      </c>
      <c r="H55" s="41">
        <f t="shared" si="0"/>
        <v>684141.13100000005</v>
      </c>
    </row>
    <row r="56" spans="1:10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outlineLevel="1">
      <c r="A57" s="20">
        <v>3304</v>
      </c>
      <c r="B57" s="20" t="s">
        <v>155</v>
      </c>
      <c r="C57" s="2">
        <v>18000</v>
      </c>
      <c r="D57" s="2">
        <f t="shared" si="5"/>
        <v>18000</v>
      </c>
      <c r="E57" s="2">
        <f t="shared" si="5"/>
        <v>18000</v>
      </c>
      <c r="H57" s="41">
        <f t="shared" si="0"/>
        <v>18000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4" t="s">
        <v>158</v>
      </c>
      <c r="B61" s="165"/>
      <c r="C61" s="22">
        <f>SUM(C62:C66)</f>
        <v>1500</v>
      </c>
      <c r="D61" s="22">
        <f>SUM(D62:D66)</f>
        <v>1500</v>
      </c>
      <c r="E61" s="22">
        <f>SUM(E62:E66)</f>
        <v>1500</v>
      </c>
      <c r="G61" s="39" t="s">
        <v>105</v>
      </c>
      <c r="H61" s="41">
        <f t="shared" si="0"/>
        <v>1500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1500</v>
      </c>
      <c r="D66" s="2">
        <f t="shared" si="6"/>
        <v>1500</v>
      </c>
      <c r="E66" s="2">
        <f t="shared" si="6"/>
        <v>1500</v>
      </c>
      <c r="H66" s="41">
        <f t="shared" si="0"/>
        <v>1500</v>
      </c>
    </row>
    <row r="67" spans="1:10">
      <c r="A67" s="168" t="s">
        <v>579</v>
      </c>
      <c r="B67" s="168"/>
      <c r="C67" s="25">
        <f>C97+C68</f>
        <v>644978.35</v>
      </c>
      <c r="D67" s="25">
        <f>D97+D68</f>
        <v>644978.35</v>
      </c>
      <c r="E67" s="25">
        <f>E97+E68</f>
        <v>644978.35</v>
      </c>
      <c r="G67" s="39" t="s">
        <v>59</v>
      </c>
      <c r="H67" s="41">
        <f t="shared" ref="H67:H130" si="7">C67</f>
        <v>644978.35</v>
      </c>
      <c r="I67" s="42"/>
      <c r="J67" s="40" t="b">
        <f>AND(H67=I67)</f>
        <v>0</v>
      </c>
    </row>
    <row r="68" spans="1:10">
      <c r="A68" s="164" t="s">
        <v>163</v>
      </c>
      <c r="B68" s="165"/>
      <c r="C68" s="21">
        <f>SUM(C69:C96)</f>
        <v>147540.35</v>
      </c>
      <c r="D68" s="21">
        <f>SUM(D69:D96)</f>
        <v>147540.35</v>
      </c>
      <c r="E68" s="21">
        <f>SUM(E69:E96)</f>
        <v>147540.35</v>
      </c>
      <c r="G68" s="39" t="s">
        <v>56</v>
      </c>
      <c r="H68" s="41">
        <f t="shared" si="7"/>
        <v>147540.35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>
        <v>116040.35</v>
      </c>
      <c r="D70" s="2">
        <f t="shared" ref="D70:E85" si="8">C70</f>
        <v>116040.35</v>
      </c>
      <c r="E70" s="2">
        <f t="shared" si="8"/>
        <v>116040.35</v>
      </c>
      <c r="H70" s="41">
        <f t="shared" si="7"/>
        <v>116040.35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1500</v>
      </c>
      <c r="D73" s="2">
        <f t="shared" si="8"/>
        <v>1500</v>
      </c>
      <c r="E73" s="2">
        <f t="shared" si="8"/>
        <v>1500</v>
      </c>
      <c r="H73" s="41">
        <f t="shared" si="7"/>
        <v>1500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1">
        <f t="shared" si="7"/>
        <v>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10214.969999999999</v>
      </c>
      <c r="D79" s="2">
        <f t="shared" si="8"/>
        <v>10214.969999999999</v>
      </c>
      <c r="E79" s="2">
        <f t="shared" si="8"/>
        <v>10214.969999999999</v>
      </c>
      <c r="H79" s="41">
        <f t="shared" si="7"/>
        <v>10214.969999999999</v>
      </c>
    </row>
    <row r="80" spans="1:10" ht="15" customHeight="1" outlineLevel="1">
      <c r="A80" s="3">
        <v>5202</v>
      </c>
      <c r="B80" s="2" t="s">
        <v>172</v>
      </c>
      <c r="C80" s="2">
        <v>5953.5</v>
      </c>
      <c r="D80" s="2">
        <f t="shared" si="8"/>
        <v>5953.5</v>
      </c>
      <c r="E80" s="2">
        <f t="shared" si="8"/>
        <v>5953.5</v>
      </c>
      <c r="H80" s="41">
        <f t="shared" si="7"/>
        <v>5953.5</v>
      </c>
    </row>
    <row r="81" spans="1:8" ht="15" customHeight="1" outlineLevel="1">
      <c r="A81" s="3">
        <v>5203</v>
      </c>
      <c r="B81" s="2" t="s">
        <v>21</v>
      </c>
      <c r="C81" s="2">
        <v>4831.53</v>
      </c>
      <c r="D81" s="2">
        <f t="shared" si="8"/>
        <v>4831.53</v>
      </c>
      <c r="E81" s="2">
        <f t="shared" si="8"/>
        <v>4831.53</v>
      </c>
      <c r="H81" s="41">
        <f t="shared" si="7"/>
        <v>4831.53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</v>
      </c>
      <c r="D87" s="2">
        <f t="shared" si="9"/>
        <v>500</v>
      </c>
      <c r="E87" s="2">
        <f t="shared" si="9"/>
        <v>500</v>
      </c>
      <c r="H87" s="41">
        <f t="shared" si="7"/>
        <v>500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5500</v>
      </c>
      <c r="D95" s="2">
        <f t="shared" si="9"/>
        <v>5500</v>
      </c>
      <c r="E95" s="2">
        <f t="shared" si="9"/>
        <v>5500</v>
      </c>
      <c r="H95" s="41">
        <f t="shared" si="7"/>
        <v>5500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497438</v>
      </c>
      <c r="D97" s="21">
        <f>SUM(D98:D113)</f>
        <v>497438</v>
      </c>
      <c r="E97" s="21">
        <f>SUM(E98:E113)</f>
        <v>497438</v>
      </c>
      <c r="G97" s="39" t="s">
        <v>58</v>
      </c>
      <c r="H97" s="41">
        <f t="shared" si="7"/>
        <v>497438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491138</v>
      </c>
      <c r="D98" s="2">
        <f>C98</f>
        <v>491138</v>
      </c>
      <c r="E98" s="2">
        <f>D98</f>
        <v>491138</v>
      </c>
      <c r="H98" s="41">
        <f t="shared" si="7"/>
        <v>491138</v>
      </c>
    </row>
    <row r="99" spans="1:10" ht="15" customHeight="1" outlineLevel="1">
      <c r="A99" s="3">
        <v>6002</v>
      </c>
      <c r="B99" s="1" t="s">
        <v>185</v>
      </c>
      <c r="C99" s="2">
        <v>300</v>
      </c>
      <c r="D99" s="2">
        <f t="shared" ref="D99:E113" si="10">C99</f>
        <v>300</v>
      </c>
      <c r="E99" s="2">
        <f t="shared" si="10"/>
        <v>300</v>
      </c>
      <c r="H99" s="41">
        <f t="shared" si="7"/>
        <v>300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400</v>
      </c>
      <c r="D105" s="2">
        <f t="shared" si="10"/>
        <v>400</v>
      </c>
      <c r="E105" s="2">
        <f t="shared" si="10"/>
        <v>400</v>
      </c>
      <c r="H105" s="41">
        <f t="shared" si="7"/>
        <v>400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outlineLevel="1">
      <c r="A111" s="3">
        <v>6099</v>
      </c>
      <c r="B111" s="1" t="s">
        <v>193</v>
      </c>
      <c r="C111" s="2">
        <v>100</v>
      </c>
      <c r="D111" s="2">
        <f t="shared" si="10"/>
        <v>100</v>
      </c>
      <c r="E111" s="2">
        <f t="shared" si="10"/>
        <v>100</v>
      </c>
      <c r="H111" s="41">
        <f t="shared" si="7"/>
        <v>100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9" t="s">
        <v>62</v>
      </c>
      <c r="B114" s="170"/>
      <c r="C114" s="26">
        <f>C115+C152+C177</f>
        <v>1232466.155</v>
      </c>
      <c r="D114" s="26">
        <f>D115+D152+D177</f>
        <v>1232466.155</v>
      </c>
      <c r="E114" s="26">
        <f>E115+E152+E177</f>
        <v>1232466.155</v>
      </c>
      <c r="G114" s="39" t="s">
        <v>62</v>
      </c>
      <c r="H114" s="41">
        <f t="shared" si="7"/>
        <v>1232466.155</v>
      </c>
      <c r="I114" s="42"/>
      <c r="J114" s="40" t="b">
        <f>AND(H114=I114)</f>
        <v>0</v>
      </c>
    </row>
    <row r="115" spans="1:10">
      <c r="A115" s="166" t="s">
        <v>580</v>
      </c>
      <c r="B115" s="167"/>
      <c r="C115" s="23">
        <f>C116+C135</f>
        <v>1090958.155</v>
      </c>
      <c r="D115" s="23">
        <f>D116+D135</f>
        <v>1090958.155</v>
      </c>
      <c r="E115" s="23">
        <f>E116+E135</f>
        <v>1090958.155</v>
      </c>
      <c r="G115" s="39" t="s">
        <v>61</v>
      </c>
      <c r="H115" s="41">
        <f t="shared" si="7"/>
        <v>1090958.155</v>
      </c>
      <c r="I115" s="42"/>
      <c r="J115" s="40" t="b">
        <f>AND(H115=I115)</f>
        <v>0</v>
      </c>
    </row>
    <row r="116" spans="1:10" ht="15" customHeight="1">
      <c r="A116" s="164" t="s">
        <v>195</v>
      </c>
      <c r="B116" s="165"/>
      <c r="C116" s="21">
        <f>C117+C120+C123+C126+C129+C132</f>
        <v>351223</v>
      </c>
      <c r="D116" s="21">
        <f>D117+D120+D123+D126+D129+D132</f>
        <v>351223</v>
      </c>
      <c r="E116" s="21">
        <f>E117+E120+E123+E126+E129+E132</f>
        <v>351223</v>
      </c>
      <c r="G116" s="39" t="s">
        <v>583</v>
      </c>
      <c r="H116" s="41">
        <f t="shared" si="7"/>
        <v>351223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351223</v>
      </c>
      <c r="D117" s="2">
        <f>D118+D119</f>
        <v>351223</v>
      </c>
      <c r="E117" s="2">
        <f>E118+E119</f>
        <v>351223</v>
      </c>
      <c r="H117" s="41">
        <f t="shared" si="7"/>
        <v>351223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351223</v>
      </c>
      <c r="D119" s="128">
        <f>C119</f>
        <v>351223</v>
      </c>
      <c r="E119" s="128">
        <f>D119</f>
        <v>351223</v>
      </c>
      <c r="H119" s="41">
        <f t="shared" si="7"/>
        <v>351223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739735.15500000003</v>
      </c>
      <c r="D135" s="21">
        <f>D136+D140+D143+D146+D149</f>
        <v>739735.15500000003</v>
      </c>
      <c r="E135" s="21">
        <f>E136+E140+E143+E146+E149</f>
        <v>739735.15500000003</v>
      </c>
      <c r="G135" s="39" t="s">
        <v>584</v>
      </c>
      <c r="H135" s="41">
        <f t="shared" si="11"/>
        <v>739735.15500000003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445374.74900000001</v>
      </c>
      <c r="D136" s="2">
        <f>D137+D138+D139</f>
        <v>445374.74900000001</v>
      </c>
      <c r="E136" s="2">
        <f>E137+E138+E139</f>
        <v>445374.74900000001</v>
      </c>
      <c r="H136" s="41">
        <f t="shared" si="11"/>
        <v>445374.74900000001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373903.22899999999</v>
      </c>
      <c r="D138" s="128">
        <f t="shared" ref="D138:E139" si="12">C138</f>
        <v>373903.22899999999</v>
      </c>
      <c r="E138" s="128">
        <f t="shared" si="12"/>
        <v>373903.22899999999</v>
      </c>
      <c r="H138" s="41">
        <f t="shared" si="11"/>
        <v>373903.22899999999</v>
      </c>
    </row>
    <row r="139" spans="1:10" ht="15" customHeight="1" outlineLevel="2">
      <c r="A139" s="130"/>
      <c r="B139" s="129" t="s">
        <v>861</v>
      </c>
      <c r="C139" s="128">
        <v>71471.520000000004</v>
      </c>
      <c r="D139" s="128">
        <f t="shared" si="12"/>
        <v>71471.520000000004</v>
      </c>
      <c r="E139" s="128">
        <f t="shared" si="12"/>
        <v>71471.520000000004</v>
      </c>
      <c r="H139" s="41">
        <f t="shared" si="11"/>
        <v>71471.520000000004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294360.40600000002</v>
      </c>
      <c r="D149" s="2">
        <f>D150+D151</f>
        <v>294360.40600000002</v>
      </c>
      <c r="E149" s="2">
        <f>E150+E151</f>
        <v>294360.40600000002</v>
      </c>
      <c r="H149" s="41">
        <f t="shared" si="11"/>
        <v>294360.40600000002</v>
      </c>
    </row>
    <row r="150" spans="1:10" ht="15" customHeight="1" outlineLevel="2">
      <c r="A150" s="130"/>
      <c r="B150" s="129" t="s">
        <v>855</v>
      </c>
      <c r="C150" s="128">
        <v>294360.40600000002</v>
      </c>
      <c r="D150" s="128">
        <f>C150</f>
        <v>294360.40600000002</v>
      </c>
      <c r="E150" s="128">
        <f>D150</f>
        <v>294360.40600000002</v>
      </c>
      <c r="H150" s="41">
        <f t="shared" si="11"/>
        <v>294360.40600000002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141508</v>
      </c>
      <c r="D152" s="23">
        <f>D153+D163+D170</f>
        <v>141508</v>
      </c>
      <c r="E152" s="23">
        <f>E153+E163+E170</f>
        <v>141508</v>
      </c>
      <c r="G152" s="39" t="s">
        <v>66</v>
      </c>
      <c r="H152" s="41">
        <f t="shared" si="11"/>
        <v>141508</v>
      </c>
      <c r="I152" s="42"/>
      <c r="J152" s="40" t="b">
        <f>AND(H152=I152)</f>
        <v>0</v>
      </c>
    </row>
    <row r="153" spans="1:10">
      <c r="A153" s="164" t="s">
        <v>208</v>
      </c>
      <c r="B153" s="165"/>
      <c r="C153" s="21">
        <f>C154+C157+C160</f>
        <v>141508</v>
      </c>
      <c r="D153" s="21">
        <f>D154+D157+D160</f>
        <v>141508</v>
      </c>
      <c r="E153" s="21">
        <f>E154+E157+E160</f>
        <v>141508</v>
      </c>
      <c r="G153" s="39" t="s">
        <v>585</v>
      </c>
      <c r="H153" s="41">
        <f t="shared" si="11"/>
        <v>141508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141508</v>
      </c>
      <c r="D154" s="2">
        <f>D155+D156</f>
        <v>141508</v>
      </c>
      <c r="E154" s="2">
        <f>E155+E156</f>
        <v>141508</v>
      </c>
      <c r="H154" s="41">
        <f t="shared" si="11"/>
        <v>141508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141508</v>
      </c>
      <c r="D156" s="128">
        <f>C156</f>
        <v>141508</v>
      </c>
      <c r="E156" s="128">
        <f>D156</f>
        <v>141508</v>
      </c>
      <c r="H156" s="41">
        <f t="shared" si="11"/>
        <v>141508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3" t="s">
        <v>67</v>
      </c>
      <c r="B256" s="163"/>
      <c r="C256" s="163"/>
      <c r="D256" s="141" t="s">
        <v>853</v>
      </c>
      <c r="E256" s="141" t="s">
        <v>852</v>
      </c>
      <c r="G256" s="47" t="s">
        <v>589</v>
      </c>
      <c r="H256" s="48">
        <f>C257+C559</f>
        <v>2935608.6359999999</v>
      </c>
      <c r="I256" s="49"/>
      <c r="J256" s="50" t="b">
        <f>AND(H256=I256)</f>
        <v>0</v>
      </c>
    </row>
    <row r="257" spans="1:10">
      <c r="A257" s="155" t="s">
        <v>60</v>
      </c>
      <c r="B257" s="156"/>
      <c r="C257" s="37">
        <f>C258+C550</f>
        <v>1605037.5719999999</v>
      </c>
      <c r="D257" s="37">
        <f>D258+D550</f>
        <v>1255716.497</v>
      </c>
      <c r="E257" s="37">
        <f>E258+E550</f>
        <v>1255716.497</v>
      </c>
      <c r="G257" s="39" t="s">
        <v>60</v>
      </c>
      <c r="H257" s="41">
        <f>C257</f>
        <v>1605037.5719999999</v>
      </c>
      <c r="I257" s="42"/>
      <c r="J257" s="40" t="b">
        <f>AND(H257=I257)</f>
        <v>0</v>
      </c>
    </row>
    <row r="258" spans="1:10">
      <c r="A258" s="151" t="s">
        <v>266</v>
      </c>
      <c r="B258" s="152"/>
      <c r="C258" s="36">
        <f>C259+C339+C483+C547</f>
        <v>1539661.7709999999</v>
      </c>
      <c r="D258" s="36">
        <f>D259+D339+D483+D547</f>
        <v>1190340.696</v>
      </c>
      <c r="E258" s="36">
        <f>E259+E339+E483+E547</f>
        <v>1190340.696</v>
      </c>
      <c r="G258" s="39" t="s">
        <v>57</v>
      </c>
      <c r="H258" s="41">
        <f t="shared" ref="H258:H321" si="21">C258</f>
        <v>1539661.7709999999</v>
      </c>
      <c r="I258" s="42"/>
      <c r="J258" s="40" t="b">
        <f>AND(H258=I258)</f>
        <v>0</v>
      </c>
    </row>
    <row r="259" spans="1:10">
      <c r="A259" s="149" t="s">
        <v>267</v>
      </c>
      <c r="B259" s="150"/>
      <c r="C259" s="33">
        <f>C260+C263+C314</f>
        <v>596381.77099999995</v>
      </c>
      <c r="D259" s="33">
        <f>D260+D263+D314</f>
        <v>247060.696</v>
      </c>
      <c r="E259" s="33">
        <f>E260+E263+E314</f>
        <v>247060.696</v>
      </c>
      <c r="G259" s="39" t="s">
        <v>590</v>
      </c>
      <c r="H259" s="41">
        <f t="shared" si="21"/>
        <v>596381.77099999995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53" t="s">
        <v>269</v>
      </c>
      <c r="B263" s="154"/>
      <c r="C263" s="32">
        <f>C264+C265+C289+C296+C298+C302+C305+C308+C313</f>
        <v>592349.77099999995</v>
      </c>
      <c r="D263" s="32">
        <f>D264+D265+D289+D296+D298+D302+D305+D308+D313</f>
        <v>243028.696</v>
      </c>
      <c r="E263" s="32">
        <f>E264+E265+E289+E296+E298+E302+E305+E308+E313</f>
        <v>243028.696</v>
      </c>
      <c r="H263" s="41">
        <f t="shared" si="21"/>
        <v>592349.77099999995</v>
      </c>
    </row>
    <row r="264" spans="1:10" outlineLevel="2">
      <c r="A264" s="6">
        <v>1101</v>
      </c>
      <c r="B264" s="4" t="s">
        <v>34</v>
      </c>
      <c r="C264" s="5">
        <v>243028.696</v>
      </c>
      <c r="D264" s="5">
        <f>C264</f>
        <v>243028.696</v>
      </c>
      <c r="E264" s="5">
        <f>D264</f>
        <v>243028.696</v>
      </c>
      <c r="H264" s="41">
        <f t="shared" si="21"/>
        <v>243028.696</v>
      </c>
    </row>
    <row r="265" spans="1:10" outlineLevel="2">
      <c r="A265" s="6">
        <v>1101</v>
      </c>
      <c r="B265" s="4" t="s">
        <v>35</v>
      </c>
      <c r="C265" s="5">
        <v>228819.27499999999</v>
      </c>
      <c r="D265" s="5">
        <f>SUM(D266:D288)</f>
        <v>0</v>
      </c>
      <c r="E265" s="5">
        <f>SUM(E266:E288)</f>
        <v>0</v>
      </c>
      <c r="H265" s="41">
        <f t="shared" si="21"/>
        <v>228819.27499999999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6000</v>
      </c>
      <c r="D289" s="5">
        <f>SUM(D290:D295)</f>
        <v>0</v>
      </c>
      <c r="E289" s="5">
        <f>SUM(E290:E295)</f>
        <v>0</v>
      </c>
      <c r="H289" s="41">
        <f t="shared" si="21"/>
        <v>6000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21801.8</v>
      </c>
      <c r="D298" s="5">
        <f>SUM(D299:D301)</f>
        <v>0</v>
      </c>
      <c r="E298" s="5">
        <f>SUM(E299:E301)</f>
        <v>0</v>
      </c>
      <c r="H298" s="41">
        <f t="shared" si="21"/>
        <v>21801.8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4000</v>
      </c>
      <c r="D302" s="5">
        <f>SUM(D303:D304)</f>
        <v>0</v>
      </c>
      <c r="E302" s="5">
        <f>SUM(E303:E304)</f>
        <v>0</v>
      </c>
      <c r="H302" s="41">
        <f t="shared" si="21"/>
        <v>4000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7800</v>
      </c>
      <c r="D305" s="5">
        <f>SUM(D306:D307)</f>
        <v>0</v>
      </c>
      <c r="E305" s="5">
        <f>SUM(E306:E307)</f>
        <v>0</v>
      </c>
      <c r="H305" s="41">
        <f t="shared" si="21"/>
        <v>7800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80400</v>
      </c>
      <c r="D308" s="5">
        <f>SUM(D309:D312)</f>
        <v>0</v>
      </c>
      <c r="E308" s="5">
        <f>SUM(E309:E312)</f>
        <v>0</v>
      </c>
      <c r="H308" s="41">
        <f t="shared" si="21"/>
        <v>80400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9" t="s">
        <v>270</v>
      </c>
      <c r="B339" s="150"/>
      <c r="C339" s="33">
        <f>C340+C444+C482</f>
        <v>842480</v>
      </c>
      <c r="D339" s="33">
        <f>D340+D444+D482</f>
        <v>842480</v>
      </c>
      <c r="E339" s="33">
        <f>E340+E444+E482</f>
        <v>842480</v>
      </c>
      <c r="G339" s="39" t="s">
        <v>591</v>
      </c>
      <c r="H339" s="41">
        <f t="shared" si="28"/>
        <v>842480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556480</v>
      </c>
      <c r="D340" s="32">
        <f>D341+D342+D343+D344+D347+D348+D353+D356+D357+D362+D367+BH290668+D371+D372+D373+D376+D377+D378+D382+D388+D391+D392+D395+D398+D399+D404+D407+D408+D409+D412+D415+D416+D419+D420+D421+D422+D429+D443</f>
        <v>556480</v>
      </c>
      <c r="E340" s="32">
        <f>E341+E342+E343+E344+E347+E348+E353+E356+E357+E362+E367+BI290668+E371+E372+E373+E376+E377+E378+E382+E388+E391+E392+E395+E398+E399+E404+E407+E408+E409+E412+E415+E416+E419+E420+E421+E422+E429+E443</f>
        <v>556480</v>
      </c>
      <c r="H340" s="41">
        <f t="shared" si="28"/>
        <v>556480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22000</v>
      </c>
      <c r="D342" s="5">
        <f t="shared" ref="D342:E343" si="31">C342</f>
        <v>22000</v>
      </c>
      <c r="E342" s="5">
        <f t="shared" si="31"/>
        <v>22000</v>
      </c>
      <c r="H342" s="41">
        <f t="shared" si="28"/>
        <v>22000</v>
      </c>
    </row>
    <row r="343" spans="1:10" outlineLevel="2">
      <c r="A343" s="6">
        <v>2201</v>
      </c>
      <c r="B343" s="4" t="s">
        <v>41</v>
      </c>
      <c r="C343" s="5">
        <v>190000</v>
      </c>
      <c r="D343" s="5">
        <f t="shared" si="31"/>
        <v>190000</v>
      </c>
      <c r="E343" s="5">
        <f t="shared" si="31"/>
        <v>190000</v>
      </c>
      <c r="H343" s="41">
        <f t="shared" si="28"/>
        <v>190000</v>
      </c>
    </row>
    <row r="344" spans="1:10" outlineLevel="2">
      <c r="A344" s="6">
        <v>2201</v>
      </c>
      <c r="B344" s="4" t="s">
        <v>273</v>
      </c>
      <c r="C344" s="5">
        <f>SUM(C345:C346)</f>
        <v>32000</v>
      </c>
      <c r="D344" s="5">
        <f>SUM(D345:D346)</f>
        <v>32000</v>
      </c>
      <c r="E344" s="5">
        <f>SUM(E345:E346)</f>
        <v>32000</v>
      </c>
      <c r="H344" s="41">
        <f t="shared" si="28"/>
        <v>32000</v>
      </c>
    </row>
    <row r="345" spans="1:10" outlineLevel="3">
      <c r="A345" s="29"/>
      <c r="B345" s="28" t="s">
        <v>274</v>
      </c>
      <c r="C345" s="30">
        <v>17000</v>
      </c>
      <c r="D345" s="30">
        <f t="shared" ref="D345:E347" si="32">C345</f>
        <v>17000</v>
      </c>
      <c r="E345" s="30">
        <f t="shared" si="32"/>
        <v>17000</v>
      </c>
      <c r="H345" s="41">
        <f t="shared" si="28"/>
        <v>17000</v>
      </c>
    </row>
    <row r="346" spans="1:10" outlineLevel="3">
      <c r="A346" s="29"/>
      <c r="B346" s="28" t="s">
        <v>275</v>
      </c>
      <c r="C346" s="30">
        <v>15000</v>
      </c>
      <c r="D346" s="30">
        <f t="shared" si="32"/>
        <v>15000</v>
      </c>
      <c r="E346" s="30">
        <f t="shared" si="32"/>
        <v>15000</v>
      </c>
      <c r="H346" s="41">
        <f t="shared" si="28"/>
        <v>15000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outlineLevel="2">
      <c r="A348" s="6">
        <v>2201</v>
      </c>
      <c r="B348" s="4" t="s">
        <v>277</v>
      </c>
      <c r="C348" s="5">
        <f>SUM(C349:C352)</f>
        <v>105000</v>
      </c>
      <c r="D348" s="5">
        <f>SUM(D349:D352)</f>
        <v>105000</v>
      </c>
      <c r="E348" s="5">
        <f>SUM(E349:E352)</f>
        <v>105000</v>
      </c>
      <c r="H348" s="41">
        <f t="shared" si="28"/>
        <v>105000</v>
      </c>
    </row>
    <row r="349" spans="1:10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33"/>
        <v>5000</v>
      </c>
      <c r="E351" s="30">
        <f t="shared" si="33"/>
        <v>5000</v>
      </c>
      <c r="H351" s="41">
        <f t="shared" si="28"/>
        <v>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4000</v>
      </c>
      <c r="D356" s="5">
        <f t="shared" si="34"/>
        <v>4000</v>
      </c>
      <c r="E356" s="5">
        <f t="shared" si="34"/>
        <v>4000</v>
      </c>
      <c r="H356" s="41">
        <f t="shared" si="28"/>
        <v>4000</v>
      </c>
    </row>
    <row r="357" spans="1:8" outlineLevel="2">
      <c r="A357" s="6">
        <v>2201</v>
      </c>
      <c r="B357" s="4" t="s">
        <v>285</v>
      </c>
      <c r="C357" s="5">
        <f>SUM(C358:C361)</f>
        <v>11500</v>
      </c>
      <c r="D357" s="5">
        <f>SUM(D358:D361)</f>
        <v>11500</v>
      </c>
      <c r="E357" s="5">
        <f>SUM(E358:E361)</f>
        <v>11500</v>
      </c>
      <c r="H357" s="41">
        <f t="shared" si="28"/>
        <v>11500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3500</v>
      </c>
      <c r="D360" s="30">
        <f t="shared" si="35"/>
        <v>3500</v>
      </c>
      <c r="E360" s="30">
        <f t="shared" si="35"/>
        <v>3500</v>
      </c>
      <c r="H360" s="41">
        <f t="shared" si="28"/>
        <v>3500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73000</v>
      </c>
      <c r="D362" s="5">
        <f>SUM(D363:D366)</f>
        <v>73000</v>
      </c>
      <c r="E362" s="5">
        <f>SUM(E363:E366)</f>
        <v>73000</v>
      </c>
      <c r="H362" s="41">
        <f t="shared" si="28"/>
        <v>73000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8000</v>
      </c>
      <c r="D365" s="30">
        <f t="shared" si="36"/>
        <v>8000</v>
      </c>
      <c r="E365" s="30">
        <f t="shared" si="36"/>
        <v>8000</v>
      </c>
      <c r="H365" s="41">
        <f t="shared" si="28"/>
        <v>8000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11500</v>
      </c>
      <c r="D371" s="5">
        <f t="shared" si="37"/>
        <v>11500</v>
      </c>
      <c r="E371" s="5">
        <f t="shared" si="37"/>
        <v>11500</v>
      </c>
      <c r="H371" s="41">
        <f t="shared" si="28"/>
        <v>11500</v>
      </c>
    </row>
    <row r="372" spans="1:8" outlineLevel="2">
      <c r="A372" s="6">
        <v>2201</v>
      </c>
      <c r="B372" s="4" t="s">
        <v>45</v>
      </c>
      <c r="C372" s="5">
        <v>21000</v>
      </c>
      <c r="D372" s="5">
        <f t="shared" si="37"/>
        <v>21000</v>
      </c>
      <c r="E372" s="5">
        <f t="shared" si="37"/>
        <v>21000</v>
      </c>
      <c r="H372" s="41">
        <f t="shared" si="28"/>
        <v>21000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21500</v>
      </c>
      <c r="D378" s="5">
        <f>SUM(D379:D381)</f>
        <v>21500</v>
      </c>
      <c r="E378" s="5">
        <f>SUM(E379:E381)</f>
        <v>21500</v>
      </c>
      <c r="H378" s="41">
        <f t="shared" si="28"/>
        <v>21500</v>
      </c>
    </row>
    <row r="379" spans="1:8" outlineLevel="3">
      <c r="A379" s="29"/>
      <c r="B379" s="28" t="s">
        <v>46</v>
      </c>
      <c r="C379" s="30">
        <v>21000</v>
      </c>
      <c r="D379" s="30">
        <f>C379</f>
        <v>21000</v>
      </c>
      <c r="E379" s="30">
        <f>D379</f>
        <v>21000</v>
      </c>
      <c r="H379" s="41">
        <f t="shared" si="28"/>
        <v>21000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7500</v>
      </c>
      <c r="D392" s="5">
        <f>SUM(D393:D394)</f>
        <v>7500</v>
      </c>
      <c r="E392" s="5">
        <f>SUM(E393:E394)</f>
        <v>7500</v>
      </c>
      <c r="H392" s="41">
        <f t="shared" si="41"/>
        <v>7500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7500</v>
      </c>
      <c r="D394" s="30">
        <f>C394</f>
        <v>7500</v>
      </c>
      <c r="E394" s="30">
        <f>D394</f>
        <v>7500</v>
      </c>
      <c r="H394" s="41">
        <f t="shared" si="41"/>
        <v>7500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250</v>
      </c>
      <c r="D405" s="30">
        <f t="shared" ref="D405:E408" si="45">C405</f>
        <v>250</v>
      </c>
      <c r="E405" s="30">
        <f t="shared" si="45"/>
        <v>250</v>
      </c>
      <c r="H405" s="41">
        <f t="shared" si="41"/>
        <v>250</v>
      </c>
    </row>
    <row r="406" spans="1:8" outlineLevel="3">
      <c r="A406" s="29"/>
      <c r="B406" s="28" t="s">
        <v>324</v>
      </c>
      <c r="C406" s="30">
        <v>750</v>
      </c>
      <c r="D406" s="30">
        <f t="shared" si="45"/>
        <v>750</v>
      </c>
      <c r="E406" s="30">
        <f t="shared" si="45"/>
        <v>750</v>
      </c>
      <c r="H406" s="41">
        <f t="shared" si="41"/>
        <v>750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11000</v>
      </c>
      <c r="D408" s="5">
        <f t="shared" si="45"/>
        <v>11000</v>
      </c>
      <c r="E408" s="5">
        <f t="shared" si="45"/>
        <v>11000</v>
      </c>
      <c r="H408" s="41">
        <f t="shared" si="41"/>
        <v>11000</v>
      </c>
    </row>
    <row r="409" spans="1:8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  <c r="H409" s="41">
        <f t="shared" si="41"/>
        <v>2500</v>
      </c>
    </row>
    <row r="410" spans="1:8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  <c r="H410" s="41">
        <f t="shared" si="41"/>
        <v>2500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300</v>
      </c>
      <c r="D416" s="5">
        <f>SUM(D417:D418)</f>
        <v>300</v>
      </c>
      <c r="E416" s="5">
        <f>SUM(E417:E418)</f>
        <v>300</v>
      </c>
      <c r="H416" s="41">
        <f t="shared" si="41"/>
        <v>300</v>
      </c>
    </row>
    <row r="417" spans="1:8" outlineLevel="3" collapsed="1">
      <c r="A417" s="29"/>
      <c r="B417" s="28" t="s">
        <v>330</v>
      </c>
      <c r="C417" s="30">
        <v>300</v>
      </c>
      <c r="D417" s="30">
        <f t="shared" ref="D417:E421" si="47">C417</f>
        <v>300</v>
      </c>
      <c r="E417" s="30">
        <f t="shared" si="47"/>
        <v>300</v>
      </c>
      <c r="H417" s="41">
        <f t="shared" si="41"/>
        <v>300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3180</v>
      </c>
      <c r="D422" s="5">
        <f>SUM(D423:D428)</f>
        <v>3180</v>
      </c>
      <c r="E422" s="5">
        <f>SUM(E423:E428)</f>
        <v>3180</v>
      </c>
      <c r="H422" s="41">
        <f t="shared" si="41"/>
        <v>3180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5500</v>
      </c>
      <c r="D429" s="5">
        <f>SUM(D430:D442)</f>
        <v>5500</v>
      </c>
      <c r="E429" s="5">
        <f>SUM(E430:E442)</f>
        <v>5500</v>
      </c>
      <c r="H429" s="41">
        <f t="shared" si="41"/>
        <v>5500</v>
      </c>
    </row>
    <row r="430" spans="1:8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  <c r="H430" s="41">
        <f t="shared" si="41"/>
        <v>2000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500</v>
      </c>
      <c r="D436" s="30">
        <f t="shared" si="49"/>
        <v>500</v>
      </c>
      <c r="E436" s="30">
        <f t="shared" si="49"/>
        <v>500</v>
      </c>
      <c r="H436" s="41">
        <f t="shared" si="41"/>
        <v>500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286000</v>
      </c>
      <c r="D444" s="32">
        <f>D445+D454+D455+D459+D462+D463+D468+D474+D477+D480+D481+D450</f>
        <v>286000</v>
      </c>
      <c r="E444" s="32">
        <f>E445+E454+E455+E459+E462+E463+E468+E474+E477+E480+E481+E450</f>
        <v>286000</v>
      </c>
      <c r="H444" s="41">
        <f t="shared" si="41"/>
        <v>286000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44000</v>
      </c>
      <c r="D445" s="5">
        <f>SUM(D446:D449)</f>
        <v>44000</v>
      </c>
      <c r="E445" s="5">
        <f>SUM(E446:E449)</f>
        <v>44000</v>
      </c>
      <c r="H445" s="41">
        <f t="shared" si="41"/>
        <v>44000</v>
      </c>
    </row>
    <row r="446" spans="1:8" ht="15" customHeight="1" outlineLevel="3">
      <c r="A446" s="28"/>
      <c r="B446" s="28" t="s">
        <v>359</v>
      </c>
      <c r="C446" s="30">
        <v>5500</v>
      </c>
      <c r="D446" s="30">
        <f>C446</f>
        <v>5500</v>
      </c>
      <c r="E446" s="30">
        <f>D446</f>
        <v>5500</v>
      </c>
      <c r="H446" s="41">
        <f t="shared" si="41"/>
        <v>5500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19000</v>
      </c>
      <c r="D448" s="30">
        <f t="shared" si="50"/>
        <v>19000</v>
      </c>
      <c r="E448" s="30">
        <f t="shared" si="50"/>
        <v>19000</v>
      </c>
      <c r="H448" s="41">
        <f t="shared" si="41"/>
        <v>19000</v>
      </c>
    </row>
    <row r="449" spans="1:8" ht="15" customHeight="1" outlineLevel="3">
      <c r="A449" s="28"/>
      <c r="B449" s="28" t="s">
        <v>362</v>
      </c>
      <c r="C449" s="30">
        <v>18000</v>
      </c>
      <c r="D449" s="30">
        <f t="shared" si="50"/>
        <v>18000</v>
      </c>
      <c r="E449" s="30">
        <f t="shared" si="50"/>
        <v>18000</v>
      </c>
      <c r="H449" s="41">
        <f t="shared" si="41"/>
        <v>18000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20000</v>
      </c>
      <c r="D450" s="5">
        <f>SUM(D451:D453)</f>
        <v>20000</v>
      </c>
      <c r="E450" s="5">
        <f>SUM(E451:E453)</f>
        <v>20000</v>
      </c>
      <c r="H450" s="41">
        <f t="shared" ref="H450:H513" si="51">C450</f>
        <v>20000</v>
      </c>
    </row>
    <row r="451" spans="1:8" ht="15" customHeight="1" outlineLevel="3">
      <c r="A451" s="28"/>
      <c r="B451" s="28" t="s">
        <v>364</v>
      </c>
      <c r="C451" s="30">
        <v>20000</v>
      </c>
      <c r="D451" s="30">
        <f>C451</f>
        <v>20000</v>
      </c>
      <c r="E451" s="30">
        <f>D451</f>
        <v>20000</v>
      </c>
      <c r="H451" s="41">
        <f t="shared" si="51"/>
        <v>20000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45000</v>
      </c>
      <c r="D454" s="5">
        <f>C454</f>
        <v>45000</v>
      </c>
      <c r="E454" s="5">
        <f>D454</f>
        <v>45000</v>
      </c>
      <c r="H454" s="41">
        <f t="shared" si="51"/>
        <v>45000</v>
      </c>
    </row>
    <row r="455" spans="1:8" outlineLevel="2">
      <c r="A455" s="6">
        <v>2202</v>
      </c>
      <c r="B455" s="4" t="s">
        <v>120</v>
      </c>
      <c r="C455" s="5">
        <f>SUM(C456:C458)</f>
        <v>25000</v>
      </c>
      <c r="D455" s="5">
        <f>SUM(D456:D458)</f>
        <v>25000</v>
      </c>
      <c r="E455" s="5">
        <f>SUM(E456:E458)</f>
        <v>25000</v>
      </c>
      <c r="H455" s="41">
        <f t="shared" si="51"/>
        <v>25000</v>
      </c>
    </row>
    <row r="456" spans="1:8" ht="15" customHeight="1" outlineLevel="3">
      <c r="A456" s="28"/>
      <c r="B456" s="28" t="s">
        <v>367</v>
      </c>
      <c r="C456" s="30">
        <v>25000</v>
      </c>
      <c r="D456" s="30">
        <f>C456</f>
        <v>25000</v>
      </c>
      <c r="E456" s="30">
        <f>D456</f>
        <v>25000</v>
      </c>
      <c r="H456" s="41">
        <f t="shared" si="51"/>
        <v>25000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customHeight="1" outlineLevel="3">
      <c r="A460" s="28"/>
      <c r="B460" s="28" t="s">
        <v>369</v>
      </c>
      <c r="C460" s="30">
        <v>3000</v>
      </c>
      <c r="D460" s="30">
        <f t="shared" ref="D460:E462" si="54">C460</f>
        <v>3000</v>
      </c>
      <c r="E460" s="30">
        <f t="shared" si="54"/>
        <v>3000</v>
      </c>
      <c r="H460" s="41">
        <f t="shared" si="51"/>
        <v>3000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10000</v>
      </c>
      <c r="D463" s="5">
        <f>SUM(D464:D467)</f>
        <v>10000</v>
      </c>
      <c r="E463" s="5">
        <f>SUM(E464:E467)</f>
        <v>10000</v>
      </c>
      <c r="H463" s="41">
        <f t="shared" si="51"/>
        <v>10000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10000</v>
      </c>
      <c r="D466" s="30">
        <f t="shared" si="55"/>
        <v>10000</v>
      </c>
      <c r="E466" s="30">
        <f t="shared" si="55"/>
        <v>10000</v>
      </c>
      <c r="H466" s="41">
        <f t="shared" si="51"/>
        <v>10000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65000</v>
      </c>
      <c r="D468" s="5">
        <f>SUM(D469:D473)</f>
        <v>65000</v>
      </c>
      <c r="E468" s="5">
        <f>SUM(E469:E473)</f>
        <v>65000</v>
      </c>
      <c r="H468" s="41">
        <f t="shared" si="51"/>
        <v>65000</v>
      </c>
    </row>
    <row r="469" spans="1:8" ht="15" customHeight="1" outlineLevel="3">
      <c r="A469" s="28"/>
      <c r="B469" s="28" t="s">
        <v>378</v>
      </c>
      <c r="C469" s="30">
        <v>16500</v>
      </c>
      <c r="D469" s="30">
        <f>C469</f>
        <v>16500</v>
      </c>
      <c r="E469" s="30">
        <f>D469</f>
        <v>16500</v>
      </c>
      <c r="H469" s="41">
        <f t="shared" si="51"/>
        <v>16500</v>
      </c>
    </row>
    <row r="470" spans="1:8" ht="15" customHeight="1" outlineLevel="3">
      <c r="A470" s="28"/>
      <c r="B470" s="28" t="s">
        <v>379</v>
      </c>
      <c r="C470" s="30">
        <v>30000</v>
      </c>
      <c r="D470" s="30">
        <f t="shared" ref="D470:E473" si="56">C470</f>
        <v>30000</v>
      </c>
      <c r="E470" s="30">
        <f t="shared" si="56"/>
        <v>30000</v>
      </c>
      <c r="H470" s="41">
        <f t="shared" si="51"/>
        <v>30000</v>
      </c>
    </row>
    <row r="471" spans="1:8" ht="15" customHeight="1" outlineLevel="3">
      <c r="A471" s="28"/>
      <c r="B471" s="28" t="s">
        <v>380</v>
      </c>
      <c r="C471" s="30">
        <v>6500</v>
      </c>
      <c r="D471" s="30">
        <f t="shared" si="56"/>
        <v>6500</v>
      </c>
      <c r="E471" s="30">
        <f t="shared" si="56"/>
        <v>6500</v>
      </c>
      <c r="H471" s="41">
        <f t="shared" si="51"/>
        <v>6500</v>
      </c>
    </row>
    <row r="472" spans="1:8" ht="15" customHeight="1" outlineLevel="3">
      <c r="A472" s="28"/>
      <c r="B472" s="28" t="s">
        <v>381</v>
      </c>
      <c r="C472" s="30">
        <v>12000</v>
      </c>
      <c r="D472" s="30">
        <f t="shared" si="56"/>
        <v>12000</v>
      </c>
      <c r="E472" s="30">
        <f t="shared" si="56"/>
        <v>12000</v>
      </c>
      <c r="H472" s="41">
        <f t="shared" si="51"/>
        <v>12000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12000</v>
      </c>
      <c r="D477" s="5">
        <f>SUM(D478:D479)</f>
        <v>12000</v>
      </c>
      <c r="E477" s="5">
        <f>SUM(E478:E479)</f>
        <v>12000</v>
      </c>
      <c r="H477" s="41">
        <f t="shared" si="51"/>
        <v>12000</v>
      </c>
    </row>
    <row r="478" spans="1:8" ht="15" customHeight="1" outlineLevel="3">
      <c r="A478" s="28"/>
      <c r="B478" s="28" t="s">
        <v>383</v>
      </c>
      <c r="C478" s="30">
        <v>12000</v>
      </c>
      <c r="D478" s="30">
        <f t="shared" ref="D478:E481" si="57">C478</f>
        <v>12000</v>
      </c>
      <c r="E478" s="30">
        <f t="shared" si="57"/>
        <v>12000</v>
      </c>
      <c r="H478" s="41">
        <f t="shared" si="51"/>
        <v>12000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62000</v>
      </c>
      <c r="D480" s="5">
        <f t="shared" si="57"/>
        <v>62000</v>
      </c>
      <c r="E480" s="5">
        <f t="shared" si="57"/>
        <v>62000</v>
      </c>
      <c r="H480" s="41">
        <f t="shared" si="51"/>
        <v>62000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9" t="s">
        <v>389</v>
      </c>
      <c r="B483" s="160"/>
      <c r="C483" s="35">
        <f>C484+C504+C509+C522+C528+C538</f>
        <v>100300</v>
      </c>
      <c r="D483" s="35">
        <f>D484+D504+D509+D522+D528+D538</f>
        <v>100300</v>
      </c>
      <c r="E483" s="35">
        <f>E484+E504+E509+E522+E528+E538</f>
        <v>100300</v>
      </c>
      <c r="G483" s="39" t="s">
        <v>592</v>
      </c>
      <c r="H483" s="41">
        <f t="shared" si="51"/>
        <v>100300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23500</v>
      </c>
      <c r="D484" s="32">
        <f>D485+D486+D490+D491+D494+D497+D500+D501+D502+D503</f>
        <v>23500</v>
      </c>
      <c r="E484" s="32">
        <f>E485+E486+E490+E491+E494+E497+E500+E501+E502+E503</f>
        <v>23500</v>
      </c>
      <c r="H484" s="41">
        <f t="shared" si="51"/>
        <v>23500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3500</v>
      </c>
      <c r="D486" s="5">
        <f>SUM(D487:D489)</f>
        <v>3500</v>
      </c>
      <c r="E486" s="5">
        <f>SUM(E487:E489)</f>
        <v>3500</v>
      </c>
      <c r="H486" s="41">
        <f t="shared" si="51"/>
        <v>3500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3500</v>
      </c>
      <c r="D488" s="30">
        <f t="shared" ref="D488:E489" si="58">C488</f>
        <v>3500</v>
      </c>
      <c r="E488" s="30">
        <f t="shared" si="58"/>
        <v>3500</v>
      </c>
      <c r="H488" s="41">
        <f t="shared" si="51"/>
        <v>3500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  <c r="H497" s="41">
        <f t="shared" si="51"/>
        <v>4000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13000</v>
      </c>
      <c r="D500" s="5">
        <f t="shared" si="59"/>
        <v>13000</v>
      </c>
      <c r="E500" s="5">
        <f t="shared" si="59"/>
        <v>13000</v>
      </c>
      <c r="H500" s="41">
        <f t="shared" si="51"/>
        <v>13000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9000</v>
      </c>
      <c r="D504" s="32">
        <f>SUM(D505:D508)</f>
        <v>9000</v>
      </c>
      <c r="E504" s="32">
        <f>SUM(E505:E508)</f>
        <v>9000</v>
      </c>
      <c r="H504" s="41">
        <f t="shared" si="51"/>
        <v>9000</v>
      </c>
    </row>
    <row r="505" spans="1:12" outlineLevel="2" collapsed="1">
      <c r="A505" s="6">
        <v>3303</v>
      </c>
      <c r="B505" s="4" t="s">
        <v>411</v>
      </c>
      <c r="C505" s="5">
        <v>4000</v>
      </c>
      <c r="D505" s="5">
        <f>C505</f>
        <v>4000</v>
      </c>
      <c r="E505" s="5">
        <f>D505</f>
        <v>4000</v>
      </c>
      <c r="H505" s="41">
        <f t="shared" si="51"/>
        <v>4000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5000</v>
      </c>
      <c r="D507" s="5">
        <f t="shared" si="60"/>
        <v>5000</v>
      </c>
      <c r="E507" s="5">
        <f t="shared" si="60"/>
        <v>5000</v>
      </c>
      <c r="H507" s="41">
        <f t="shared" si="51"/>
        <v>5000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51500</v>
      </c>
      <c r="D509" s="32">
        <f>D510+D511+D512+D513+D517+D518+D519+D520+D521</f>
        <v>51500</v>
      </c>
      <c r="E509" s="32">
        <f>E510+E511+E512+E513+E517+E518+E519+E520+E521</f>
        <v>51500</v>
      </c>
      <c r="F509" s="51"/>
      <c r="H509" s="41">
        <f t="shared" si="51"/>
        <v>51500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6000</v>
      </c>
      <c r="D517" s="5">
        <f t="shared" si="62"/>
        <v>6000</v>
      </c>
      <c r="E517" s="5">
        <f t="shared" si="62"/>
        <v>6000</v>
      </c>
      <c r="H517" s="41">
        <f t="shared" si="63"/>
        <v>6000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45000</v>
      </c>
      <c r="D520" s="5">
        <f t="shared" si="62"/>
        <v>45000</v>
      </c>
      <c r="E520" s="5">
        <f t="shared" si="62"/>
        <v>45000</v>
      </c>
      <c r="H520" s="41">
        <f t="shared" si="63"/>
        <v>45000</v>
      </c>
    </row>
    <row r="521" spans="1:8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16300</v>
      </c>
      <c r="D538" s="32">
        <f>SUM(D539:D544)</f>
        <v>16300</v>
      </c>
      <c r="E538" s="32">
        <f>SUM(E539:E544)</f>
        <v>16300</v>
      </c>
      <c r="H538" s="41">
        <f t="shared" si="63"/>
        <v>16300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1300</v>
      </c>
      <c r="D540" s="5">
        <f t="shared" ref="D540:E543" si="66">C540</f>
        <v>1300</v>
      </c>
      <c r="E540" s="5">
        <f t="shared" si="66"/>
        <v>1300</v>
      </c>
      <c r="H540" s="41">
        <f t="shared" si="63"/>
        <v>1300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15000</v>
      </c>
      <c r="D544" s="5">
        <f>SUM(D545:D546)</f>
        <v>15000</v>
      </c>
      <c r="E544" s="5">
        <f>SUM(E545:E546)</f>
        <v>15000</v>
      </c>
      <c r="H544" s="41">
        <f t="shared" si="63"/>
        <v>15000</v>
      </c>
    </row>
    <row r="545" spans="1:10" ht="15" customHeight="1" outlineLevel="2">
      <c r="A545" s="29"/>
      <c r="B545" s="28" t="s">
        <v>447</v>
      </c>
      <c r="C545" s="30">
        <v>15000</v>
      </c>
      <c r="D545" s="30">
        <f>C545</f>
        <v>15000</v>
      </c>
      <c r="E545" s="30">
        <f>D545</f>
        <v>15000</v>
      </c>
      <c r="H545" s="41">
        <f t="shared" si="63"/>
        <v>15000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7" t="s">
        <v>449</v>
      </c>
      <c r="B547" s="158"/>
      <c r="C547" s="35">
        <f>C548+C549</f>
        <v>500</v>
      </c>
      <c r="D547" s="35">
        <f>D548+D549</f>
        <v>500</v>
      </c>
      <c r="E547" s="35">
        <f>E548+E549</f>
        <v>500</v>
      </c>
      <c r="G547" s="39" t="s">
        <v>593</v>
      </c>
      <c r="H547" s="41">
        <f t="shared" si="63"/>
        <v>500</v>
      </c>
      <c r="I547" s="42"/>
      <c r="J547" s="40" t="b">
        <f>AND(H547=I547)</f>
        <v>0</v>
      </c>
    </row>
    <row r="548" spans="1:10" outlineLevel="1">
      <c r="A548" s="153" t="s">
        <v>450</v>
      </c>
      <c r="B548" s="154"/>
      <c r="C548" s="32">
        <v>500</v>
      </c>
      <c r="D548" s="32">
        <f>C548</f>
        <v>500</v>
      </c>
      <c r="E548" s="32">
        <f>D548</f>
        <v>500</v>
      </c>
      <c r="H548" s="41">
        <f t="shared" si="63"/>
        <v>500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1" t="s">
        <v>455</v>
      </c>
      <c r="B550" s="152"/>
      <c r="C550" s="36">
        <f>C551</f>
        <v>65375.800999999999</v>
      </c>
      <c r="D550" s="36">
        <f>D551</f>
        <v>65375.800999999999</v>
      </c>
      <c r="E550" s="36">
        <f>E551</f>
        <v>65375.800999999999</v>
      </c>
      <c r="G550" s="39" t="s">
        <v>59</v>
      </c>
      <c r="H550" s="41">
        <f t="shared" si="63"/>
        <v>65375.800999999999</v>
      </c>
      <c r="I550" s="42"/>
      <c r="J550" s="40" t="b">
        <f>AND(H550=I550)</f>
        <v>0</v>
      </c>
    </row>
    <row r="551" spans="1:10">
      <c r="A551" s="149" t="s">
        <v>456</v>
      </c>
      <c r="B551" s="150"/>
      <c r="C551" s="33">
        <f>C552+C556</f>
        <v>65375.800999999999</v>
      </c>
      <c r="D551" s="33">
        <f>D552+D556</f>
        <v>65375.800999999999</v>
      </c>
      <c r="E551" s="33">
        <f>E552+E556</f>
        <v>65375.800999999999</v>
      </c>
      <c r="G551" s="39" t="s">
        <v>594</v>
      </c>
      <c r="H551" s="41">
        <f t="shared" si="63"/>
        <v>65375.800999999999</v>
      </c>
      <c r="I551" s="42"/>
      <c r="J551" s="40" t="b">
        <f>AND(H551=I551)</f>
        <v>0</v>
      </c>
    </row>
    <row r="552" spans="1:10" outlineLevel="1">
      <c r="A552" s="153" t="s">
        <v>457</v>
      </c>
      <c r="B552" s="154"/>
      <c r="C552" s="32">
        <f>SUM(C553:C555)</f>
        <v>65375.800999999999</v>
      </c>
      <c r="D552" s="32">
        <f>SUM(D553:D555)</f>
        <v>65375.800999999999</v>
      </c>
      <c r="E552" s="32">
        <f>SUM(E553:E555)</f>
        <v>65375.800999999999</v>
      </c>
      <c r="H552" s="41">
        <f t="shared" si="63"/>
        <v>65375.800999999999</v>
      </c>
    </row>
    <row r="553" spans="1:10" outlineLevel="2" collapsed="1">
      <c r="A553" s="6">
        <v>5500</v>
      </c>
      <c r="B553" s="4" t="s">
        <v>458</v>
      </c>
      <c r="C553" s="5">
        <v>65375.800999999999</v>
      </c>
      <c r="D553" s="5">
        <f t="shared" ref="D553:E555" si="67">C553</f>
        <v>65375.800999999999</v>
      </c>
      <c r="E553" s="5">
        <f t="shared" si="67"/>
        <v>65375.800999999999</v>
      </c>
      <c r="H553" s="41">
        <f t="shared" si="63"/>
        <v>65375.800999999999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5" t="s">
        <v>62</v>
      </c>
      <c r="B559" s="156"/>
      <c r="C559" s="37">
        <f>C560+C716+C725</f>
        <v>1330571.064</v>
      </c>
      <c r="D559" s="37">
        <f>D560+D716+D725</f>
        <v>1330571.064</v>
      </c>
      <c r="E559" s="37">
        <f>E560+E716+E725</f>
        <v>1330571.064</v>
      </c>
      <c r="G559" s="39" t="s">
        <v>62</v>
      </c>
      <c r="H559" s="41">
        <f t="shared" si="63"/>
        <v>1330571.064</v>
      </c>
      <c r="I559" s="42"/>
      <c r="J559" s="40" t="b">
        <f>AND(H559=I559)</f>
        <v>0</v>
      </c>
    </row>
    <row r="560" spans="1:10">
      <c r="A560" s="151" t="s">
        <v>464</v>
      </c>
      <c r="B560" s="152"/>
      <c r="C560" s="36">
        <f>C561+C638+C642+C645</f>
        <v>1232466.155</v>
      </c>
      <c r="D560" s="36">
        <f>D561+D638+D642+D645</f>
        <v>1232466.155</v>
      </c>
      <c r="E560" s="36">
        <f>E561+E638+E642+E645</f>
        <v>1232466.155</v>
      </c>
      <c r="G560" s="39" t="s">
        <v>61</v>
      </c>
      <c r="H560" s="41">
        <f t="shared" si="63"/>
        <v>1232466.155</v>
      </c>
      <c r="I560" s="42"/>
      <c r="J560" s="40" t="b">
        <f>AND(H560=I560)</f>
        <v>0</v>
      </c>
    </row>
    <row r="561" spans="1:10">
      <c r="A561" s="149" t="s">
        <v>465</v>
      </c>
      <c r="B561" s="150"/>
      <c r="C561" s="38">
        <f>C562+C567+C568+C569+C576+C577+C581+C584+C585+C586+C587+C592+C595+C599+C603+C610+C616+C628</f>
        <v>1232466.155</v>
      </c>
      <c r="D561" s="38">
        <f>D562+D567+D568+D569+D576+D577+D581+D584+D585+D586+D587+D592+D595+D599+D603+D610+D616+D628</f>
        <v>1232466.155</v>
      </c>
      <c r="E561" s="38">
        <f>E562+E567+E568+E569+E576+E577+E581+E584+E585+E586+E587+E592+E595+E599+E603+E610+E616+E628</f>
        <v>1232466.155</v>
      </c>
      <c r="G561" s="39" t="s">
        <v>595</v>
      </c>
      <c r="H561" s="41">
        <f t="shared" si="63"/>
        <v>1232466.155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12160.856</v>
      </c>
      <c r="D562" s="32">
        <f>SUM(D563:D566)</f>
        <v>12160.856</v>
      </c>
      <c r="E562" s="32">
        <f>SUM(E563:E566)</f>
        <v>12160.856</v>
      </c>
      <c r="H562" s="41">
        <f t="shared" si="63"/>
        <v>12160.856</v>
      </c>
    </row>
    <row r="563" spans="1:10" outlineLevel="2">
      <c r="A563" s="7">
        <v>6600</v>
      </c>
      <c r="B563" s="4" t="s">
        <v>468</v>
      </c>
      <c r="C563" s="5">
        <v>350</v>
      </c>
      <c r="D563" s="5">
        <f>C563</f>
        <v>350</v>
      </c>
      <c r="E563" s="5">
        <f>D563</f>
        <v>350</v>
      </c>
      <c r="H563" s="41">
        <f t="shared" si="63"/>
        <v>350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11810.856</v>
      </c>
      <c r="D566" s="5">
        <f t="shared" si="68"/>
        <v>11810.856</v>
      </c>
      <c r="E566" s="5">
        <f t="shared" si="68"/>
        <v>11810.856</v>
      </c>
      <c r="H566" s="41">
        <f t="shared" si="63"/>
        <v>11810.856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70408.133999999991</v>
      </c>
      <c r="D569" s="32">
        <f>SUM(D570:D575)</f>
        <v>70408.133999999991</v>
      </c>
      <c r="E569" s="32">
        <f>SUM(E570:E575)</f>
        <v>70408.133999999991</v>
      </c>
      <c r="H569" s="41">
        <f t="shared" si="63"/>
        <v>70408.133999999991</v>
      </c>
    </row>
    <row r="570" spans="1:10" outlineLevel="2">
      <c r="A570" s="7">
        <v>6603</v>
      </c>
      <c r="B570" s="4" t="s">
        <v>474</v>
      </c>
      <c r="C570" s="5">
        <v>11797.898999999999</v>
      </c>
      <c r="D570" s="5">
        <f>C570</f>
        <v>11797.898999999999</v>
      </c>
      <c r="E570" s="5">
        <f>D570</f>
        <v>11797.898999999999</v>
      </c>
      <c r="H570" s="41">
        <f t="shared" si="63"/>
        <v>11797.898999999999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3785.373</v>
      </c>
      <c r="D572" s="5">
        <f t="shared" si="69"/>
        <v>3785.373</v>
      </c>
      <c r="E572" s="5">
        <f t="shared" si="69"/>
        <v>3785.373</v>
      </c>
      <c r="H572" s="41">
        <f t="shared" si="63"/>
        <v>3785.373</v>
      </c>
    </row>
    <row r="573" spans="1:10" outlineLevel="2">
      <c r="A573" s="7">
        <v>6603</v>
      </c>
      <c r="B573" s="4" t="s">
        <v>477</v>
      </c>
      <c r="C573" s="5">
        <v>957.66200000000003</v>
      </c>
      <c r="D573" s="5">
        <f t="shared" si="69"/>
        <v>957.66200000000003</v>
      </c>
      <c r="E573" s="5">
        <f t="shared" si="69"/>
        <v>957.66200000000003</v>
      </c>
      <c r="H573" s="41">
        <f t="shared" si="63"/>
        <v>957.66200000000003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53867.199999999997</v>
      </c>
      <c r="D575" s="5">
        <f t="shared" si="69"/>
        <v>53867.199999999997</v>
      </c>
      <c r="E575" s="5">
        <f t="shared" si="69"/>
        <v>53867.199999999997</v>
      </c>
      <c r="H575" s="41">
        <f t="shared" si="63"/>
        <v>53867.199999999997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31021.94</v>
      </c>
      <c r="D577" s="32">
        <f>SUM(D578:D580)</f>
        <v>31021.94</v>
      </c>
      <c r="E577" s="32">
        <f>SUM(E578:E580)</f>
        <v>31021.94</v>
      </c>
      <c r="H577" s="41">
        <f t="shared" si="63"/>
        <v>31021.94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31021.94</v>
      </c>
      <c r="D580" s="5">
        <f t="shared" si="70"/>
        <v>31021.94</v>
      </c>
      <c r="E580" s="5">
        <f t="shared" si="70"/>
        <v>31021.94</v>
      </c>
      <c r="H580" s="41">
        <f t="shared" si="71"/>
        <v>31021.94</v>
      </c>
    </row>
    <row r="581" spans="1:8" outlineLevel="1">
      <c r="A581" s="153" t="s">
        <v>485</v>
      </c>
      <c r="B581" s="154"/>
      <c r="C581" s="32">
        <f>SUM(C582:C583)</f>
        <v>128624.666</v>
      </c>
      <c r="D581" s="32">
        <f>SUM(D582:D583)</f>
        <v>128624.666</v>
      </c>
      <c r="E581" s="32">
        <f>SUM(E582:E583)</f>
        <v>128624.666</v>
      </c>
      <c r="H581" s="41">
        <f t="shared" si="71"/>
        <v>128624.666</v>
      </c>
    </row>
    <row r="582" spans="1:8" outlineLevel="2">
      <c r="A582" s="7">
        <v>6606</v>
      </c>
      <c r="B582" s="4" t="s">
        <v>486</v>
      </c>
      <c r="C582" s="5">
        <v>120606</v>
      </c>
      <c r="D582" s="5">
        <f t="shared" ref="D582:E586" si="72">C582</f>
        <v>120606</v>
      </c>
      <c r="E582" s="5">
        <f t="shared" si="72"/>
        <v>120606</v>
      </c>
      <c r="H582" s="41">
        <f t="shared" si="71"/>
        <v>120606</v>
      </c>
    </row>
    <row r="583" spans="1:8" outlineLevel="2">
      <c r="A583" s="7">
        <v>6606</v>
      </c>
      <c r="B583" s="4" t="s">
        <v>487</v>
      </c>
      <c r="C583" s="5">
        <v>8018.6660000000002</v>
      </c>
      <c r="D583" s="5">
        <f t="shared" si="72"/>
        <v>8018.6660000000002</v>
      </c>
      <c r="E583" s="5">
        <f t="shared" si="72"/>
        <v>8018.6660000000002</v>
      </c>
      <c r="H583" s="41">
        <f t="shared" si="71"/>
        <v>8018.6660000000002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186.05099999999999</v>
      </c>
      <c r="D585" s="32">
        <f t="shared" si="72"/>
        <v>186.05099999999999</v>
      </c>
      <c r="E585" s="32">
        <f t="shared" si="72"/>
        <v>186.05099999999999</v>
      </c>
      <c r="H585" s="41">
        <f t="shared" si="71"/>
        <v>186.05099999999999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122822.402</v>
      </c>
      <c r="D587" s="32">
        <f>SUM(D588:D591)</f>
        <v>122822.402</v>
      </c>
      <c r="E587" s="32">
        <f>SUM(E588:E591)</f>
        <v>122822.402</v>
      </c>
      <c r="H587" s="41">
        <f t="shared" si="71"/>
        <v>122822.402</v>
      </c>
    </row>
    <row r="588" spans="1:8" outlineLevel="2">
      <c r="A588" s="7">
        <v>6610</v>
      </c>
      <c r="B588" s="4" t="s">
        <v>492</v>
      </c>
      <c r="C588" s="5">
        <v>59071.995999999999</v>
      </c>
      <c r="D588" s="5">
        <f>C588</f>
        <v>59071.995999999999</v>
      </c>
      <c r="E588" s="5">
        <f>D588</f>
        <v>59071.995999999999</v>
      </c>
      <c r="H588" s="41">
        <f t="shared" si="71"/>
        <v>59071.995999999999</v>
      </c>
    </row>
    <row r="589" spans="1:8" outlineLevel="2">
      <c r="A589" s="7">
        <v>6610</v>
      </c>
      <c r="B589" s="4" t="s">
        <v>493</v>
      </c>
      <c r="C589" s="5">
        <v>39.5</v>
      </c>
      <c r="D589" s="5">
        <f t="shared" ref="D589:E591" si="73">C589</f>
        <v>39.5</v>
      </c>
      <c r="E589" s="5">
        <f t="shared" si="73"/>
        <v>39.5</v>
      </c>
      <c r="H589" s="41">
        <f t="shared" si="71"/>
        <v>39.5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63710.906000000003</v>
      </c>
      <c r="D591" s="5">
        <f t="shared" si="73"/>
        <v>63710.906000000003</v>
      </c>
      <c r="E591" s="5">
        <f t="shared" si="73"/>
        <v>63710.906000000003</v>
      </c>
      <c r="H591" s="41">
        <f t="shared" si="71"/>
        <v>63710.906000000003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719764.37199999997</v>
      </c>
      <c r="D599" s="32">
        <f>SUM(D600:D602)</f>
        <v>719764.37199999997</v>
      </c>
      <c r="E599" s="32">
        <f>SUM(E600:E602)</f>
        <v>719764.37199999997</v>
      </c>
      <c r="H599" s="41">
        <f t="shared" si="71"/>
        <v>719764.37199999997</v>
      </c>
    </row>
    <row r="600" spans="1:8" outlineLevel="2">
      <c r="A600" s="7">
        <v>6613</v>
      </c>
      <c r="B600" s="4" t="s">
        <v>504</v>
      </c>
      <c r="C600" s="5">
        <v>72400.751999999993</v>
      </c>
      <c r="D600" s="5">
        <f t="shared" ref="D600:E602" si="75">C600</f>
        <v>72400.751999999993</v>
      </c>
      <c r="E600" s="5">
        <f t="shared" si="75"/>
        <v>72400.751999999993</v>
      </c>
      <c r="H600" s="41">
        <f t="shared" si="71"/>
        <v>72400.751999999993</v>
      </c>
    </row>
    <row r="601" spans="1:8" outlineLevel="2">
      <c r="A601" s="7">
        <v>6613</v>
      </c>
      <c r="B601" s="4" t="s">
        <v>505</v>
      </c>
      <c r="C601" s="5">
        <v>606926.28300000005</v>
      </c>
      <c r="D601" s="5">
        <f t="shared" si="75"/>
        <v>606926.28300000005</v>
      </c>
      <c r="E601" s="5">
        <f t="shared" si="75"/>
        <v>606926.28300000005</v>
      </c>
      <c r="H601" s="41">
        <f t="shared" si="71"/>
        <v>606926.28300000005</v>
      </c>
    </row>
    <row r="602" spans="1:8" outlineLevel="2">
      <c r="A602" s="7">
        <v>6613</v>
      </c>
      <c r="B602" s="4" t="s">
        <v>501</v>
      </c>
      <c r="C602" s="5">
        <v>40437.337</v>
      </c>
      <c r="D602" s="5">
        <f t="shared" si="75"/>
        <v>40437.337</v>
      </c>
      <c r="E602" s="5">
        <f t="shared" si="75"/>
        <v>40437.337</v>
      </c>
      <c r="H602" s="41">
        <f t="shared" si="71"/>
        <v>40437.337</v>
      </c>
    </row>
    <row r="603" spans="1:8" outlineLevel="1">
      <c r="A603" s="153" t="s">
        <v>506</v>
      </c>
      <c r="B603" s="154"/>
      <c r="C603" s="32">
        <f>SUM(C604:C609)</f>
        <v>11285.7</v>
      </c>
      <c r="D603" s="32">
        <f>SUM(D604:D609)</f>
        <v>11285.7</v>
      </c>
      <c r="E603" s="32">
        <f>SUM(E604:E609)</f>
        <v>11285.7</v>
      </c>
      <c r="H603" s="41">
        <f t="shared" si="71"/>
        <v>11285.7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5371.9759999999997</v>
      </c>
      <c r="D608" s="5">
        <f t="shared" si="76"/>
        <v>5371.9759999999997</v>
      </c>
      <c r="E608" s="5">
        <f t="shared" si="76"/>
        <v>5371.9759999999997</v>
      </c>
      <c r="H608" s="41">
        <f t="shared" si="71"/>
        <v>5371.9759999999997</v>
      </c>
    </row>
    <row r="609" spans="1:8" outlineLevel="2">
      <c r="A609" s="7">
        <v>6614</v>
      </c>
      <c r="B609" s="4" t="s">
        <v>512</v>
      </c>
      <c r="C609" s="5">
        <v>5913.7240000000002</v>
      </c>
      <c r="D609" s="5">
        <f t="shared" si="76"/>
        <v>5913.7240000000002</v>
      </c>
      <c r="E609" s="5">
        <f t="shared" si="76"/>
        <v>5913.7240000000002</v>
      </c>
      <c r="H609" s="41">
        <f t="shared" si="71"/>
        <v>5913.7240000000002</v>
      </c>
    </row>
    <row r="610" spans="1:8" outlineLevel="1">
      <c r="A610" s="153" t="s">
        <v>513</v>
      </c>
      <c r="B610" s="154"/>
      <c r="C610" s="32">
        <f>SUM(C611:C615)</f>
        <v>106366.067</v>
      </c>
      <c r="D610" s="32">
        <f>SUM(D611:D615)</f>
        <v>106366.067</v>
      </c>
      <c r="E610" s="32">
        <f>SUM(E611:E615)</f>
        <v>106366.067</v>
      </c>
      <c r="H610" s="41">
        <f t="shared" si="71"/>
        <v>106366.067</v>
      </c>
    </row>
    <row r="611" spans="1:8" outlineLevel="2">
      <c r="A611" s="7">
        <v>6615</v>
      </c>
      <c r="B611" s="4" t="s">
        <v>514</v>
      </c>
      <c r="C611" s="5">
        <v>20260.178</v>
      </c>
      <c r="D611" s="5">
        <f>C611</f>
        <v>20260.178</v>
      </c>
      <c r="E611" s="5">
        <f>D611</f>
        <v>20260.178</v>
      </c>
      <c r="H611" s="41">
        <f t="shared" si="71"/>
        <v>20260.178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16000</v>
      </c>
      <c r="D614" s="5">
        <f t="shared" si="77"/>
        <v>16000</v>
      </c>
      <c r="E614" s="5">
        <f t="shared" si="77"/>
        <v>16000</v>
      </c>
      <c r="H614" s="41">
        <f t="shared" si="71"/>
        <v>16000</v>
      </c>
    </row>
    <row r="615" spans="1:8" outlineLevel="2">
      <c r="A615" s="7">
        <v>6615</v>
      </c>
      <c r="B615" s="4" t="s">
        <v>518</v>
      </c>
      <c r="C615" s="5">
        <v>70105.888999999996</v>
      </c>
      <c r="D615" s="5">
        <f t="shared" si="77"/>
        <v>70105.888999999996</v>
      </c>
      <c r="E615" s="5">
        <f t="shared" si="77"/>
        <v>70105.888999999996</v>
      </c>
      <c r="H615" s="41">
        <f t="shared" si="71"/>
        <v>70105.888999999996</v>
      </c>
    </row>
    <row r="616" spans="1:8" outlineLevel="1">
      <c r="A616" s="153" t="s">
        <v>519</v>
      </c>
      <c r="B616" s="154"/>
      <c r="C616" s="32">
        <f>SUM(C617:C627)</f>
        <v>29421.967000000001</v>
      </c>
      <c r="D616" s="32">
        <f>SUM(D617:D627)</f>
        <v>29421.967000000001</v>
      </c>
      <c r="E616" s="32">
        <f>SUM(E617:E627)</f>
        <v>29421.967000000001</v>
      </c>
      <c r="H616" s="41">
        <f t="shared" si="71"/>
        <v>29421.967000000001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29421.967000000001</v>
      </c>
      <c r="D620" s="5">
        <f t="shared" si="78"/>
        <v>29421.967000000001</v>
      </c>
      <c r="E620" s="5">
        <f t="shared" si="78"/>
        <v>29421.967000000001</v>
      </c>
      <c r="H620" s="41">
        <f t="shared" si="71"/>
        <v>29421.967000000001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404</v>
      </c>
      <c r="D628" s="32">
        <f>SUM(D629:D637)</f>
        <v>404</v>
      </c>
      <c r="E628" s="32">
        <f>SUM(E629:E637)</f>
        <v>404</v>
      </c>
      <c r="H628" s="41">
        <f t="shared" si="71"/>
        <v>404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404</v>
      </c>
      <c r="D632" s="5">
        <f t="shared" si="79"/>
        <v>404</v>
      </c>
      <c r="E632" s="5">
        <f t="shared" si="79"/>
        <v>404</v>
      </c>
      <c r="H632" s="41">
        <f t="shared" si="71"/>
        <v>404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9" t="s">
        <v>541</v>
      </c>
      <c r="B638" s="15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9" t="s">
        <v>545</v>
      </c>
      <c r="B642" s="15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9" t="s">
        <v>548</v>
      </c>
      <c r="B645" s="15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1" t="s">
        <v>570</v>
      </c>
      <c r="B716" s="152"/>
      <c r="C716" s="36">
        <f>C717</f>
        <v>98104.909</v>
      </c>
      <c r="D716" s="36">
        <f>D717</f>
        <v>98104.909</v>
      </c>
      <c r="E716" s="36">
        <f>E717</f>
        <v>98104.909</v>
      </c>
      <c r="G716" s="39" t="s">
        <v>66</v>
      </c>
      <c r="H716" s="41">
        <f t="shared" si="92"/>
        <v>98104.909</v>
      </c>
      <c r="I716" s="42"/>
      <c r="J716" s="40" t="b">
        <f>AND(H716=I716)</f>
        <v>0</v>
      </c>
    </row>
    <row r="717" spans="1:10">
      <c r="A717" s="149" t="s">
        <v>571</v>
      </c>
      <c r="B717" s="150"/>
      <c r="C717" s="33">
        <f>C718+C722</f>
        <v>98104.909</v>
      </c>
      <c r="D717" s="33">
        <f>D718+D722</f>
        <v>98104.909</v>
      </c>
      <c r="E717" s="33">
        <f>E718+E722</f>
        <v>98104.909</v>
      </c>
      <c r="G717" s="39" t="s">
        <v>599</v>
      </c>
      <c r="H717" s="41">
        <f t="shared" si="92"/>
        <v>98104.909</v>
      </c>
      <c r="I717" s="42"/>
      <c r="J717" s="40" t="b">
        <f>AND(H717=I717)</f>
        <v>0</v>
      </c>
    </row>
    <row r="718" spans="1:10" outlineLevel="1" collapsed="1">
      <c r="A718" s="147" t="s">
        <v>851</v>
      </c>
      <c r="B718" s="148"/>
      <c r="C718" s="31">
        <f>SUM(C719:C721)</f>
        <v>98104.909</v>
      </c>
      <c r="D718" s="31">
        <f>SUM(D719:D721)</f>
        <v>98104.909</v>
      </c>
      <c r="E718" s="31">
        <f>SUM(E719:E721)</f>
        <v>98104.909</v>
      </c>
      <c r="H718" s="41">
        <f t="shared" si="92"/>
        <v>98104.909</v>
      </c>
    </row>
    <row r="719" spans="1:10" ht="15" customHeight="1" outlineLevel="2">
      <c r="A719" s="6">
        <v>10950</v>
      </c>
      <c r="B719" s="4" t="s">
        <v>572</v>
      </c>
      <c r="C719" s="5">
        <v>98104.909</v>
      </c>
      <c r="D719" s="5">
        <f>C719</f>
        <v>98104.909</v>
      </c>
      <c r="E719" s="5">
        <f>D719</f>
        <v>98104.909</v>
      </c>
      <c r="H719" s="41">
        <f t="shared" si="92"/>
        <v>98104.909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7" t="s">
        <v>850</v>
      </c>
      <c r="B722" s="14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1" t="s">
        <v>577</v>
      </c>
      <c r="B725" s="15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9" t="s">
        <v>588</v>
      </c>
      <c r="B726" s="15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7" t="s">
        <v>849</v>
      </c>
      <c r="B727" s="14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7" t="s">
        <v>848</v>
      </c>
      <c r="B730" s="14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7" t="s">
        <v>846</v>
      </c>
      <c r="B733" s="14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7" t="s">
        <v>843</v>
      </c>
      <c r="B739" s="14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7" t="s">
        <v>842</v>
      </c>
      <c r="B741" s="14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7" t="s">
        <v>841</v>
      </c>
      <c r="B743" s="14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7" t="s">
        <v>836</v>
      </c>
      <c r="B750" s="14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7" t="s">
        <v>834</v>
      </c>
      <c r="B755" s="14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7" t="s">
        <v>830</v>
      </c>
      <c r="B760" s="14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7" t="s">
        <v>828</v>
      </c>
      <c r="B765" s="14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7" t="s">
        <v>826</v>
      </c>
      <c r="B767" s="14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7" t="s">
        <v>823</v>
      </c>
      <c r="B771" s="14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7" t="s">
        <v>817</v>
      </c>
      <c r="B777" s="14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3" t="s">
        <v>815</v>
      </c>
      <c r="B1" s="203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1" t="s">
        <v>60</v>
      </c>
      <c r="B2" s="17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3" t="s">
        <v>67</v>
      </c>
      <c r="B256" s="163"/>
      <c r="C256" s="16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5" t="s">
        <v>60</v>
      </c>
      <c r="B257" s="15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1" t="s">
        <v>266</v>
      </c>
      <c r="B258" s="15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9" t="s">
        <v>267</v>
      </c>
      <c r="B259" s="15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3" t="s">
        <v>268</v>
      </c>
      <c r="B260" s="154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3" t="s">
        <v>269</v>
      </c>
      <c r="B263" s="15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9" t="s">
        <v>270</v>
      </c>
      <c r="B339" s="15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9" t="s">
        <v>389</v>
      </c>
      <c r="B483" s="16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3" t="s">
        <v>390</v>
      </c>
      <c r="B484" s="15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7" t="s">
        <v>449</v>
      </c>
      <c r="B547" s="15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3" t="s">
        <v>450</v>
      </c>
      <c r="B548" s="15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1" t="s">
        <v>455</v>
      </c>
      <c r="B550" s="15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9" t="s">
        <v>456</v>
      </c>
      <c r="B551" s="15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3" t="s">
        <v>457</v>
      </c>
      <c r="B552" s="15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5" t="s">
        <v>62</v>
      </c>
      <c r="B559" s="15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1" t="s">
        <v>464</v>
      </c>
      <c r="B560" s="15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9" t="s">
        <v>465</v>
      </c>
      <c r="B561" s="15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3" t="s">
        <v>466</v>
      </c>
      <c r="B562" s="15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9" t="s">
        <v>541</v>
      </c>
      <c r="B638" s="15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9" t="s">
        <v>545</v>
      </c>
      <c r="B642" s="15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9" t="s">
        <v>548</v>
      </c>
      <c r="B645" s="15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1" t="s">
        <v>570</v>
      </c>
      <c r="B716" s="15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9" t="s">
        <v>571</v>
      </c>
      <c r="B717" s="15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7" t="s">
        <v>851</v>
      </c>
      <c r="B718" s="14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7" t="s">
        <v>850</v>
      </c>
      <c r="B722" s="14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1" t="s">
        <v>577</v>
      </c>
      <c r="B725" s="15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9" t="s">
        <v>588</v>
      </c>
      <c r="B726" s="15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7" t="s">
        <v>849</v>
      </c>
      <c r="B727" s="14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7" t="s">
        <v>848</v>
      </c>
      <c r="B730" s="14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7" t="s">
        <v>846</v>
      </c>
      <c r="B733" s="14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7" t="s">
        <v>843</v>
      </c>
      <c r="B739" s="14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7" t="s">
        <v>842</v>
      </c>
      <c r="B741" s="14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7" t="s">
        <v>841</v>
      </c>
      <c r="B743" s="14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7" t="s">
        <v>836</v>
      </c>
      <c r="B750" s="14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7" t="s">
        <v>834</v>
      </c>
      <c r="B755" s="14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7" t="s">
        <v>830</v>
      </c>
      <c r="B760" s="14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7" t="s">
        <v>828</v>
      </c>
      <c r="B765" s="14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7" t="s">
        <v>826</v>
      </c>
      <c r="B767" s="14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7" t="s">
        <v>823</v>
      </c>
      <c r="B771" s="14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7" t="s">
        <v>817</v>
      </c>
      <c r="B777" s="14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2" zoomScale="160" zoomScaleNormal="160" workbookViewId="0">
      <selection activeCell="H342" sqref="H342"/>
    </sheetView>
  </sheetViews>
  <sheetFormatPr defaultColWidth="9.140625" defaultRowHeight="15" outlineLevelRow="3"/>
  <cols>
    <col min="1" max="1" width="7" bestFit="1" customWidth="1"/>
    <col min="2" max="2" width="30.140625" customWidth="1"/>
    <col min="3" max="3" width="29.85546875" customWidth="1"/>
    <col min="4" max="5" width="13.85546875" bestFit="1" customWidth="1"/>
    <col min="7" max="7" width="15.5703125" bestFit="1" customWidth="1"/>
    <col min="8" max="8" width="21.57031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41" t="s">
        <v>853</v>
      </c>
      <c r="E1" s="141" t="s">
        <v>852</v>
      </c>
      <c r="G1" s="43" t="s">
        <v>31</v>
      </c>
      <c r="H1" s="44">
        <f>C2+C114</f>
        <v>1536066.2889999999</v>
      </c>
      <c r="I1" s="45"/>
      <c r="J1" s="46" t="b">
        <f>AND(H1=I1)</f>
        <v>0</v>
      </c>
    </row>
    <row r="2" spans="1:14">
      <c r="A2" s="171" t="s">
        <v>60</v>
      </c>
      <c r="B2" s="171"/>
      <c r="C2" s="26">
        <f>C3+C67</f>
        <v>1222770.017</v>
      </c>
      <c r="D2" s="26">
        <f>D3+D67</f>
        <v>1222770.017</v>
      </c>
      <c r="E2" s="26">
        <f>E3+E67</f>
        <v>1222770.017</v>
      </c>
      <c r="G2" s="39" t="s">
        <v>60</v>
      </c>
      <c r="H2" s="41">
        <f>C2</f>
        <v>1222770.017</v>
      </c>
      <c r="I2" s="42"/>
      <c r="J2" s="40" t="b">
        <f>AND(H2=I2)</f>
        <v>0</v>
      </c>
    </row>
    <row r="3" spans="1:14">
      <c r="A3" s="168" t="s">
        <v>578</v>
      </c>
      <c r="B3" s="168"/>
      <c r="C3" s="23">
        <f>C4+C11+C38+C61</f>
        <v>739200</v>
      </c>
      <c r="D3" s="23">
        <f>D4+D11+D38+D61</f>
        <v>739200</v>
      </c>
      <c r="E3" s="23">
        <f>E4+E11+E38+E61</f>
        <v>739200</v>
      </c>
      <c r="G3" s="39" t="s">
        <v>57</v>
      </c>
      <c r="H3" s="41">
        <f t="shared" ref="H3:H66" si="0">C3</f>
        <v>739200</v>
      </c>
      <c r="I3" s="42"/>
      <c r="J3" s="40" t="b">
        <f>AND(H3=I3)</f>
        <v>0</v>
      </c>
    </row>
    <row r="4" spans="1:14" ht="15" customHeight="1">
      <c r="A4" s="164" t="s">
        <v>124</v>
      </c>
      <c r="B4" s="165"/>
      <c r="C4" s="21">
        <f>SUM(C5:C10)</f>
        <v>163200</v>
      </c>
      <c r="D4" s="21">
        <f>SUM(D5:D10)</f>
        <v>163200</v>
      </c>
      <c r="E4" s="21">
        <f>SUM(E5:E10)</f>
        <v>163200</v>
      </c>
      <c r="F4" s="17"/>
      <c r="G4" s="39" t="s">
        <v>53</v>
      </c>
      <c r="H4" s="41">
        <f t="shared" si="0"/>
        <v>163200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41">
        <f t="shared" si="0"/>
        <v>45000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112000</v>
      </c>
      <c r="D7" s="2">
        <f t="shared" si="1"/>
        <v>112000</v>
      </c>
      <c r="E7" s="2">
        <f t="shared" si="1"/>
        <v>112000</v>
      </c>
      <c r="F7" s="17"/>
      <c r="G7" s="17"/>
      <c r="H7" s="41">
        <f t="shared" si="0"/>
        <v>112000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43000</v>
      </c>
      <c r="D11" s="21">
        <f>SUM(D12:D37)</f>
        <v>43000</v>
      </c>
      <c r="E11" s="21">
        <f>SUM(E12:E37)</f>
        <v>43000</v>
      </c>
      <c r="F11" s="17"/>
      <c r="G11" s="39" t="s">
        <v>54</v>
      </c>
      <c r="H11" s="41">
        <f t="shared" si="0"/>
        <v>43000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14000</v>
      </c>
      <c r="D22" s="2">
        <f t="shared" si="2"/>
        <v>14000</v>
      </c>
      <c r="E22" s="2">
        <f t="shared" si="2"/>
        <v>14000</v>
      </c>
      <c r="H22" s="41">
        <f t="shared" si="0"/>
        <v>14000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1000</v>
      </c>
      <c r="D26" s="2">
        <f t="shared" si="2"/>
        <v>1000</v>
      </c>
      <c r="E26" s="2">
        <f t="shared" si="2"/>
        <v>1000</v>
      </c>
      <c r="H26" s="41">
        <f t="shared" si="0"/>
        <v>1000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15000</v>
      </c>
      <c r="D29" s="2">
        <f t="shared" ref="D29:E37" si="3">C29</f>
        <v>15000</v>
      </c>
      <c r="E29" s="2">
        <f t="shared" si="3"/>
        <v>15000</v>
      </c>
      <c r="H29" s="41">
        <f t="shared" si="0"/>
        <v>15000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5000</v>
      </c>
      <c r="D31" s="2">
        <f t="shared" si="3"/>
        <v>5000</v>
      </c>
      <c r="E31" s="2">
        <f t="shared" si="3"/>
        <v>5000</v>
      </c>
      <c r="H31" s="41">
        <f t="shared" si="0"/>
        <v>5000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2500</v>
      </c>
      <c r="D34" s="2">
        <f t="shared" si="3"/>
        <v>2500</v>
      </c>
      <c r="E34" s="2">
        <f t="shared" si="3"/>
        <v>2500</v>
      </c>
      <c r="H34" s="41">
        <f t="shared" si="0"/>
        <v>2500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64" t="s">
        <v>145</v>
      </c>
      <c r="B38" s="165"/>
      <c r="C38" s="21">
        <f>SUM(C39:C60)</f>
        <v>531500</v>
      </c>
      <c r="D38" s="21">
        <f>SUM(D39:D60)</f>
        <v>531500</v>
      </c>
      <c r="E38" s="21">
        <f>SUM(E39:E60)</f>
        <v>531500</v>
      </c>
      <c r="G38" s="39" t="s">
        <v>55</v>
      </c>
      <c r="H38" s="41">
        <f t="shared" si="0"/>
        <v>531500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100</v>
      </c>
      <c r="D47" s="2">
        <f t="shared" si="4"/>
        <v>100</v>
      </c>
      <c r="E47" s="2">
        <f t="shared" si="4"/>
        <v>100</v>
      </c>
      <c r="H47" s="41">
        <f t="shared" si="0"/>
        <v>100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493000</v>
      </c>
      <c r="D55" s="2">
        <f t="shared" si="4"/>
        <v>493000</v>
      </c>
      <c r="E55" s="2">
        <f t="shared" si="4"/>
        <v>493000</v>
      </c>
      <c r="H55" s="41">
        <f t="shared" si="0"/>
        <v>493000</v>
      </c>
    </row>
    <row r="56" spans="1:10" outlineLevel="1">
      <c r="A56" s="20">
        <v>3303</v>
      </c>
      <c r="B56" s="20" t="s">
        <v>154</v>
      </c>
      <c r="C56" s="2">
        <v>18000</v>
      </c>
      <c r="D56" s="2">
        <f t="shared" ref="D56:E60" si="5">C56</f>
        <v>18000</v>
      </c>
      <c r="E56" s="2">
        <f t="shared" si="5"/>
        <v>18000</v>
      </c>
      <c r="H56" s="41">
        <f t="shared" si="0"/>
        <v>18000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4" t="s">
        <v>158</v>
      </c>
      <c r="B61" s="165"/>
      <c r="C61" s="22">
        <f>SUM(C62:C66)</f>
        <v>1500</v>
      </c>
      <c r="D61" s="22">
        <f>SUM(D62:D66)</f>
        <v>1500</v>
      </c>
      <c r="E61" s="22">
        <f>SUM(E62:E66)</f>
        <v>1500</v>
      </c>
      <c r="G61" s="39" t="s">
        <v>105</v>
      </c>
      <c r="H61" s="41">
        <f t="shared" si="0"/>
        <v>1500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1500</v>
      </c>
      <c r="D66" s="2">
        <f t="shared" si="6"/>
        <v>1500</v>
      </c>
      <c r="E66" s="2">
        <f t="shared" si="6"/>
        <v>1500</v>
      </c>
      <c r="H66" s="41">
        <f t="shared" si="0"/>
        <v>1500</v>
      </c>
    </row>
    <row r="67" spans="1:10">
      <c r="A67" s="168" t="s">
        <v>579</v>
      </c>
      <c r="B67" s="168"/>
      <c r="C67" s="25">
        <f>C97+C68</f>
        <v>483570.01699999999</v>
      </c>
      <c r="D67" s="25">
        <f>D97+D68</f>
        <v>483570.01699999999</v>
      </c>
      <c r="E67" s="25">
        <f>E97+E68</f>
        <v>483570.01699999999</v>
      </c>
      <c r="G67" s="39" t="s">
        <v>59</v>
      </c>
      <c r="H67" s="41">
        <f t="shared" ref="H67:H130" si="7">C67</f>
        <v>483570.01699999999</v>
      </c>
      <c r="I67" s="42"/>
      <c r="J67" s="40" t="b">
        <f>AND(H67=I67)</f>
        <v>0</v>
      </c>
    </row>
    <row r="68" spans="1:10">
      <c r="A68" s="164" t="s">
        <v>163</v>
      </c>
      <c r="B68" s="165"/>
      <c r="C68" s="21">
        <f>SUM(C69:C96)</f>
        <v>64500</v>
      </c>
      <c r="D68" s="21">
        <f>SUM(D69:D96)</f>
        <v>64500</v>
      </c>
      <c r="E68" s="21">
        <f>SUM(E69:E96)</f>
        <v>64500</v>
      </c>
      <c r="G68" s="39" t="s">
        <v>56</v>
      </c>
      <c r="H68" s="41">
        <f t="shared" si="7"/>
        <v>64500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>
        <v>35000</v>
      </c>
      <c r="D70" s="2">
        <f t="shared" ref="D70:E85" si="8">C70</f>
        <v>35000</v>
      </c>
      <c r="E70" s="2">
        <f t="shared" si="8"/>
        <v>35000</v>
      </c>
      <c r="H70" s="41">
        <f t="shared" si="7"/>
        <v>35000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</v>
      </c>
      <c r="D76" s="2">
        <f t="shared" si="8"/>
        <v>2000</v>
      </c>
      <c r="E76" s="2">
        <f t="shared" si="8"/>
        <v>2000</v>
      </c>
      <c r="H76" s="41">
        <f t="shared" si="7"/>
        <v>2000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21000</v>
      </c>
      <c r="D79" s="2">
        <f t="shared" si="8"/>
        <v>21000</v>
      </c>
      <c r="E79" s="2">
        <f t="shared" si="8"/>
        <v>21000</v>
      </c>
      <c r="H79" s="41">
        <f t="shared" si="7"/>
        <v>21000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</v>
      </c>
      <c r="D87" s="2">
        <f t="shared" si="9"/>
        <v>500</v>
      </c>
      <c r="E87" s="2">
        <f t="shared" si="9"/>
        <v>500</v>
      </c>
      <c r="H87" s="41">
        <f t="shared" si="7"/>
        <v>500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5500</v>
      </c>
      <c r="D95" s="2">
        <f t="shared" si="9"/>
        <v>5500</v>
      </c>
      <c r="E95" s="2">
        <f t="shared" si="9"/>
        <v>5500</v>
      </c>
      <c r="H95" s="41">
        <f t="shared" si="7"/>
        <v>5500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419070.01699999999</v>
      </c>
      <c r="D97" s="21">
        <f>SUM(D98:D113)</f>
        <v>419070.01699999999</v>
      </c>
      <c r="E97" s="21">
        <f>SUM(E98:E113)</f>
        <v>419070.01699999999</v>
      </c>
      <c r="G97" s="39" t="s">
        <v>58</v>
      </c>
      <c r="H97" s="41">
        <f t="shared" si="7"/>
        <v>419070.01699999999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300000</v>
      </c>
      <c r="D98" s="2">
        <f>C98</f>
        <v>300000</v>
      </c>
      <c r="E98" s="2">
        <f>D98</f>
        <v>300000</v>
      </c>
      <c r="H98" s="41">
        <f t="shared" si="7"/>
        <v>300000</v>
      </c>
    </row>
    <row r="99" spans="1:10" ht="15" customHeight="1" outlineLevel="1">
      <c r="A99" s="3">
        <v>6002</v>
      </c>
      <c r="B99" s="1" t="s">
        <v>185</v>
      </c>
      <c r="C99" s="2">
        <v>300</v>
      </c>
      <c r="D99" s="2">
        <f t="shared" ref="D99:E113" si="10">C99</f>
        <v>300</v>
      </c>
      <c r="E99" s="2">
        <f t="shared" si="10"/>
        <v>300</v>
      </c>
      <c r="H99" s="41">
        <f t="shared" si="7"/>
        <v>300</v>
      </c>
    </row>
    <row r="100" spans="1:10" ht="15" customHeight="1" outlineLevel="1">
      <c r="A100" s="3">
        <v>6003</v>
      </c>
      <c r="B100" s="1" t="s">
        <v>186</v>
      </c>
      <c r="C100" s="2">
        <v>112770.01700000001</v>
      </c>
      <c r="D100" s="2">
        <f t="shared" si="10"/>
        <v>112770.01700000001</v>
      </c>
      <c r="E100" s="2">
        <f t="shared" si="10"/>
        <v>112770.01700000001</v>
      </c>
      <c r="H100" s="41">
        <f t="shared" si="7"/>
        <v>112770.01700000001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400</v>
      </c>
      <c r="D105" s="2">
        <f t="shared" si="10"/>
        <v>400</v>
      </c>
      <c r="E105" s="2">
        <f t="shared" si="10"/>
        <v>400</v>
      </c>
      <c r="H105" s="41">
        <f t="shared" si="7"/>
        <v>400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outlineLevel="1">
      <c r="A111" s="3">
        <v>6099</v>
      </c>
      <c r="B111" s="1" t="s">
        <v>193</v>
      </c>
      <c r="C111" s="2">
        <v>100</v>
      </c>
      <c r="D111" s="2">
        <f t="shared" si="10"/>
        <v>100</v>
      </c>
      <c r="E111" s="2">
        <f t="shared" si="10"/>
        <v>100</v>
      </c>
      <c r="H111" s="41">
        <f t="shared" si="7"/>
        <v>100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9" t="s">
        <v>62</v>
      </c>
      <c r="B114" s="170"/>
      <c r="C114" s="26">
        <f>C115+C152+C177</f>
        <v>313296.272</v>
      </c>
      <c r="D114" s="26">
        <f>D115+D152+D177</f>
        <v>313296.272</v>
      </c>
      <c r="E114" s="26">
        <f>E115+E152+E177</f>
        <v>313296.272</v>
      </c>
      <c r="G114" s="39" t="s">
        <v>62</v>
      </c>
      <c r="H114" s="41">
        <f t="shared" si="7"/>
        <v>313296.272</v>
      </c>
      <c r="I114" s="42"/>
      <c r="J114" s="40" t="b">
        <f>AND(H114=I114)</f>
        <v>0</v>
      </c>
    </row>
    <row r="115" spans="1:10">
      <c r="A115" s="166" t="s">
        <v>580</v>
      </c>
      <c r="B115" s="167"/>
      <c r="C115" s="23">
        <f>C116+C135</f>
        <v>296753.272</v>
      </c>
      <c r="D115" s="23">
        <f>D116+D135</f>
        <v>296753.272</v>
      </c>
      <c r="E115" s="23">
        <f>E116+E135</f>
        <v>296753.272</v>
      </c>
      <c r="G115" s="39" t="s">
        <v>61</v>
      </c>
      <c r="H115" s="41">
        <f t="shared" si="7"/>
        <v>296753.272</v>
      </c>
      <c r="I115" s="42"/>
      <c r="J115" s="40" t="b">
        <f>AND(H115=I115)</f>
        <v>0</v>
      </c>
    </row>
    <row r="116" spans="1:10" ht="15" customHeight="1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296753.272</v>
      </c>
      <c r="D135" s="21">
        <f>D136+D140+D143+D146+D149</f>
        <v>296753.272</v>
      </c>
      <c r="E135" s="21">
        <f>E136+E140+E143+E146+E149</f>
        <v>296753.272</v>
      </c>
      <c r="G135" s="39" t="s">
        <v>584</v>
      </c>
      <c r="H135" s="41">
        <f t="shared" si="11"/>
        <v>296753.272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209590.09</v>
      </c>
      <c r="D136" s="2">
        <f>D137+D138+D139</f>
        <v>209590.09</v>
      </c>
      <c r="E136" s="2">
        <f>E137+E138+E139</f>
        <v>209590.09</v>
      </c>
      <c r="H136" s="41">
        <f t="shared" si="11"/>
        <v>209590.09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198282.13800000001</v>
      </c>
      <c r="D138" s="128">
        <f t="shared" ref="D138:E139" si="12">C138</f>
        <v>198282.13800000001</v>
      </c>
      <c r="E138" s="128">
        <f t="shared" si="12"/>
        <v>198282.13800000001</v>
      </c>
      <c r="H138" s="41">
        <f t="shared" si="11"/>
        <v>198282.13800000001</v>
      </c>
    </row>
    <row r="139" spans="1:10" ht="15" customHeight="1" outlineLevel="2">
      <c r="A139" s="130"/>
      <c r="B139" s="129" t="s">
        <v>861</v>
      </c>
      <c r="C139" s="128">
        <v>11307.951999999999</v>
      </c>
      <c r="D139" s="128">
        <f t="shared" si="12"/>
        <v>11307.951999999999</v>
      </c>
      <c r="E139" s="128">
        <f t="shared" si="12"/>
        <v>11307.951999999999</v>
      </c>
      <c r="H139" s="41">
        <f t="shared" si="11"/>
        <v>11307.951999999999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87163.182000000001</v>
      </c>
      <c r="D149" s="2">
        <f>D150+D151</f>
        <v>87163.182000000001</v>
      </c>
      <c r="E149" s="2">
        <f>E150+E151</f>
        <v>87163.182000000001</v>
      </c>
      <c r="H149" s="41">
        <f t="shared" si="11"/>
        <v>87163.182000000001</v>
      </c>
    </row>
    <row r="150" spans="1:10" ht="15" customHeight="1" outlineLevel="2">
      <c r="A150" s="130"/>
      <c r="B150" s="129" t="s">
        <v>855</v>
      </c>
      <c r="C150" s="128">
        <v>87163.182000000001</v>
      </c>
      <c r="D150" s="128">
        <f>C150</f>
        <v>87163.182000000001</v>
      </c>
      <c r="E150" s="128">
        <f>D150</f>
        <v>87163.182000000001</v>
      </c>
      <c r="H150" s="41">
        <f t="shared" si="11"/>
        <v>87163.182000000001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16543</v>
      </c>
      <c r="D152" s="23">
        <f>D153+D163+D170</f>
        <v>16543</v>
      </c>
      <c r="E152" s="23">
        <f>E153+E163+E170</f>
        <v>16543</v>
      </c>
      <c r="G152" s="39" t="s">
        <v>66</v>
      </c>
      <c r="H152" s="41">
        <f t="shared" si="11"/>
        <v>16543</v>
      </c>
      <c r="I152" s="42"/>
      <c r="J152" s="40" t="b">
        <f>AND(H152=I152)</f>
        <v>0</v>
      </c>
    </row>
    <row r="153" spans="1:10">
      <c r="A153" s="164" t="s">
        <v>208</v>
      </c>
      <c r="B153" s="165"/>
      <c r="C153" s="21">
        <f>C154+C157+C160</f>
        <v>16543</v>
      </c>
      <c r="D153" s="21">
        <f>D154+D157+D160</f>
        <v>16543</v>
      </c>
      <c r="E153" s="21">
        <f>E154+E157+E160</f>
        <v>16543</v>
      </c>
      <c r="G153" s="39" t="s">
        <v>585</v>
      </c>
      <c r="H153" s="41">
        <f t="shared" si="11"/>
        <v>16543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16543</v>
      </c>
      <c r="D154" s="2">
        <f>D155+D156</f>
        <v>16543</v>
      </c>
      <c r="E154" s="2">
        <f>E155+E156</f>
        <v>16543</v>
      </c>
      <c r="H154" s="41">
        <f t="shared" si="11"/>
        <v>16543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16543</v>
      </c>
      <c r="D156" s="128">
        <f>C156</f>
        <v>16543</v>
      </c>
      <c r="E156" s="128">
        <f>D156</f>
        <v>16543</v>
      </c>
      <c r="H156" s="41">
        <f t="shared" si="11"/>
        <v>16543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3" t="s">
        <v>67</v>
      </c>
      <c r="B256" s="163"/>
      <c r="C256" s="163"/>
      <c r="D256" s="141" t="s">
        <v>853</v>
      </c>
      <c r="E256" s="141" t="s">
        <v>852</v>
      </c>
      <c r="G256" s="47" t="s">
        <v>589</v>
      </c>
      <c r="H256" s="48">
        <f>C257+C559</f>
        <v>1536066.2890000001</v>
      </c>
      <c r="I256" s="49"/>
      <c r="J256" s="50" t="b">
        <f>AND(H256=I256)</f>
        <v>0</v>
      </c>
    </row>
    <row r="257" spans="1:10">
      <c r="A257" s="155" t="s">
        <v>60</v>
      </c>
      <c r="B257" s="156"/>
      <c r="C257" s="37">
        <f>C258+C550</f>
        <v>1102500</v>
      </c>
      <c r="D257" s="37">
        <f>D258+D550</f>
        <v>820506.8</v>
      </c>
      <c r="E257" s="37">
        <f>E258+E550</f>
        <v>820506.8</v>
      </c>
      <c r="G257" s="39" t="s">
        <v>60</v>
      </c>
      <c r="H257" s="41">
        <f>C257</f>
        <v>1102500</v>
      </c>
      <c r="I257" s="42"/>
      <c r="J257" s="40" t="b">
        <f>AND(H257=I257)</f>
        <v>0</v>
      </c>
    </row>
    <row r="258" spans="1:10">
      <c r="A258" s="151" t="s">
        <v>266</v>
      </c>
      <c r="B258" s="152"/>
      <c r="C258" s="36">
        <f>C259+C339+C483+C547</f>
        <v>1039300</v>
      </c>
      <c r="D258" s="36">
        <f>D259+D339+D483+D547</f>
        <v>757306.8</v>
      </c>
      <c r="E258" s="36">
        <f>E259+E339+E483+E547</f>
        <v>757306.8</v>
      </c>
      <c r="G258" s="39" t="s">
        <v>57</v>
      </c>
      <c r="H258" s="41">
        <f t="shared" ref="H258:H321" si="21">C258</f>
        <v>1039300</v>
      </c>
      <c r="I258" s="42"/>
      <c r="J258" s="40" t="b">
        <f>AND(H258=I258)</f>
        <v>0</v>
      </c>
    </row>
    <row r="259" spans="1:10">
      <c r="A259" s="149" t="s">
        <v>267</v>
      </c>
      <c r="B259" s="150"/>
      <c r="C259" s="33">
        <f>C260+C263+C314</f>
        <v>498310</v>
      </c>
      <c r="D259" s="33">
        <f>D260+D263+D314</f>
        <v>216316.79999999999</v>
      </c>
      <c r="E259" s="33">
        <f>E260+E263+E314</f>
        <v>216316.79999999999</v>
      </c>
      <c r="G259" s="39" t="s">
        <v>590</v>
      </c>
      <c r="H259" s="41">
        <f t="shared" si="21"/>
        <v>498310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53" t="s">
        <v>269</v>
      </c>
      <c r="B263" s="154"/>
      <c r="C263" s="32">
        <f>C264+C265+C289+C296+C298+C302+C305+C308+C313</f>
        <v>494278</v>
      </c>
      <c r="D263" s="32">
        <f>D264+D265+D289+D296+D298+D302+D305+D308+D313</f>
        <v>212284.79999999999</v>
      </c>
      <c r="E263" s="32">
        <f>E264+E265+E289+E296+E298+E302+E305+E308+E313</f>
        <v>212284.79999999999</v>
      </c>
      <c r="H263" s="41">
        <f t="shared" si="21"/>
        <v>494278</v>
      </c>
    </row>
    <row r="264" spans="1:10" outlineLevel="2">
      <c r="A264" s="6">
        <v>1101</v>
      </c>
      <c r="B264" s="4" t="s">
        <v>34</v>
      </c>
      <c r="C264" s="5">
        <v>212284.79999999999</v>
      </c>
      <c r="D264" s="5">
        <f>C264</f>
        <v>212284.79999999999</v>
      </c>
      <c r="E264" s="5">
        <f>D264</f>
        <v>212284.79999999999</v>
      </c>
      <c r="H264" s="41">
        <f t="shared" si="21"/>
        <v>212284.79999999999</v>
      </c>
    </row>
    <row r="265" spans="1:10" outlineLevel="2">
      <c r="A265" s="6">
        <v>1101</v>
      </c>
      <c r="B265" s="4" t="s">
        <v>35</v>
      </c>
      <c r="C265" s="5">
        <v>177075.20000000001</v>
      </c>
      <c r="D265" s="5">
        <f>SUM(D266:D288)</f>
        <v>0</v>
      </c>
      <c r="E265" s="5">
        <f>SUM(E266:E288)</f>
        <v>0</v>
      </c>
      <c r="H265" s="41">
        <f t="shared" si="21"/>
        <v>177075.20000000001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4394.2</v>
      </c>
      <c r="D289" s="5">
        <f>SUM(D290:D295)</f>
        <v>0</v>
      </c>
      <c r="E289" s="5">
        <f>SUM(E290:E295)</f>
        <v>0</v>
      </c>
      <c r="H289" s="41">
        <f t="shared" si="21"/>
        <v>4394.2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16132</v>
      </c>
      <c r="D298" s="5">
        <f>SUM(D299:D301)</f>
        <v>0</v>
      </c>
      <c r="E298" s="5">
        <f>SUM(E299:E301)</f>
        <v>0</v>
      </c>
      <c r="H298" s="41">
        <f t="shared" si="21"/>
        <v>16132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2500</v>
      </c>
      <c r="D302" s="5">
        <f>SUM(D303:D304)</f>
        <v>0</v>
      </c>
      <c r="E302" s="5">
        <f>SUM(E303:E304)</f>
        <v>0</v>
      </c>
      <c r="H302" s="41">
        <f t="shared" si="21"/>
        <v>2500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7220.1</v>
      </c>
      <c r="D305" s="5">
        <f>SUM(D306:D307)</f>
        <v>0</v>
      </c>
      <c r="E305" s="5">
        <f>SUM(E306:E307)</f>
        <v>0</v>
      </c>
      <c r="H305" s="41">
        <f t="shared" si="21"/>
        <v>7220.1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74271.7</v>
      </c>
      <c r="D308" s="5">
        <f>SUM(D309:D312)</f>
        <v>0</v>
      </c>
      <c r="E308" s="5">
        <f>SUM(E309:E312)</f>
        <v>0</v>
      </c>
      <c r="H308" s="41">
        <f t="shared" si="21"/>
        <v>74271.7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9" t="s">
        <v>270</v>
      </c>
      <c r="B339" s="150"/>
      <c r="C339" s="33">
        <f>C340+C444+C482</f>
        <v>441880</v>
      </c>
      <c r="D339" s="33">
        <f>D340+D444+D482</f>
        <v>441880</v>
      </c>
      <c r="E339" s="33">
        <f>E340+E444+E482</f>
        <v>441880</v>
      </c>
      <c r="G339" s="39" t="s">
        <v>591</v>
      </c>
      <c r="H339" s="41">
        <f t="shared" si="28"/>
        <v>441880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321380</v>
      </c>
      <c r="D340" s="32">
        <f>D341+D342+D343+D344+D347+D348+D353+D356+D357+D362+D367+BH290668+D371+D372+D373+D376+D377+D378+D382+D388+D391+D392+D395+D398+D399+D404+D407+D408+D409+D412+D415+D416+D419+D420+D421+D422+D429+D443</f>
        <v>321380</v>
      </c>
      <c r="E340" s="32">
        <f>E341+E342+E343+E344+E347+E348+E353+E356+E357+E362+E367+BI290668+E371+E372+E373+E376+E377+E378+E382+E388+E391+E392+E395+E398+E399+E404+E407+E408+E409+E412+E415+E416+E419+E420+E421+E422+E429+E443</f>
        <v>321380</v>
      </c>
      <c r="H340" s="41">
        <f t="shared" si="28"/>
        <v>321380</v>
      </c>
    </row>
    <row r="341" spans="1:10" outlineLevel="2">
      <c r="A341" s="6">
        <v>2201</v>
      </c>
      <c r="B341" s="34" t="s">
        <v>272</v>
      </c>
      <c r="C341" s="5">
        <v>600</v>
      </c>
      <c r="D341" s="5">
        <f>C341</f>
        <v>600</v>
      </c>
      <c r="E341" s="5">
        <f>D341</f>
        <v>600</v>
      </c>
      <c r="H341" s="41">
        <f t="shared" si="28"/>
        <v>600</v>
      </c>
    </row>
    <row r="342" spans="1:10" outlineLevel="2">
      <c r="A342" s="6">
        <v>2201</v>
      </c>
      <c r="B342" s="4" t="s">
        <v>40</v>
      </c>
      <c r="C342" s="5">
        <v>11100</v>
      </c>
      <c r="D342" s="5">
        <f t="shared" ref="D342:E343" si="31">C342</f>
        <v>11100</v>
      </c>
      <c r="E342" s="5">
        <f t="shared" si="31"/>
        <v>11100</v>
      </c>
      <c r="H342" s="41">
        <f t="shared" si="28"/>
        <v>11100</v>
      </c>
    </row>
    <row r="343" spans="1:10" outlineLevel="2">
      <c r="A343" s="6">
        <v>2201</v>
      </c>
      <c r="B343" s="4" t="s">
        <v>41</v>
      </c>
      <c r="C343" s="5">
        <v>126500</v>
      </c>
      <c r="D343" s="5">
        <f t="shared" si="31"/>
        <v>126500</v>
      </c>
      <c r="E343" s="5">
        <f t="shared" si="31"/>
        <v>126500</v>
      </c>
      <c r="H343" s="41">
        <f t="shared" si="28"/>
        <v>126500</v>
      </c>
    </row>
    <row r="344" spans="1:10" outlineLevel="2">
      <c r="A344" s="6">
        <v>2201</v>
      </c>
      <c r="B344" s="4" t="s">
        <v>273</v>
      </c>
      <c r="C344" s="5">
        <f>SUM(C345:C346)</f>
        <v>17000</v>
      </c>
      <c r="D344" s="5">
        <f>SUM(D345:D346)</f>
        <v>17000</v>
      </c>
      <c r="E344" s="5">
        <f>SUM(E345:E346)</f>
        <v>17000</v>
      </c>
      <c r="H344" s="41">
        <f t="shared" si="28"/>
        <v>17000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8"/>
        <v>50000</v>
      </c>
    </row>
    <row r="349" spans="1:10" outlineLevel="3">
      <c r="A349" s="29"/>
      <c r="B349" s="28" t="s">
        <v>278</v>
      </c>
      <c r="C349" s="30">
        <v>47000</v>
      </c>
      <c r="D349" s="30">
        <f>C349</f>
        <v>47000</v>
      </c>
      <c r="E349" s="30">
        <f>D349</f>
        <v>47000</v>
      </c>
      <c r="H349" s="41">
        <f t="shared" si="28"/>
        <v>47000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11500</v>
      </c>
      <c r="D357" s="5">
        <f>SUM(D358:D361)</f>
        <v>11500</v>
      </c>
      <c r="E357" s="5">
        <f>SUM(E358:E361)</f>
        <v>11500</v>
      </c>
      <c r="H357" s="41">
        <f t="shared" si="28"/>
        <v>11500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3500</v>
      </c>
      <c r="D360" s="30">
        <f t="shared" si="35"/>
        <v>3500</v>
      </c>
      <c r="E360" s="30">
        <f t="shared" si="35"/>
        <v>3500</v>
      </c>
      <c r="H360" s="41">
        <f t="shared" si="28"/>
        <v>3500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32500</v>
      </c>
      <c r="D362" s="5">
        <f>SUM(D363:D366)</f>
        <v>32500</v>
      </c>
      <c r="E362" s="5">
        <f>SUM(E363:E366)</f>
        <v>32500</v>
      </c>
      <c r="H362" s="41">
        <f t="shared" si="28"/>
        <v>32500</v>
      </c>
    </row>
    <row r="363" spans="1:8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  <c r="H363" s="41">
        <f t="shared" si="28"/>
        <v>1500</v>
      </c>
    </row>
    <row r="364" spans="1:8" outlineLevel="3">
      <c r="A364" s="29"/>
      <c r="B364" s="28" t="s">
        <v>292</v>
      </c>
      <c r="C364" s="30">
        <v>26500</v>
      </c>
      <c r="D364" s="30">
        <f t="shared" ref="D364:E366" si="36">C364</f>
        <v>26500</v>
      </c>
      <c r="E364" s="30">
        <f t="shared" si="36"/>
        <v>26500</v>
      </c>
      <c r="H364" s="41">
        <f t="shared" si="28"/>
        <v>26500</v>
      </c>
    </row>
    <row r="365" spans="1:8" outlineLevel="3">
      <c r="A365" s="29"/>
      <c r="B365" s="28" t="s">
        <v>293</v>
      </c>
      <c r="C365" s="30">
        <v>4500</v>
      </c>
      <c r="D365" s="30">
        <f t="shared" si="36"/>
        <v>4500</v>
      </c>
      <c r="E365" s="30">
        <f t="shared" si="36"/>
        <v>4500</v>
      </c>
      <c r="H365" s="41">
        <f t="shared" si="28"/>
        <v>4500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8500</v>
      </c>
      <c r="D371" s="5">
        <f t="shared" si="37"/>
        <v>8500</v>
      </c>
      <c r="E371" s="5">
        <f t="shared" si="37"/>
        <v>8500</v>
      </c>
      <c r="H371" s="41">
        <f t="shared" si="28"/>
        <v>8500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2500</v>
      </c>
      <c r="D387" s="30">
        <f t="shared" si="40"/>
        <v>2500</v>
      </c>
      <c r="E387" s="30">
        <f t="shared" si="40"/>
        <v>2500</v>
      </c>
      <c r="H387" s="41">
        <f t="shared" si="41"/>
        <v>2500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500</v>
      </c>
      <c r="D390" s="30">
        <f t="shared" si="42"/>
        <v>500</v>
      </c>
      <c r="E390" s="30">
        <f t="shared" si="42"/>
        <v>500</v>
      </c>
      <c r="H390" s="41">
        <f t="shared" si="41"/>
        <v>500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1180</v>
      </c>
      <c r="D422" s="5">
        <f>SUM(D423:D428)</f>
        <v>1180</v>
      </c>
      <c r="E422" s="5">
        <f>SUM(E423:E428)</f>
        <v>1180</v>
      </c>
      <c r="H422" s="41">
        <f t="shared" si="41"/>
        <v>1180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1000</v>
      </c>
      <c r="D425" s="30">
        <f t="shared" si="48"/>
        <v>1000</v>
      </c>
      <c r="E425" s="30">
        <f t="shared" si="48"/>
        <v>1000</v>
      </c>
      <c r="H425" s="41">
        <f t="shared" si="41"/>
        <v>1000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19000</v>
      </c>
      <c r="D429" s="5">
        <f>SUM(D430:D442)</f>
        <v>19000</v>
      </c>
      <c r="E429" s="5">
        <f>SUM(E430:E442)</f>
        <v>19000</v>
      </c>
      <c r="H429" s="41">
        <f t="shared" si="41"/>
        <v>19000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9000</v>
      </c>
      <c r="D433" s="30">
        <f t="shared" si="49"/>
        <v>9000</v>
      </c>
      <c r="E433" s="30">
        <f t="shared" si="49"/>
        <v>9000</v>
      </c>
      <c r="H433" s="41">
        <f t="shared" si="41"/>
        <v>9000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2500</v>
      </c>
      <c r="D441" s="30">
        <f t="shared" si="49"/>
        <v>2500</v>
      </c>
      <c r="E441" s="30">
        <f t="shared" si="49"/>
        <v>2500</v>
      </c>
      <c r="H441" s="41">
        <f t="shared" si="41"/>
        <v>2500</v>
      </c>
    </row>
    <row r="442" spans="1:8" outlineLevel="3">
      <c r="A442" s="29"/>
      <c r="B442" s="28" t="s">
        <v>355</v>
      </c>
      <c r="C442" s="30">
        <v>2500</v>
      </c>
      <c r="D442" s="30">
        <f t="shared" si="49"/>
        <v>2500</v>
      </c>
      <c r="E442" s="30">
        <f t="shared" si="49"/>
        <v>2500</v>
      </c>
      <c r="H442" s="41">
        <f t="shared" si="41"/>
        <v>2500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120500</v>
      </c>
      <c r="D444" s="32">
        <f>D445+D454+D455+D459+D462+D463+D468+D474+D477+D480+D481+D450</f>
        <v>120500</v>
      </c>
      <c r="E444" s="32">
        <f>E445+E454+E455+E459+E462+E463+E468+E474+E477+E480+E481+E450</f>
        <v>120500</v>
      </c>
      <c r="H444" s="41">
        <f t="shared" si="41"/>
        <v>120500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18500</v>
      </c>
      <c r="D445" s="5">
        <f>SUM(D446:D449)</f>
        <v>18500</v>
      </c>
      <c r="E445" s="5">
        <f>SUM(E446:E449)</f>
        <v>18500</v>
      </c>
      <c r="H445" s="41">
        <f t="shared" si="41"/>
        <v>18500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17000</v>
      </c>
      <c r="D449" s="30">
        <f t="shared" si="50"/>
        <v>17000</v>
      </c>
      <c r="E449" s="30">
        <f t="shared" si="50"/>
        <v>17000</v>
      </c>
      <c r="H449" s="41">
        <f t="shared" si="41"/>
        <v>17000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38000</v>
      </c>
      <c r="D450" s="5">
        <f>SUM(D451:D453)</f>
        <v>38000</v>
      </c>
      <c r="E450" s="5">
        <f>SUM(E451:E453)</f>
        <v>38000</v>
      </c>
      <c r="H450" s="41">
        <f t="shared" ref="H450:H513" si="51">C450</f>
        <v>38000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38000</v>
      </c>
      <c r="D452" s="30">
        <f t="shared" ref="D452:E453" si="52">C452</f>
        <v>38000</v>
      </c>
      <c r="E452" s="30">
        <f t="shared" si="52"/>
        <v>38000</v>
      </c>
      <c r="H452" s="41">
        <f t="shared" si="51"/>
        <v>38000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13500</v>
      </c>
      <c r="D454" s="5">
        <f>C454</f>
        <v>13500</v>
      </c>
      <c r="E454" s="5">
        <f>D454</f>
        <v>13500</v>
      </c>
      <c r="H454" s="41">
        <f t="shared" si="51"/>
        <v>13500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customHeight="1" outlineLevel="3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  <c r="H456" s="41">
        <f t="shared" si="51"/>
        <v>6000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customHeight="1" outlineLevel="3">
      <c r="A460" s="28"/>
      <c r="B460" s="28" t="s">
        <v>369</v>
      </c>
      <c r="C460" s="30">
        <v>3000</v>
      </c>
      <c r="D460" s="30">
        <f t="shared" ref="D460:E462" si="54">C460</f>
        <v>3000</v>
      </c>
      <c r="E460" s="30">
        <f t="shared" si="54"/>
        <v>3000</v>
      </c>
      <c r="H460" s="41">
        <f t="shared" si="51"/>
        <v>3000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36000</v>
      </c>
      <c r="D468" s="5">
        <f>SUM(D469:D473)</f>
        <v>36000</v>
      </c>
      <c r="E468" s="5">
        <f>SUM(E469:E473)</f>
        <v>36000</v>
      </c>
      <c r="H468" s="41">
        <f t="shared" si="51"/>
        <v>36000</v>
      </c>
    </row>
    <row r="469" spans="1:8" ht="15" customHeight="1" outlineLevel="3">
      <c r="A469" s="28"/>
      <c r="B469" s="28" t="s">
        <v>378</v>
      </c>
      <c r="C469" s="30">
        <v>10000</v>
      </c>
      <c r="D469" s="30">
        <f>C469</f>
        <v>10000</v>
      </c>
      <c r="E469" s="30">
        <f>D469</f>
        <v>10000</v>
      </c>
      <c r="H469" s="41">
        <f t="shared" si="51"/>
        <v>10000</v>
      </c>
    </row>
    <row r="470" spans="1:8" ht="15" customHeight="1" outlineLevel="3">
      <c r="A470" s="28"/>
      <c r="B470" s="28" t="s">
        <v>379</v>
      </c>
      <c r="C470" s="30">
        <v>18000</v>
      </c>
      <c r="D470" s="30">
        <f t="shared" ref="D470:E473" si="56">C470</f>
        <v>18000</v>
      </c>
      <c r="E470" s="30">
        <f t="shared" si="56"/>
        <v>18000</v>
      </c>
      <c r="H470" s="41">
        <f t="shared" si="51"/>
        <v>18000</v>
      </c>
    </row>
    <row r="471" spans="1:8" ht="15" customHeight="1" outlineLevel="3">
      <c r="A471" s="28"/>
      <c r="B471" s="28" t="s">
        <v>380</v>
      </c>
      <c r="C471" s="30">
        <v>1000</v>
      </c>
      <c r="D471" s="30">
        <f t="shared" si="56"/>
        <v>1000</v>
      </c>
      <c r="E471" s="30">
        <f t="shared" si="56"/>
        <v>1000</v>
      </c>
      <c r="H471" s="41">
        <f t="shared" si="51"/>
        <v>1000</v>
      </c>
    </row>
    <row r="472" spans="1:8" ht="15" customHeight="1" outlineLevel="3">
      <c r="A472" s="28"/>
      <c r="B472" s="28" t="s">
        <v>381</v>
      </c>
      <c r="C472" s="30">
        <v>2500</v>
      </c>
      <c r="D472" s="30">
        <f t="shared" si="56"/>
        <v>2500</v>
      </c>
      <c r="E472" s="30">
        <f t="shared" si="56"/>
        <v>2500</v>
      </c>
      <c r="H472" s="41">
        <f t="shared" si="51"/>
        <v>2500</v>
      </c>
    </row>
    <row r="473" spans="1:8" ht="15" customHeight="1" outlineLevel="3">
      <c r="A473" s="28"/>
      <c r="B473" s="28" t="s">
        <v>382</v>
      </c>
      <c r="C473" s="30">
        <v>4500</v>
      </c>
      <c r="D473" s="30">
        <f t="shared" si="56"/>
        <v>4500</v>
      </c>
      <c r="E473" s="30">
        <f t="shared" si="56"/>
        <v>4500</v>
      </c>
      <c r="H473" s="41">
        <f t="shared" si="51"/>
        <v>4500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  <c r="H477" s="41">
        <f t="shared" si="51"/>
        <v>1500</v>
      </c>
    </row>
    <row r="478" spans="1:8" ht="15" customHeight="1" outlineLevel="3">
      <c r="A478" s="28"/>
      <c r="B478" s="28" t="s">
        <v>383</v>
      </c>
      <c r="C478" s="30">
        <v>1500</v>
      </c>
      <c r="D478" s="30">
        <f t="shared" ref="D478:E481" si="57">C478</f>
        <v>1500</v>
      </c>
      <c r="E478" s="30">
        <f t="shared" si="57"/>
        <v>1500</v>
      </c>
      <c r="H478" s="41">
        <f t="shared" si="51"/>
        <v>1500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9" t="s">
        <v>389</v>
      </c>
      <c r="B483" s="160"/>
      <c r="C483" s="35">
        <f>C484+C504+C509+C522+C528+C538</f>
        <v>98610</v>
      </c>
      <c r="D483" s="35">
        <f>D484+D504+D509+D522+D528+D538</f>
        <v>98610</v>
      </c>
      <c r="E483" s="35">
        <f>E484+E504+E509+E522+E528+E538</f>
        <v>98610</v>
      </c>
      <c r="G483" s="39" t="s">
        <v>592</v>
      </c>
      <c r="H483" s="41">
        <f t="shared" si="51"/>
        <v>98610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15500</v>
      </c>
      <c r="D484" s="32">
        <f>D485+D486+D490+D491+D494+D497+D500+D501+D502+D503</f>
        <v>15500</v>
      </c>
      <c r="E484" s="32">
        <f>E485+E486+E490+E491+E494+E497+E500+E501+E502+E503</f>
        <v>15500</v>
      </c>
      <c r="H484" s="41">
        <f t="shared" si="51"/>
        <v>15500</v>
      </c>
    </row>
    <row r="485" spans="1:10" outlineLevel="2">
      <c r="A485" s="6">
        <v>3302</v>
      </c>
      <c r="B485" s="4" t="s">
        <v>391</v>
      </c>
      <c r="C485" s="5">
        <v>2500</v>
      </c>
      <c r="D485" s="5">
        <f>C485</f>
        <v>2500</v>
      </c>
      <c r="E485" s="5">
        <f>D485</f>
        <v>2500</v>
      </c>
      <c r="H485" s="41">
        <f t="shared" si="51"/>
        <v>2500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  <c r="H497" s="41">
        <f t="shared" si="51"/>
        <v>4000</v>
      </c>
    </row>
    <row r="498" spans="1:12" ht="15" customHeight="1" outlineLevel="3">
      <c r="A498" s="28"/>
      <c r="B498" s="28" t="s">
        <v>404</v>
      </c>
      <c r="C498" s="30">
        <v>3600</v>
      </c>
      <c r="D498" s="30">
        <f t="shared" ref="D498:E503" si="59">C498</f>
        <v>3600</v>
      </c>
      <c r="E498" s="30">
        <f t="shared" si="59"/>
        <v>3600</v>
      </c>
      <c r="H498" s="41">
        <f t="shared" si="51"/>
        <v>3600</v>
      </c>
    </row>
    <row r="499" spans="1:12" ht="15" customHeight="1" outlineLevel="3">
      <c r="A499" s="28"/>
      <c r="B499" s="28" t="s">
        <v>405</v>
      </c>
      <c r="C499" s="30">
        <v>400</v>
      </c>
      <c r="D499" s="30">
        <f t="shared" si="59"/>
        <v>400</v>
      </c>
      <c r="E499" s="30">
        <f t="shared" si="59"/>
        <v>400</v>
      </c>
      <c r="H499" s="41">
        <f t="shared" si="51"/>
        <v>400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11000</v>
      </c>
      <c r="D504" s="32">
        <f>SUM(D505:D508)</f>
        <v>11000</v>
      </c>
      <c r="E504" s="32">
        <f>SUM(E505:E508)</f>
        <v>11000</v>
      </c>
      <c r="H504" s="41">
        <f t="shared" si="51"/>
        <v>11000</v>
      </c>
    </row>
    <row r="505" spans="1:12" outlineLevel="2" collapsed="1">
      <c r="A505" s="6">
        <v>3303</v>
      </c>
      <c r="B505" s="4" t="s">
        <v>411</v>
      </c>
      <c r="C505" s="5">
        <v>6000</v>
      </c>
      <c r="D505" s="5">
        <f>C505</f>
        <v>6000</v>
      </c>
      <c r="E505" s="5">
        <f>D505</f>
        <v>6000</v>
      </c>
      <c r="H505" s="41">
        <f t="shared" si="51"/>
        <v>6000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3450</v>
      </c>
      <c r="D507" s="5">
        <f t="shared" si="60"/>
        <v>3450</v>
      </c>
      <c r="E507" s="5">
        <f t="shared" si="60"/>
        <v>3450</v>
      </c>
      <c r="H507" s="41">
        <f t="shared" si="51"/>
        <v>3450</v>
      </c>
    </row>
    <row r="508" spans="1:12" outlineLevel="2">
      <c r="A508" s="6">
        <v>3303</v>
      </c>
      <c r="B508" s="4" t="s">
        <v>409</v>
      </c>
      <c r="C508" s="5">
        <v>1550</v>
      </c>
      <c r="D508" s="5">
        <f t="shared" si="60"/>
        <v>1550</v>
      </c>
      <c r="E508" s="5">
        <f t="shared" si="60"/>
        <v>1550</v>
      </c>
      <c r="H508" s="41">
        <f t="shared" si="51"/>
        <v>1550</v>
      </c>
    </row>
    <row r="509" spans="1:12" outlineLevel="1">
      <c r="A509" s="153" t="s">
        <v>414</v>
      </c>
      <c r="B509" s="154"/>
      <c r="C509" s="32">
        <f>C510+C511+C512+C513+C517+C518+C519+C520+C521</f>
        <v>50000</v>
      </c>
      <c r="D509" s="32">
        <f>D510+D511+D512+D513+D517+D518+D519+D520+D521</f>
        <v>50000</v>
      </c>
      <c r="E509" s="32">
        <f>E510+E511+E512+E513+E517+E518+E519+E520+E521</f>
        <v>50000</v>
      </c>
      <c r="F509" s="51"/>
      <c r="H509" s="41">
        <f t="shared" si="51"/>
        <v>50000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9000</v>
      </c>
      <c r="D517" s="5">
        <f t="shared" si="62"/>
        <v>9000</v>
      </c>
      <c r="E517" s="5">
        <f t="shared" si="62"/>
        <v>9000</v>
      </c>
      <c r="H517" s="41">
        <f t="shared" si="63"/>
        <v>9000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40000</v>
      </c>
      <c r="D520" s="5">
        <f t="shared" si="62"/>
        <v>40000</v>
      </c>
      <c r="E520" s="5">
        <f t="shared" si="62"/>
        <v>40000</v>
      </c>
      <c r="H520" s="41">
        <f t="shared" si="63"/>
        <v>40000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22110</v>
      </c>
      <c r="D538" s="32">
        <f>SUM(D539:D544)</f>
        <v>22110</v>
      </c>
      <c r="E538" s="32">
        <f>SUM(E539:E544)</f>
        <v>22110</v>
      </c>
      <c r="H538" s="41">
        <f t="shared" si="63"/>
        <v>22110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1110</v>
      </c>
      <c r="D540" s="5">
        <f t="shared" ref="D540:E543" si="66">C540</f>
        <v>1110</v>
      </c>
      <c r="E540" s="5">
        <f t="shared" si="66"/>
        <v>1110</v>
      </c>
      <c r="H540" s="41">
        <f t="shared" si="63"/>
        <v>1110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21000</v>
      </c>
      <c r="D544" s="5">
        <f>SUM(D545:D546)</f>
        <v>21000</v>
      </c>
      <c r="E544" s="5">
        <f>SUM(E545:E546)</f>
        <v>21000</v>
      </c>
      <c r="H544" s="41">
        <f t="shared" si="63"/>
        <v>21000</v>
      </c>
    </row>
    <row r="545" spans="1:10" ht="15" customHeight="1" outlineLevel="2">
      <c r="A545" s="29"/>
      <c r="B545" s="28" t="s">
        <v>447</v>
      </c>
      <c r="C545" s="30">
        <v>21000</v>
      </c>
      <c r="D545" s="30">
        <f>C545</f>
        <v>21000</v>
      </c>
      <c r="E545" s="30">
        <f>D545</f>
        <v>21000</v>
      </c>
      <c r="H545" s="41">
        <f t="shared" si="63"/>
        <v>21000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7" t="s">
        <v>449</v>
      </c>
      <c r="B547" s="158"/>
      <c r="C547" s="35">
        <f>C548+C549</f>
        <v>500</v>
      </c>
      <c r="D547" s="35">
        <f>D548+D549</f>
        <v>500</v>
      </c>
      <c r="E547" s="35">
        <f>E548+E549</f>
        <v>500</v>
      </c>
      <c r="G547" s="39" t="s">
        <v>593</v>
      </c>
      <c r="H547" s="41">
        <f t="shared" si="63"/>
        <v>500</v>
      </c>
      <c r="I547" s="42"/>
      <c r="J547" s="40" t="b">
        <f>AND(H547=I547)</f>
        <v>0</v>
      </c>
    </row>
    <row r="548" spans="1:10" outlineLevel="1">
      <c r="A548" s="153" t="s">
        <v>450</v>
      </c>
      <c r="B548" s="154"/>
      <c r="C548" s="32">
        <v>500</v>
      </c>
      <c r="D548" s="32">
        <f>C548</f>
        <v>500</v>
      </c>
      <c r="E548" s="32">
        <f>D548</f>
        <v>500</v>
      </c>
      <c r="H548" s="41">
        <f t="shared" si="63"/>
        <v>500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1" t="s">
        <v>455</v>
      </c>
      <c r="B550" s="152"/>
      <c r="C550" s="36">
        <f>C551</f>
        <v>63200</v>
      </c>
      <c r="D550" s="36">
        <f>D551</f>
        <v>63200</v>
      </c>
      <c r="E550" s="36">
        <f>E551</f>
        <v>63200</v>
      </c>
      <c r="G550" s="39" t="s">
        <v>59</v>
      </c>
      <c r="H550" s="41">
        <f t="shared" si="63"/>
        <v>63200</v>
      </c>
      <c r="I550" s="42"/>
      <c r="J550" s="40" t="b">
        <f>AND(H550=I550)</f>
        <v>0</v>
      </c>
    </row>
    <row r="551" spans="1:10">
      <c r="A551" s="149" t="s">
        <v>456</v>
      </c>
      <c r="B551" s="150"/>
      <c r="C551" s="33">
        <f>C552+C556</f>
        <v>63200</v>
      </c>
      <c r="D551" s="33">
        <f>D552+D556</f>
        <v>63200</v>
      </c>
      <c r="E551" s="33">
        <f>E552+E556</f>
        <v>63200</v>
      </c>
      <c r="G551" s="39" t="s">
        <v>594</v>
      </c>
      <c r="H551" s="41">
        <f t="shared" si="63"/>
        <v>63200</v>
      </c>
      <c r="I551" s="42"/>
      <c r="J551" s="40" t="b">
        <f>AND(H551=I551)</f>
        <v>0</v>
      </c>
    </row>
    <row r="552" spans="1:10" outlineLevel="1">
      <c r="A552" s="153" t="s">
        <v>457</v>
      </c>
      <c r="B552" s="154"/>
      <c r="C552" s="32">
        <f>SUM(C553:C555)</f>
        <v>63200</v>
      </c>
      <c r="D552" s="32">
        <f>SUM(D553:D555)</f>
        <v>63200</v>
      </c>
      <c r="E552" s="32">
        <f>SUM(E553:E555)</f>
        <v>63200</v>
      </c>
      <c r="H552" s="41">
        <f t="shared" si="63"/>
        <v>63200</v>
      </c>
    </row>
    <row r="553" spans="1:10" outlineLevel="2" collapsed="1">
      <c r="A553" s="6">
        <v>5500</v>
      </c>
      <c r="B553" s="4" t="s">
        <v>458</v>
      </c>
      <c r="C553" s="5">
        <v>63200</v>
      </c>
      <c r="D553" s="5">
        <f t="shared" ref="D553:E555" si="67">C553</f>
        <v>63200</v>
      </c>
      <c r="E553" s="5">
        <f t="shared" si="67"/>
        <v>63200</v>
      </c>
      <c r="H553" s="41">
        <f t="shared" si="63"/>
        <v>63200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5" t="s">
        <v>62</v>
      </c>
      <c r="B559" s="156"/>
      <c r="C559" s="37">
        <f>C560+C716+C725</f>
        <v>433566.28900000005</v>
      </c>
      <c r="D559" s="37">
        <f>D560+D716+D725</f>
        <v>433566.28900000005</v>
      </c>
      <c r="E559" s="37">
        <f>E560+E716+E725</f>
        <v>433566.28900000005</v>
      </c>
      <c r="G559" s="39" t="s">
        <v>62</v>
      </c>
      <c r="H559" s="41">
        <f t="shared" si="63"/>
        <v>433566.28900000005</v>
      </c>
      <c r="I559" s="42"/>
      <c r="J559" s="40" t="b">
        <f>AND(H559=I559)</f>
        <v>0</v>
      </c>
    </row>
    <row r="560" spans="1:10">
      <c r="A560" s="151" t="s">
        <v>464</v>
      </c>
      <c r="B560" s="152"/>
      <c r="C560" s="36">
        <f>C561+C638+C642+C645</f>
        <v>334536.11100000003</v>
      </c>
      <c r="D560" s="36">
        <f>D561+D638+D642+D645</f>
        <v>334536.11100000003</v>
      </c>
      <c r="E560" s="36">
        <f>E561+E638+E642+E645</f>
        <v>334536.11100000003</v>
      </c>
      <c r="G560" s="39" t="s">
        <v>61</v>
      </c>
      <c r="H560" s="41">
        <f t="shared" si="63"/>
        <v>334536.11100000003</v>
      </c>
      <c r="I560" s="42"/>
      <c r="J560" s="40" t="b">
        <f>AND(H560=I560)</f>
        <v>0</v>
      </c>
    </row>
    <row r="561" spans="1:10">
      <c r="A561" s="149" t="s">
        <v>465</v>
      </c>
      <c r="B561" s="150"/>
      <c r="C561" s="38">
        <f>C562+C567+C568+C569+C576+C577+C581+C584+C585+C586+C587+C592+C595+C599+C603+C610+C616+C628</f>
        <v>334536.11100000003</v>
      </c>
      <c r="D561" s="38">
        <f>D562+D567+D568+D569+D576+D577+D581+D584+D585+D586+D587+D592+D595+D599+D603+D610+D616+D628</f>
        <v>334536.11100000003</v>
      </c>
      <c r="E561" s="38">
        <f>E562+E567+E568+E569+E576+E577+E581+E584+E585+E586+E587+E592+E595+E599+E603+E610+E616+E628</f>
        <v>334536.11100000003</v>
      </c>
      <c r="G561" s="39" t="s">
        <v>595</v>
      </c>
      <c r="H561" s="41">
        <f t="shared" si="63"/>
        <v>334536.11100000003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9634.8559999999998</v>
      </c>
      <c r="D562" s="32">
        <f>SUM(D563:D566)</f>
        <v>9634.8559999999998</v>
      </c>
      <c r="E562" s="32">
        <f>SUM(E563:E566)</f>
        <v>9634.8559999999998</v>
      </c>
      <c r="H562" s="41">
        <f t="shared" si="63"/>
        <v>9634.8559999999998</v>
      </c>
    </row>
    <row r="563" spans="1:10" outlineLevel="2">
      <c r="A563" s="7">
        <v>6600</v>
      </c>
      <c r="B563" s="4" t="s">
        <v>468</v>
      </c>
      <c r="C563" s="5">
        <v>4000</v>
      </c>
      <c r="D563" s="5">
        <f>C563</f>
        <v>4000</v>
      </c>
      <c r="E563" s="5">
        <f>D563</f>
        <v>4000</v>
      </c>
      <c r="H563" s="41">
        <f t="shared" si="63"/>
        <v>4000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5634.8559999999998</v>
      </c>
      <c r="D566" s="5">
        <f t="shared" si="68"/>
        <v>5634.8559999999998</v>
      </c>
      <c r="E566" s="5">
        <f t="shared" si="68"/>
        <v>5634.8559999999998</v>
      </c>
      <c r="H566" s="41">
        <f t="shared" si="63"/>
        <v>5634.8559999999998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71423.462999999989</v>
      </c>
      <c r="D569" s="32">
        <f>SUM(D570:D575)</f>
        <v>71423.462999999989</v>
      </c>
      <c r="E569" s="32">
        <f>SUM(E570:E575)</f>
        <v>71423.462999999989</v>
      </c>
      <c r="H569" s="41">
        <f t="shared" si="63"/>
        <v>71423.462999999989</v>
      </c>
    </row>
    <row r="570" spans="1:10" outlineLevel="2">
      <c r="A570" s="7">
        <v>6603</v>
      </c>
      <c r="B570" s="4" t="s">
        <v>474</v>
      </c>
      <c r="C570" s="5">
        <v>23299.201000000001</v>
      </c>
      <c r="D570" s="5">
        <f>C570</f>
        <v>23299.201000000001</v>
      </c>
      <c r="E570" s="5">
        <f>D570</f>
        <v>23299.201000000001</v>
      </c>
      <c r="H570" s="41">
        <f t="shared" si="63"/>
        <v>23299.201000000001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30444.032999999999</v>
      </c>
      <c r="D572" s="5">
        <f t="shared" si="69"/>
        <v>30444.032999999999</v>
      </c>
      <c r="E572" s="5">
        <f t="shared" si="69"/>
        <v>30444.032999999999</v>
      </c>
      <c r="H572" s="41">
        <f t="shared" si="63"/>
        <v>30444.032999999999</v>
      </c>
    </row>
    <row r="573" spans="1:10" outlineLevel="2">
      <c r="A573" s="7">
        <v>6603</v>
      </c>
      <c r="B573" s="4" t="s">
        <v>477</v>
      </c>
      <c r="C573" s="5">
        <v>17663.028999999999</v>
      </c>
      <c r="D573" s="5">
        <f t="shared" si="69"/>
        <v>17663.028999999999</v>
      </c>
      <c r="E573" s="5">
        <f t="shared" si="69"/>
        <v>17663.028999999999</v>
      </c>
      <c r="H573" s="41">
        <f t="shared" si="63"/>
        <v>17663.028999999999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17.2</v>
      </c>
      <c r="D575" s="5">
        <f t="shared" si="69"/>
        <v>17.2</v>
      </c>
      <c r="E575" s="5">
        <f t="shared" si="69"/>
        <v>17.2</v>
      </c>
      <c r="H575" s="41">
        <f t="shared" si="63"/>
        <v>17.2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3047.8</v>
      </c>
      <c r="D577" s="32">
        <f>SUM(D578:D580)</f>
        <v>3047.8</v>
      </c>
      <c r="E577" s="32">
        <f>SUM(E578:E580)</f>
        <v>3047.8</v>
      </c>
      <c r="H577" s="41">
        <f t="shared" si="63"/>
        <v>3047.8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3047.8</v>
      </c>
      <c r="D580" s="5">
        <f t="shared" si="70"/>
        <v>3047.8</v>
      </c>
      <c r="E580" s="5">
        <f t="shared" si="70"/>
        <v>3047.8</v>
      </c>
      <c r="H580" s="41">
        <f t="shared" si="71"/>
        <v>3047.8</v>
      </c>
    </row>
    <row r="581" spans="1:8" outlineLevel="1">
      <c r="A581" s="153" t="s">
        <v>485</v>
      </c>
      <c r="B581" s="154"/>
      <c r="C581" s="32">
        <f>SUM(C582:C583)</f>
        <v>35483.006999999998</v>
      </c>
      <c r="D581" s="32">
        <f>SUM(D582:D583)</f>
        <v>35483.006999999998</v>
      </c>
      <c r="E581" s="32">
        <f>SUM(E582:E583)</f>
        <v>35483.006999999998</v>
      </c>
      <c r="H581" s="41">
        <f t="shared" si="71"/>
        <v>35483.006999999998</v>
      </c>
    </row>
    <row r="582" spans="1:8" outlineLevel="2">
      <c r="A582" s="7">
        <v>6606</v>
      </c>
      <c r="B582" s="4" t="s">
        <v>486</v>
      </c>
      <c r="C582" s="5">
        <v>26043</v>
      </c>
      <c r="D582" s="5">
        <f t="shared" ref="D582:E586" si="72">C582</f>
        <v>26043</v>
      </c>
      <c r="E582" s="5">
        <f t="shared" si="72"/>
        <v>26043</v>
      </c>
      <c r="H582" s="41">
        <f t="shared" si="71"/>
        <v>26043</v>
      </c>
    </row>
    <row r="583" spans="1:8" outlineLevel="2">
      <c r="A583" s="7">
        <v>6606</v>
      </c>
      <c r="B583" s="4" t="s">
        <v>487</v>
      </c>
      <c r="C583" s="5">
        <v>9440.0069999999996</v>
      </c>
      <c r="D583" s="5">
        <f t="shared" si="72"/>
        <v>9440.0069999999996</v>
      </c>
      <c r="E583" s="5">
        <f t="shared" si="72"/>
        <v>9440.0069999999996</v>
      </c>
      <c r="H583" s="41">
        <f t="shared" si="71"/>
        <v>9440.0069999999996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186.05099999999999</v>
      </c>
      <c r="D585" s="32">
        <f t="shared" si="72"/>
        <v>186.05099999999999</v>
      </c>
      <c r="E585" s="32">
        <f t="shared" si="72"/>
        <v>186.05099999999999</v>
      </c>
      <c r="H585" s="41">
        <f t="shared" si="71"/>
        <v>186.05099999999999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23416.495999999999</v>
      </c>
      <c r="D587" s="32">
        <f>SUM(D588:D591)</f>
        <v>23416.495999999999</v>
      </c>
      <c r="E587" s="32">
        <f>SUM(E588:E591)</f>
        <v>23416.495999999999</v>
      </c>
      <c r="H587" s="41">
        <f t="shared" si="71"/>
        <v>23416.495999999999</v>
      </c>
    </row>
    <row r="588" spans="1:8" outlineLevel="2">
      <c r="A588" s="7">
        <v>6610</v>
      </c>
      <c r="B588" s="4" t="s">
        <v>492</v>
      </c>
      <c r="C588" s="5">
        <v>176.99600000000001</v>
      </c>
      <c r="D588" s="5">
        <f>C588</f>
        <v>176.99600000000001</v>
      </c>
      <c r="E588" s="5">
        <f>D588</f>
        <v>176.99600000000001</v>
      </c>
      <c r="H588" s="41">
        <f t="shared" si="71"/>
        <v>176.99600000000001</v>
      </c>
    </row>
    <row r="589" spans="1:8" outlineLevel="2">
      <c r="A589" s="7">
        <v>6610</v>
      </c>
      <c r="B589" s="4" t="s">
        <v>493</v>
      </c>
      <c r="C589" s="5">
        <v>39.5</v>
      </c>
      <c r="D589" s="5">
        <f t="shared" ref="D589:E591" si="73">C589</f>
        <v>39.5</v>
      </c>
      <c r="E589" s="5">
        <f t="shared" si="73"/>
        <v>39.5</v>
      </c>
      <c r="H589" s="41">
        <f t="shared" si="71"/>
        <v>39.5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23200</v>
      </c>
      <c r="D591" s="5">
        <f t="shared" si="73"/>
        <v>23200</v>
      </c>
      <c r="E591" s="5">
        <f t="shared" si="73"/>
        <v>23200</v>
      </c>
      <c r="H591" s="41">
        <f t="shared" si="71"/>
        <v>23200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110999.87400000001</v>
      </c>
      <c r="D599" s="32">
        <f>SUM(D600:D602)</f>
        <v>110999.87400000001</v>
      </c>
      <c r="E599" s="32">
        <f>SUM(E600:E602)</f>
        <v>110999.87400000001</v>
      </c>
      <c r="H599" s="41">
        <f t="shared" si="71"/>
        <v>110999.87400000001</v>
      </c>
    </row>
    <row r="600" spans="1:8" outlineLevel="2">
      <c r="A600" s="7">
        <v>6613</v>
      </c>
      <c r="B600" s="4" t="s">
        <v>504</v>
      </c>
      <c r="C600" s="5">
        <v>11384.739</v>
      </c>
      <c r="D600" s="5">
        <f t="shared" ref="D600:E602" si="75">C600</f>
        <v>11384.739</v>
      </c>
      <c r="E600" s="5">
        <f t="shared" si="75"/>
        <v>11384.739</v>
      </c>
      <c r="H600" s="41">
        <f t="shared" si="71"/>
        <v>11384.739</v>
      </c>
    </row>
    <row r="601" spans="1:8" outlineLevel="2">
      <c r="A601" s="7">
        <v>6613</v>
      </c>
      <c r="B601" s="4" t="s">
        <v>505</v>
      </c>
      <c r="C601" s="5">
        <v>72132.198000000004</v>
      </c>
      <c r="D601" s="5">
        <f t="shared" si="75"/>
        <v>72132.198000000004</v>
      </c>
      <c r="E601" s="5">
        <f t="shared" si="75"/>
        <v>72132.198000000004</v>
      </c>
      <c r="H601" s="41">
        <f t="shared" si="71"/>
        <v>72132.198000000004</v>
      </c>
    </row>
    <row r="602" spans="1:8" outlineLevel="2">
      <c r="A602" s="7">
        <v>6613</v>
      </c>
      <c r="B602" s="4" t="s">
        <v>501</v>
      </c>
      <c r="C602" s="5">
        <v>27482.937000000002</v>
      </c>
      <c r="D602" s="5">
        <f t="shared" si="75"/>
        <v>27482.937000000002</v>
      </c>
      <c r="E602" s="5">
        <f t="shared" si="75"/>
        <v>27482.937000000002</v>
      </c>
      <c r="H602" s="41">
        <f t="shared" si="71"/>
        <v>27482.937000000002</v>
      </c>
    </row>
    <row r="603" spans="1:8" outlineLevel="1">
      <c r="A603" s="153" t="s">
        <v>506</v>
      </c>
      <c r="B603" s="154"/>
      <c r="C603" s="32">
        <f>SUM(C604:C609)</f>
        <v>63767</v>
      </c>
      <c r="D603" s="32">
        <f>SUM(D604:D609)</f>
        <v>63767</v>
      </c>
      <c r="E603" s="32">
        <f>SUM(E604:E609)</f>
        <v>63767</v>
      </c>
      <c r="H603" s="41">
        <f t="shared" si="71"/>
        <v>63767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10500</v>
      </c>
      <c r="D608" s="5">
        <f t="shared" si="76"/>
        <v>10500</v>
      </c>
      <c r="E608" s="5">
        <f t="shared" si="76"/>
        <v>10500</v>
      </c>
      <c r="H608" s="41">
        <f t="shared" si="71"/>
        <v>10500</v>
      </c>
    </row>
    <row r="609" spans="1:8" outlineLevel="2">
      <c r="A609" s="7">
        <v>6614</v>
      </c>
      <c r="B609" s="4" t="s">
        <v>512</v>
      </c>
      <c r="C609" s="5">
        <v>53267</v>
      </c>
      <c r="D609" s="5">
        <f t="shared" si="76"/>
        <v>53267</v>
      </c>
      <c r="E609" s="5">
        <f t="shared" si="76"/>
        <v>53267</v>
      </c>
      <c r="H609" s="41">
        <f t="shared" si="71"/>
        <v>53267</v>
      </c>
    </row>
    <row r="610" spans="1:8" outlineLevel="1">
      <c r="A610" s="153" t="s">
        <v>513</v>
      </c>
      <c r="B610" s="154"/>
      <c r="C610" s="32">
        <f>SUM(C611:C615)</f>
        <v>13415.597</v>
      </c>
      <c r="D610" s="32">
        <f>SUM(D611:D615)</f>
        <v>13415.597</v>
      </c>
      <c r="E610" s="32">
        <f>SUM(E611:E615)</f>
        <v>13415.597</v>
      </c>
      <c r="H610" s="41">
        <f t="shared" si="71"/>
        <v>13415.597</v>
      </c>
    </row>
    <row r="611" spans="1:8" outlineLevel="2">
      <c r="A611" s="7">
        <v>6615</v>
      </c>
      <c r="B611" s="4" t="s">
        <v>514</v>
      </c>
      <c r="C611" s="5">
        <v>9400.0169999999998</v>
      </c>
      <c r="D611" s="5">
        <f>C611</f>
        <v>9400.0169999999998</v>
      </c>
      <c r="E611" s="5">
        <f>D611</f>
        <v>9400.0169999999998</v>
      </c>
      <c r="H611" s="41">
        <f t="shared" si="71"/>
        <v>9400.0169999999998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1000</v>
      </c>
      <c r="D614" s="5">
        <f t="shared" si="77"/>
        <v>1000</v>
      </c>
      <c r="E614" s="5">
        <f t="shared" si="77"/>
        <v>1000</v>
      </c>
      <c r="H614" s="41">
        <f t="shared" si="71"/>
        <v>1000</v>
      </c>
    </row>
    <row r="615" spans="1:8" outlineLevel="2">
      <c r="A615" s="7">
        <v>6615</v>
      </c>
      <c r="B615" s="4" t="s">
        <v>518</v>
      </c>
      <c r="C615" s="5">
        <v>3015.58</v>
      </c>
      <c r="D615" s="5">
        <f t="shared" si="77"/>
        <v>3015.58</v>
      </c>
      <c r="E615" s="5">
        <f t="shared" si="77"/>
        <v>3015.58</v>
      </c>
      <c r="H615" s="41">
        <f t="shared" si="71"/>
        <v>3015.58</v>
      </c>
    </row>
    <row r="616" spans="1:8" outlineLevel="1">
      <c r="A616" s="153" t="s">
        <v>519</v>
      </c>
      <c r="B616" s="154"/>
      <c r="C616" s="32">
        <f>SUM(C617:C627)</f>
        <v>161.96700000000001</v>
      </c>
      <c r="D616" s="32">
        <f>SUM(D617:D627)</f>
        <v>161.96700000000001</v>
      </c>
      <c r="E616" s="32">
        <f>SUM(E617:E627)</f>
        <v>161.96700000000001</v>
      </c>
      <c r="H616" s="41">
        <f t="shared" si="71"/>
        <v>161.96700000000001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161.96700000000001</v>
      </c>
      <c r="D620" s="5">
        <f t="shared" si="78"/>
        <v>161.96700000000001</v>
      </c>
      <c r="E620" s="5">
        <f t="shared" si="78"/>
        <v>161.96700000000001</v>
      </c>
      <c r="H620" s="41">
        <f t="shared" si="71"/>
        <v>161.96700000000001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3000</v>
      </c>
      <c r="D628" s="32">
        <f>SUM(D629:D637)</f>
        <v>3000</v>
      </c>
      <c r="E628" s="32">
        <f>SUM(E629:E637)</f>
        <v>3000</v>
      </c>
      <c r="H628" s="41">
        <f t="shared" si="71"/>
        <v>3000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3000</v>
      </c>
      <c r="D632" s="5">
        <f t="shared" si="79"/>
        <v>3000</v>
      </c>
      <c r="E632" s="5">
        <f t="shared" si="79"/>
        <v>3000</v>
      </c>
      <c r="H632" s="41">
        <f t="shared" si="71"/>
        <v>3000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9" t="s">
        <v>541</v>
      </c>
      <c r="B638" s="15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9" t="s">
        <v>545</v>
      </c>
      <c r="B642" s="15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9" t="s">
        <v>548</v>
      </c>
      <c r="B645" s="15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1" t="s">
        <v>570</v>
      </c>
      <c r="B716" s="152"/>
      <c r="C716" s="36">
        <f>C717</f>
        <v>99030.178</v>
      </c>
      <c r="D716" s="36">
        <f>D717</f>
        <v>99030.178</v>
      </c>
      <c r="E716" s="36">
        <f>E717</f>
        <v>99030.178</v>
      </c>
      <c r="G716" s="39" t="s">
        <v>66</v>
      </c>
      <c r="H716" s="41">
        <f t="shared" si="92"/>
        <v>99030.178</v>
      </c>
      <c r="I716" s="42"/>
      <c r="J716" s="40" t="b">
        <f>AND(H716=I716)</f>
        <v>0</v>
      </c>
    </row>
    <row r="717" spans="1:10">
      <c r="A717" s="149" t="s">
        <v>571</v>
      </c>
      <c r="B717" s="150"/>
      <c r="C717" s="33">
        <f>C718+C722</f>
        <v>99030.178</v>
      </c>
      <c r="D717" s="33">
        <f>D718+D722</f>
        <v>99030.178</v>
      </c>
      <c r="E717" s="33">
        <f>E718+E722</f>
        <v>99030.178</v>
      </c>
      <c r="G717" s="39" t="s">
        <v>599</v>
      </c>
      <c r="H717" s="41">
        <f t="shared" si="92"/>
        <v>99030.178</v>
      </c>
      <c r="I717" s="42"/>
      <c r="J717" s="40" t="b">
        <f>AND(H717=I717)</f>
        <v>0</v>
      </c>
    </row>
    <row r="718" spans="1:10" outlineLevel="1" collapsed="1">
      <c r="A718" s="147" t="s">
        <v>851</v>
      </c>
      <c r="B718" s="148"/>
      <c r="C718" s="31">
        <f>SUM(C719:C721)</f>
        <v>99030.178</v>
      </c>
      <c r="D718" s="31">
        <f>SUM(D719:D721)</f>
        <v>99030.178</v>
      </c>
      <c r="E718" s="31">
        <f>SUM(E719:E721)</f>
        <v>99030.178</v>
      </c>
      <c r="H718" s="41">
        <f t="shared" si="92"/>
        <v>99030.178</v>
      </c>
    </row>
    <row r="719" spans="1:10" ht="15" customHeight="1" outlineLevel="2">
      <c r="A719" s="6">
        <v>10950</v>
      </c>
      <c r="B719" s="4" t="s">
        <v>572</v>
      </c>
      <c r="C719" s="5">
        <v>99030.178</v>
      </c>
      <c r="D719" s="5">
        <f>C719</f>
        <v>99030.178</v>
      </c>
      <c r="E719" s="5">
        <f>D719</f>
        <v>99030.178</v>
      </c>
      <c r="H719" s="41">
        <f t="shared" si="92"/>
        <v>99030.178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7" t="s">
        <v>850</v>
      </c>
      <c r="B722" s="14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1" t="s">
        <v>577</v>
      </c>
      <c r="B725" s="15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9" t="s">
        <v>588</v>
      </c>
      <c r="B726" s="15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7" t="s">
        <v>849</v>
      </c>
      <c r="B727" s="14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7" t="s">
        <v>848</v>
      </c>
      <c r="B730" s="14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7" t="s">
        <v>846</v>
      </c>
      <c r="B733" s="14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7" t="s">
        <v>843</v>
      </c>
      <c r="B739" s="14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7" t="s">
        <v>842</v>
      </c>
      <c r="B741" s="14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7" t="s">
        <v>841</v>
      </c>
      <c r="B743" s="14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7" t="s">
        <v>836</v>
      </c>
      <c r="B750" s="14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7" t="s">
        <v>834</v>
      </c>
      <c r="B755" s="14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7" t="s">
        <v>830</v>
      </c>
      <c r="B760" s="14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7" t="s">
        <v>828</v>
      </c>
      <c r="B765" s="14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7" t="s">
        <v>826</v>
      </c>
      <c r="B767" s="14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7" t="s">
        <v>823</v>
      </c>
      <c r="B771" s="14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7" t="s">
        <v>817</v>
      </c>
      <c r="B777" s="14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1" t="s">
        <v>60</v>
      </c>
      <c r="B2" s="17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3" t="s">
        <v>67</v>
      </c>
      <c r="B256" s="163"/>
      <c r="C256" s="163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5" t="s">
        <v>60</v>
      </c>
      <c r="B257" s="15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1" t="s">
        <v>266</v>
      </c>
      <c r="B258" s="15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9" t="s">
        <v>267</v>
      </c>
      <c r="B259" s="15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3" t="s">
        <v>268</v>
      </c>
      <c r="B260" s="154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3" t="s">
        <v>269</v>
      </c>
      <c r="B263" s="15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9" t="s">
        <v>270</v>
      </c>
      <c r="B339" s="15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9" t="s">
        <v>389</v>
      </c>
      <c r="B483" s="16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3" t="s">
        <v>390</v>
      </c>
      <c r="B484" s="15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7" t="s">
        <v>449</v>
      </c>
      <c r="B547" s="15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3" t="s">
        <v>450</v>
      </c>
      <c r="B548" s="15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1" t="s">
        <v>455</v>
      </c>
      <c r="B550" s="15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9" t="s">
        <v>456</v>
      </c>
      <c r="B551" s="15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3" t="s">
        <v>457</v>
      </c>
      <c r="B552" s="15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5" t="s">
        <v>62</v>
      </c>
      <c r="B559" s="15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1" t="s">
        <v>464</v>
      </c>
      <c r="B560" s="15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9" t="s">
        <v>465</v>
      </c>
      <c r="B561" s="15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3" t="s">
        <v>466</v>
      </c>
      <c r="B562" s="15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9" t="s">
        <v>541</v>
      </c>
      <c r="B638" s="15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9" t="s">
        <v>545</v>
      </c>
      <c r="B642" s="15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9" t="s">
        <v>548</v>
      </c>
      <c r="B645" s="15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1" t="s">
        <v>570</v>
      </c>
      <c r="B716" s="15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9" t="s">
        <v>571</v>
      </c>
      <c r="B717" s="15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7" t="s">
        <v>851</v>
      </c>
      <c r="B718" s="14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7" t="s">
        <v>850</v>
      </c>
      <c r="B722" s="14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1" t="s">
        <v>577</v>
      </c>
      <c r="B725" s="15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9" t="s">
        <v>588</v>
      </c>
      <c r="B726" s="15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7" t="s">
        <v>849</v>
      </c>
      <c r="B727" s="14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7" t="s">
        <v>848</v>
      </c>
      <c r="B730" s="14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7" t="s">
        <v>846</v>
      </c>
      <c r="B733" s="14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7" t="s">
        <v>843</v>
      </c>
      <c r="B739" s="14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7" t="s">
        <v>842</v>
      </c>
      <c r="B741" s="14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7" t="s">
        <v>841</v>
      </c>
      <c r="B743" s="14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7" t="s">
        <v>836</v>
      </c>
      <c r="B750" s="14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7" t="s">
        <v>834</v>
      </c>
      <c r="B755" s="14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7" t="s">
        <v>830</v>
      </c>
      <c r="B760" s="14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7" t="s">
        <v>828</v>
      </c>
      <c r="B765" s="14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7" t="s">
        <v>826</v>
      </c>
      <c r="B767" s="14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7" t="s">
        <v>823</v>
      </c>
      <c r="B771" s="14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7" t="s">
        <v>817</v>
      </c>
      <c r="B777" s="14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topLeftCell="A13" zoomScale="130" zoomScaleNormal="130" workbookViewId="0">
      <selection activeCell="F15" sqref="F15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35" t="s">
        <v>974</v>
      </c>
      <c r="B2" s="135" t="s">
        <v>975</v>
      </c>
      <c r="C2" s="96"/>
      <c r="D2" s="96"/>
    </row>
    <row r="3" spans="1:4" customFormat="1">
      <c r="A3" s="135"/>
      <c r="B3" s="135" t="s">
        <v>976</v>
      </c>
      <c r="C3" s="96"/>
      <c r="D3" s="96"/>
    </row>
    <row r="4" spans="1:4" customFormat="1">
      <c r="A4" s="102"/>
      <c r="B4" s="135" t="s">
        <v>977</v>
      </c>
      <c r="C4" s="96"/>
      <c r="D4" s="96"/>
    </row>
    <row r="5" spans="1:4" customFormat="1">
      <c r="A5" s="136" t="s">
        <v>978</v>
      </c>
      <c r="B5" s="135" t="s">
        <v>979</v>
      </c>
      <c r="C5" s="105"/>
      <c r="D5" s="105"/>
    </row>
    <row r="6" spans="1:4" customFormat="1">
      <c r="A6" s="136"/>
      <c r="B6" s="106" t="s">
        <v>980</v>
      </c>
      <c r="C6" s="96"/>
      <c r="D6" s="96"/>
    </row>
    <row r="7" spans="1:4" customFormat="1">
      <c r="A7" s="105"/>
      <c r="B7" s="102" t="s">
        <v>981</v>
      </c>
      <c r="C7" s="96"/>
      <c r="D7" s="96"/>
    </row>
    <row r="8" spans="1:4" customFormat="1" ht="30">
      <c r="A8" s="102" t="s">
        <v>982</v>
      </c>
      <c r="B8" s="102" t="s">
        <v>983</v>
      </c>
      <c r="C8" s="135" t="s">
        <v>989</v>
      </c>
      <c r="D8" s="96"/>
    </row>
    <row r="9" spans="1:4" customFormat="1">
      <c r="A9" s="102"/>
      <c r="B9" s="102"/>
      <c r="C9" s="136" t="s">
        <v>990</v>
      </c>
      <c r="D9" s="96"/>
    </row>
    <row r="10" spans="1:4" customFormat="1">
      <c r="A10" s="105"/>
      <c r="B10" s="136"/>
      <c r="C10" s="135" t="s">
        <v>991</v>
      </c>
      <c r="D10" s="96"/>
    </row>
    <row r="11" spans="1:4" customFormat="1">
      <c r="A11" s="136"/>
      <c r="B11" s="102"/>
      <c r="C11" s="135" t="s">
        <v>992</v>
      </c>
      <c r="D11" s="96"/>
    </row>
    <row r="12" spans="1:4" customFormat="1">
      <c r="A12" s="105"/>
      <c r="B12" s="136" t="s">
        <v>984</v>
      </c>
      <c r="C12" s="135" t="s">
        <v>993</v>
      </c>
      <c r="D12" s="96"/>
    </row>
    <row r="13" spans="1:4" customFormat="1" ht="45">
      <c r="A13" s="105"/>
      <c r="B13" s="102"/>
      <c r="C13" s="145" t="s">
        <v>994</v>
      </c>
      <c r="D13" s="96"/>
    </row>
    <row r="14" spans="1:4" customFormat="1">
      <c r="A14" s="102"/>
      <c r="B14" s="105"/>
      <c r="C14" s="135" t="s">
        <v>995</v>
      </c>
      <c r="D14" s="96"/>
    </row>
    <row r="15" spans="1:4" customFormat="1">
      <c r="A15" s="105"/>
      <c r="B15" s="102" t="s">
        <v>985</v>
      </c>
      <c r="C15" s="135" t="s">
        <v>996</v>
      </c>
      <c r="D15" s="96"/>
    </row>
    <row r="16" spans="1:4" customFormat="1" ht="45">
      <c r="A16" s="142"/>
      <c r="B16" s="142"/>
      <c r="C16" s="144" t="s">
        <v>999</v>
      </c>
      <c r="D16" s="143"/>
    </row>
    <row r="17" spans="1:4" customFormat="1" ht="30">
      <c r="A17" s="10"/>
      <c r="B17" s="10"/>
      <c r="C17" s="146" t="s">
        <v>997</v>
      </c>
      <c r="D17" s="10"/>
    </row>
    <row r="18" spans="1:4" customFormat="1">
      <c r="A18" s="10"/>
      <c r="B18" s="10" t="s">
        <v>998</v>
      </c>
      <c r="C18" s="10"/>
      <c r="D18" s="10"/>
    </row>
    <row r="19" spans="1:4" customFormat="1">
      <c r="A19" s="10" t="s">
        <v>986</v>
      </c>
      <c r="B19" s="10" t="s">
        <v>987</v>
      </c>
      <c r="C19" s="10"/>
      <c r="D19" s="10"/>
    </row>
    <row r="20" spans="1:4" customFormat="1">
      <c r="A20" s="10"/>
      <c r="B20" s="10" t="s">
        <v>988</v>
      </c>
      <c r="C20" s="10"/>
      <c r="D20" s="10"/>
    </row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 C17">
    <cfRule type="cellIs" dxfId="70" priority="1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2" t="s">
        <v>68</v>
      </c>
      <c r="B1" s="172" t="s">
        <v>793</v>
      </c>
      <c r="C1" s="172" t="s">
        <v>794</v>
      </c>
      <c r="D1" s="173" t="s">
        <v>792</v>
      </c>
      <c r="E1" s="175" t="s">
        <v>739</v>
      </c>
      <c r="F1" s="176"/>
      <c r="G1" s="176"/>
      <c r="H1" s="177"/>
      <c r="I1" s="172" t="s">
        <v>799</v>
      </c>
    </row>
    <row r="2" spans="1:9" s="113" customFormat="1" ht="23.25" customHeight="1">
      <c r="A2" s="172"/>
      <c r="B2" s="172"/>
      <c r="C2" s="172"/>
      <c r="D2" s="174"/>
      <c r="E2" s="114" t="s">
        <v>788</v>
      </c>
      <c r="F2" s="114" t="s">
        <v>789</v>
      </c>
      <c r="G2" s="114" t="s">
        <v>790</v>
      </c>
      <c r="H2" s="114" t="s">
        <v>791</v>
      </c>
      <c r="I2" s="172"/>
    </row>
    <row r="3" spans="1:9" s="113" customFormat="1">
      <c r="A3" s="137" t="s">
        <v>916</v>
      </c>
      <c r="B3" s="101"/>
      <c r="C3" s="101" t="s">
        <v>672</v>
      </c>
      <c r="D3" s="101"/>
      <c r="E3" s="102"/>
      <c r="F3" s="96"/>
      <c r="G3" s="96"/>
      <c r="H3" s="96"/>
      <c r="I3" s="101"/>
    </row>
    <row r="4" spans="1:9" s="113" customFormat="1">
      <c r="A4" s="103" t="s">
        <v>917</v>
      </c>
      <c r="B4" s="103"/>
      <c r="C4" s="103" t="s">
        <v>970</v>
      </c>
      <c r="D4" s="103"/>
      <c r="E4" s="102"/>
      <c r="F4" s="96"/>
      <c r="G4" s="96"/>
      <c r="H4" s="96"/>
      <c r="I4" s="103"/>
    </row>
    <row r="5" spans="1:9" s="113" customFormat="1">
      <c r="A5" s="103" t="s">
        <v>918</v>
      </c>
      <c r="B5" s="103"/>
      <c r="C5" s="103" t="s">
        <v>971</v>
      </c>
      <c r="D5" s="103"/>
      <c r="E5" s="102"/>
      <c r="F5" s="96"/>
      <c r="G5" s="96"/>
      <c r="H5" s="96"/>
      <c r="I5" s="103"/>
    </row>
    <row r="6" spans="1:9" s="113" customFormat="1">
      <c r="A6" s="104" t="s">
        <v>919</v>
      </c>
      <c r="B6" s="104"/>
      <c r="C6" s="104" t="s">
        <v>972</v>
      </c>
      <c r="D6" s="104"/>
      <c r="E6" s="105"/>
      <c r="F6" s="96"/>
      <c r="G6" s="105"/>
      <c r="H6" s="105"/>
      <c r="I6" s="104"/>
    </row>
    <row r="7" spans="1:9" s="113" customFormat="1">
      <c r="A7" s="104" t="s">
        <v>920</v>
      </c>
      <c r="B7" s="104"/>
      <c r="C7" s="104" t="s">
        <v>704</v>
      </c>
      <c r="D7" s="104"/>
      <c r="E7" s="105"/>
      <c r="F7" s="106"/>
      <c r="G7" s="96"/>
      <c r="H7" s="96"/>
      <c r="I7" s="104"/>
    </row>
    <row r="8" spans="1:9" s="113" customFormat="1">
      <c r="A8" s="103" t="s">
        <v>921</v>
      </c>
      <c r="B8" s="103"/>
      <c r="C8" s="103" t="s">
        <v>691</v>
      </c>
      <c r="D8" s="103"/>
      <c r="E8" s="105"/>
      <c r="F8" s="102"/>
      <c r="G8" s="96"/>
      <c r="H8" s="96"/>
      <c r="I8" s="103"/>
    </row>
    <row r="9" spans="1:9" s="113" customFormat="1">
      <c r="A9" s="103" t="s">
        <v>922</v>
      </c>
      <c r="B9" s="103"/>
      <c r="C9" s="103" t="s">
        <v>678</v>
      </c>
      <c r="D9" s="103"/>
      <c r="E9" s="102"/>
      <c r="F9" s="102"/>
      <c r="G9" s="96"/>
      <c r="H9" s="96"/>
      <c r="I9" s="103"/>
    </row>
    <row r="10" spans="1:9" s="113" customFormat="1">
      <c r="A10" s="103" t="s">
        <v>923</v>
      </c>
      <c r="B10" s="103"/>
      <c r="C10" s="103" t="s">
        <v>678</v>
      </c>
      <c r="D10" s="103"/>
      <c r="E10" s="102"/>
      <c r="F10" s="102"/>
      <c r="G10" s="105"/>
      <c r="H10" s="96"/>
      <c r="I10" s="103"/>
    </row>
    <row r="11" spans="1:9" s="113" customFormat="1">
      <c r="A11" s="103" t="s">
        <v>924</v>
      </c>
      <c r="B11" s="103"/>
      <c r="C11" s="103" t="s">
        <v>678</v>
      </c>
      <c r="D11" s="103"/>
      <c r="E11" s="105"/>
      <c r="F11" s="105"/>
      <c r="G11" s="96"/>
      <c r="H11" s="96"/>
      <c r="I11" s="103"/>
    </row>
    <row r="12" spans="1:9" s="113" customFormat="1">
      <c r="A12" s="103" t="s">
        <v>925</v>
      </c>
      <c r="B12" s="103"/>
      <c r="C12" s="103" t="s">
        <v>678</v>
      </c>
      <c r="D12" s="103"/>
      <c r="E12" s="105"/>
      <c r="F12" s="102"/>
      <c r="G12" s="96"/>
      <c r="H12" s="96"/>
      <c r="I12" s="103"/>
    </row>
    <row r="13" spans="1:9" s="113" customFormat="1">
      <c r="A13" s="103" t="s">
        <v>926</v>
      </c>
      <c r="B13" s="103"/>
      <c r="C13" s="103" t="s">
        <v>973</v>
      </c>
      <c r="D13" s="103"/>
      <c r="E13" s="105"/>
      <c r="F13" s="105"/>
      <c r="G13" s="96"/>
      <c r="H13" s="96"/>
      <c r="I13" s="103"/>
    </row>
    <row r="14" spans="1:9" s="113" customFormat="1">
      <c r="A14" s="103" t="s">
        <v>927</v>
      </c>
      <c r="B14" s="103"/>
      <c r="C14" s="103" t="s">
        <v>973</v>
      </c>
      <c r="D14" s="103"/>
      <c r="E14" s="105"/>
      <c r="F14" s="102"/>
      <c r="G14" s="96"/>
      <c r="H14" s="96"/>
      <c r="I14" s="103"/>
    </row>
    <row r="15" spans="1:9" s="113" customFormat="1">
      <c r="A15" s="103" t="s">
        <v>928</v>
      </c>
      <c r="B15" s="103"/>
      <c r="C15" s="103" t="s">
        <v>973</v>
      </c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16:I317 B3:I15" name="Range1_1"/>
    <protectedRange password="CC3D" sqref="A3:A15" name="Range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9" priority="29" operator="equal">
      <formula>0</formula>
    </cfRule>
  </conditionalFormatting>
  <conditionalFormatting sqref="A58:H77">
    <cfRule type="cellIs" dxfId="68" priority="28" operator="equal">
      <formula>0</formula>
    </cfRule>
  </conditionalFormatting>
  <conditionalFormatting sqref="A78:H97">
    <cfRule type="cellIs" dxfId="67" priority="27" operator="equal">
      <formula>0</formula>
    </cfRule>
  </conditionalFormatting>
  <conditionalFormatting sqref="A98:H117">
    <cfRule type="cellIs" dxfId="66" priority="26" operator="equal">
      <formula>0</formula>
    </cfRule>
  </conditionalFormatting>
  <conditionalFormatting sqref="A118:H137">
    <cfRule type="cellIs" dxfId="65" priority="25" operator="equal">
      <formula>0</formula>
    </cfRule>
  </conditionalFormatting>
  <conditionalFormatting sqref="A138:H157">
    <cfRule type="cellIs" dxfId="64" priority="24" operator="equal">
      <formula>0</formula>
    </cfRule>
  </conditionalFormatting>
  <conditionalFormatting sqref="A158:H177">
    <cfRule type="cellIs" dxfId="63" priority="23" operator="equal">
      <formula>0</formula>
    </cfRule>
  </conditionalFormatting>
  <conditionalFormatting sqref="A178:H197">
    <cfRule type="cellIs" dxfId="62" priority="22" operator="equal">
      <formula>0</formula>
    </cfRule>
  </conditionalFormatting>
  <conditionalFormatting sqref="A198:H217">
    <cfRule type="cellIs" dxfId="61" priority="21" operator="equal">
      <formula>0</formula>
    </cfRule>
  </conditionalFormatting>
  <conditionalFormatting sqref="A218:H237">
    <cfRule type="cellIs" dxfId="60" priority="20" operator="equal">
      <formula>0</formula>
    </cfRule>
  </conditionalFormatting>
  <conditionalFormatting sqref="A238:H257">
    <cfRule type="cellIs" dxfId="59" priority="19" operator="equal">
      <formula>0</formula>
    </cfRule>
  </conditionalFormatting>
  <conditionalFormatting sqref="A258:H277">
    <cfRule type="cellIs" dxfId="58" priority="18" operator="equal">
      <formula>0</formula>
    </cfRule>
  </conditionalFormatting>
  <conditionalFormatting sqref="A278:H297">
    <cfRule type="cellIs" dxfId="57" priority="17" operator="equal">
      <formula>0</formula>
    </cfRule>
  </conditionalFormatting>
  <conditionalFormatting sqref="A298:H317">
    <cfRule type="cellIs" dxfId="56" priority="16" operator="equal">
      <formula>0</formula>
    </cfRule>
  </conditionalFormatting>
  <conditionalFormatting sqref="I3:I57">
    <cfRule type="cellIs" dxfId="55" priority="15" operator="equal">
      <formula>0</formula>
    </cfRule>
  </conditionalFormatting>
  <conditionalFormatting sqref="I58:I77">
    <cfRule type="cellIs" dxfId="54" priority="14" operator="equal">
      <formula>0</formula>
    </cfRule>
  </conditionalFormatting>
  <conditionalFormatting sqref="I78:I97">
    <cfRule type="cellIs" dxfId="53" priority="13" operator="equal">
      <formula>0</formula>
    </cfRule>
  </conditionalFormatting>
  <conditionalFormatting sqref="I98:I117">
    <cfRule type="cellIs" dxfId="52" priority="12" operator="equal">
      <formula>0</formula>
    </cfRule>
  </conditionalFormatting>
  <conditionalFormatting sqref="I118:I137">
    <cfRule type="cellIs" dxfId="51" priority="11" operator="equal">
      <formula>0</formula>
    </cfRule>
  </conditionalFormatting>
  <conditionalFormatting sqref="I138:I157">
    <cfRule type="cellIs" dxfId="50" priority="10" operator="equal">
      <formula>0</formula>
    </cfRule>
  </conditionalFormatting>
  <conditionalFormatting sqref="I158:I177">
    <cfRule type="cellIs" dxfId="49" priority="9" operator="equal">
      <formula>0</formula>
    </cfRule>
  </conditionalFormatting>
  <conditionalFormatting sqref="I178:I197">
    <cfRule type="cellIs" dxfId="48" priority="8" operator="equal">
      <formula>0</formula>
    </cfRule>
  </conditionalFormatting>
  <conditionalFormatting sqref="I198:I217">
    <cfRule type="cellIs" dxfId="47" priority="7" operator="equal">
      <formula>0</formula>
    </cfRule>
  </conditionalFormatting>
  <conditionalFormatting sqref="I218:I237">
    <cfRule type="cellIs" dxfId="46" priority="6" operator="equal">
      <formula>0</formula>
    </cfRule>
  </conditionalFormatting>
  <conditionalFormatting sqref="I238:I257">
    <cfRule type="cellIs" dxfId="45" priority="5" operator="equal">
      <formula>0</formula>
    </cfRule>
  </conditionalFormatting>
  <conditionalFormatting sqref="I258:I277">
    <cfRule type="cellIs" dxfId="44" priority="4" operator="equal">
      <formula>0</formula>
    </cfRule>
  </conditionalFormatting>
  <conditionalFormatting sqref="I278:I297">
    <cfRule type="cellIs" dxfId="43" priority="3" operator="equal">
      <formula>0</formula>
    </cfRule>
  </conditionalFormatting>
  <conditionalFormatting sqref="I298:I317">
    <cfRule type="cellIs" dxfId="42" priority="2" operator="equal">
      <formula>0</formula>
    </cfRule>
  </conditionalFormatting>
  <conditionalFormatting sqref="A3:A15">
    <cfRule type="cellIs" dxfId="41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2" t="s">
        <v>68</v>
      </c>
      <c r="B1" s="172" t="s">
        <v>793</v>
      </c>
      <c r="C1" s="172" t="s">
        <v>795</v>
      </c>
      <c r="D1" s="172" t="s">
        <v>799</v>
      </c>
    </row>
    <row r="2" spans="1:10" s="113" customFormat="1" ht="23.25" customHeight="1">
      <c r="A2" s="172"/>
      <c r="B2" s="172"/>
      <c r="C2" s="172"/>
      <c r="D2" s="172"/>
    </row>
    <row r="3" spans="1:10" s="113" customFormat="1">
      <c r="A3" s="103" t="s">
        <v>929</v>
      </c>
      <c r="B3" s="101">
        <v>7</v>
      </c>
      <c r="C3" s="101" t="s">
        <v>779</v>
      </c>
      <c r="D3" s="101"/>
      <c r="J3" s="113" t="s">
        <v>796</v>
      </c>
    </row>
    <row r="4" spans="1:10" s="113" customFormat="1">
      <c r="A4" s="103" t="s">
        <v>930</v>
      </c>
      <c r="B4" s="103">
        <v>7</v>
      </c>
      <c r="C4" s="103" t="s">
        <v>779</v>
      </c>
      <c r="D4" s="103"/>
      <c r="J4" s="113" t="s">
        <v>797</v>
      </c>
    </row>
    <row r="5" spans="1:10" s="113" customFormat="1">
      <c r="A5" s="103" t="s">
        <v>931</v>
      </c>
      <c r="B5" s="103">
        <v>6</v>
      </c>
      <c r="C5" s="103" t="s">
        <v>779</v>
      </c>
      <c r="D5" s="103"/>
      <c r="J5" s="113" t="s">
        <v>798</v>
      </c>
    </row>
    <row r="6" spans="1:10" s="113" customFormat="1">
      <c r="A6" s="103" t="s">
        <v>932</v>
      </c>
      <c r="B6" s="104">
        <v>5</v>
      </c>
      <c r="C6" s="104" t="s">
        <v>779</v>
      </c>
      <c r="D6" s="104"/>
      <c r="J6" s="113" t="s">
        <v>779</v>
      </c>
    </row>
    <row r="7" spans="1:10" s="113" customFormat="1">
      <c r="A7" s="103" t="s">
        <v>933</v>
      </c>
      <c r="B7" s="104">
        <v>8</v>
      </c>
      <c r="C7" s="104"/>
      <c r="D7" s="104"/>
    </row>
    <row r="8" spans="1:10" s="113" customFormat="1">
      <c r="A8" s="103" t="s">
        <v>934</v>
      </c>
      <c r="B8" s="103">
        <v>6</v>
      </c>
      <c r="C8" s="103"/>
      <c r="D8" s="103"/>
    </row>
    <row r="9" spans="1:10" s="113" customFormat="1">
      <c r="A9" s="103" t="s">
        <v>935</v>
      </c>
      <c r="B9" s="103">
        <v>6</v>
      </c>
      <c r="C9" s="103" t="s">
        <v>797</v>
      </c>
      <c r="D9" s="103"/>
    </row>
    <row r="10" spans="1:10" s="113" customFormat="1">
      <c r="A10" s="103" t="s">
        <v>936</v>
      </c>
      <c r="B10" s="103">
        <v>5</v>
      </c>
      <c r="C10" s="103"/>
      <c r="D10" s="103"/>
    </row>
    <row r="11" spans="1:10" s="113" customFormat="1">
      <c r="A11" s="103" t="s">
        <v>937</v>
      </c>
      <c r="B11" s="103">
        <v>5</v>
      </c>
      <c r="C11" s="103"/>
      <c r="D11" s="103"/>
    </row>
    <row r="12" spans="1:10" s="113" customFormat="1">
      <c r="A12" s="103" t="s">
        <v>938</v>
      </c>
      <c r="B12" s="103">
        <v>5</v>
      </c>
      <c r="C12" s="103"/>
      <c r="D12" s="103"/>
    </row>
    <row r="13" spans="1:10" s="113" customFormat="1">
      <c r="A13" s="103" t="s">
        <v>939</v>
      </c>
      <c r="B13" s="103">
        <v>5</v>
      </c>
      <c r="C13" s="103"/>
      <c r="D13" s="103"/>
    </row>
    <row r="14" spans="1:10" s="113" customFormat="1">
      <c r="A14" s="107" t="s">
        <v>940</v>
      </c>
      <c r="B14" s="103">
        <v>4</v>
      </c>
      <c r="C14" s="103"/>
      <c r="D14" s="103"/>
    </row>
    <row r="15" spans="1:10" s="113" customFormat="1">
      <c r="A15" s="99" t="s">
        <v>941</v>
      </c>
      <c r="B15" s="103">
        <v>4</v>
      </c>
      <c r="C15" s="103"/>
      <c r="D15" s="103"/>
    </row>
    <row r="16" spans="1:10" s="113" customFormat="1">
      <c r="A16" s="99" t="s">
        <v>942</v>
      </c>
      <c r="B16" s="103">
        <v>4</v>
      </c>
      <c r="C16" s="103"/>
      <c r="D16" s="103"/>
    </row>
    <row r="17" spans="1:4" s="113" customFormat="1">
      <c r="A17" s="99" t="s">
        <v>943</v>
      </c>
      <c r="B17" s="103">
        <v>4</v>
      </c>
      <c r="C17" s="103"/>
      <c r="D17" s="103"/>
    </row>
    <row r="18" spans="1:4" s="113" customFormat="1">
      <c r="A18" s="99" t="s">
        <v>944</v>
      </c>
      <c r="B18" s="103">
        <v>4</v>
      </c>
      <c r="C18" s="103"/>
      <c r="D18" s="103"/>
    </row>
    <row r="19" spans="1:4" s="113" customFormat="1">
      <c r="A19" s="99" t="s">
        <v>945</v>
      </c>
      <c r="B19" s="103">
        <v>3</v>
      </c>
      <c r="C19" s="103"/>
      <c r="D19" s="103"/>
    </row>
    <row r="20" spans="1:4" s="113" customFormat="1">
      <c r="A20" s="99" t="s">
        <v>946</v>
      </c>
      <c r="B20" s="103">
        <v>3</v>
      </c>
      <c r="C20" s="103"/>
      <c r="D20" s="103"/>
    </row>
    <row r="21" spans="1:4" s="113" customFormat="1">
      <c r="A21" s="99" t="s">
        <v>947</v>
      </c>
      <c r="B21" s="103">
        <v>3</v>
      </c>
      <c r="C21" s="103"/>
      <c r="D21" s="103"/>
    </row>
    <row r="22" spans="1:4" s="113" customFormat="1">
      <c r="A22" s="99" t="s">
        <v>948</v>
      </c>
      <c r="B22" s="103">
        <v>3</v>
      </c>
      <c r="C22" s="103"/>
      <c r="D22" s="103"/>
    </row>
    <row r="23" spans="1:4" s="113" customFormat="1">
      <c r="A23" s="99" t="s">
        <v>949</v>
      </c>
      <c r="B23" s="103">
        <v>3</v>
      </c>
      <c r="C23" s="103"/>
      <c r="D23" s="103"/>
    </row>
    <row r="24" spans="1:4" s="113" customFormat="1">
      <c r="A24" s="99" t="s">
        <v>950</v>
      </c>
      <c r="B24" s="103">
        <v>3</v>
      </c>
      <c r="C24" s="103"/>
      <c r="D24" s="103"/>
    </row>
    <row r="25" spans="1:4" s="113" customFormat="1">
      <c r="A25" s="99" t="s">
        <v>951</v>
      </c>
      <c r="B25" s="103">
        <v>3</v>
      </c>
      <c r="C25" s="103"/>
      <c r="D25" s="103"/>
    </row>
    <row r="26" spans="1:4" s="113" customFormat="1">
      <c r="A26" s="99" t="s">
        <v>952</v>
      </c>
      <c r="B26" s="103">
        <v>3</v>
      </c>
      <c r="C26" s="103"/>
      <c r="D26" s="103"/>
    </row>
    <row r="27" spans="1:4" s="113" customFormat="1">
      <c r="A27" s="108" t="s">
        <v>954</v>
      </c>
      <c r="B27" s="107">
        <v>3</v>
      </c>
      <c r="C27" s="107"/>
      <c r="D27" s="107"/>
    </row>
    <row r="28" spans="1:4" s="113" customFormat="1">
      <c r="A28" s="108" t="s">
        <v>955</v>
      </c>
      <c r="B28" s="100">
        <v>3</v>
      </c>
      <c r="C28" s="100"/>
      <c r="D28" s="100"/>
    </row>
    <row r="29" spans="1:4" s="113" customFormat="1">
      <c r="A29" s="108" t="s">
        <v>956</v>
      </c>
      <c r="B29" s="100">
        <v>3</v>
      </c>
      <c r="C29" s="100"/>
      <c r="D29" s="100"/>
    </row>
    <row r="30" spans="1:4" s="113" customFormat="1">
      <c r="A30" s="108" t="s">
        <v>957</v>
      </c>
      <c r="B30" s="100">
        <v>3</v>
      </c>
      <c r="C30" s="100"/>
      <c r="D30" s="100"/>
    </row>
    <row r="31" spans="1:4" s="113" customFormat="1">
      <c r="A31" s="108" t="s">
        <v>958</v>
      </c>
      <c r="B31" s="100">
        <v>3</v>
      </c>
      <c r="C31" s="100"/>
      <c r="D31" s="100"/>
    </row>
    <row r="32" spans="1:4" s="113" customFormat="1">
      <c r="A32" s="108" t="s">
        <v>949</v>
      </c>
      <c r="B32" s="100">
        <v>3</v>
      </c>
      <c r="C32" s="100"/>
      <c r="D32" s="100"/>
    </row>
    <row r="33" spans="1:4" s="113" customFormat="1">
      <c r="A33" s="108" t="s">
        <v>959</v>
      </c>
      <c r="B33" s="100">
        <v>2</v>
      </c>
      <c r="C33" s="100"/>
      <c r="D33" s="100"/>
    </row>
    <row r="34" spans="1:4" s="113" customFormat="1">
      <c r="A34" s="108" t="s">
        <v>960</v>
      </c>
      <c r="B34" s="100">
        <v>2</v>
      </c>
      <c r="C34" s="100"/>
      <c r="D34" s="100"/>
    </row>
    <row r="35" spans="1:4" s="113" customFormat="1">
      <c r="A35" s="65" t="s">
        <v>961</v>
      </c>
      <c r="B35" s="100">
        <v>2</v>
      </c>
      <c r="C35" s="100"/>
      <c r="D35" s="100"/>
    </row>
    <row r="36" spans="1:4" s="113" customFormat="1">
      <c r="A36" s="65" t="s">
        <v>953</v>
      </c>
      <c r="B36" s="100">
        <v>2</v>
      </c>
      <c r="C36" s="100"/>
      <c r="D36" s="100"/>
    </row>
    <row r="37" spans="1:4" s="113" customFormat="1">
      <c r="A37" s="138" t="s">
        <v>962</v>
      </c>
      <c r="B37" s="100">
        <v>2</v>
      </c>
      <c r="C37" s="100"/>
      <c r="D37" s="100"/>
    </row>
    <row r="38" spans="1:4" s="113" customFormat="1">
      <c r="A38" s="138" t="s">
        <v>963</v>
      </c>
      <c r="B38" s="100">
        <v>1</v>
      </c>
      <c r="C38" s="100"/>
      <c r="D38" s="100"/>
    </row>
    <row r="39" spans="1:4" s="113" customFormat="1">
      <c r="A39" s="138" t="s">
        <v>964</v>
      </c>
      <c r="B39" s="100">
        <v>1</v>
      </c>
      <c r="C39" s="100"/>
      <c r="D39" s="100"/>
    </row>
    <row r="40" spans="1:4" s="113" customFormat="1">
      <c r="A40" s="138" t="s">
        <v>965</v>
      </c>
      <c r="B40" s="100">
        <v>1</v>
      </c>
      <c r="C40" s="108"/>
      <c r="D40" s="108"/>
    </row>
    <row r="41" spans="1:4" s="113" customFormat="1">
      <c r="A41" s="138" t="s">
        <v>966</v>
      </c>
      <c r="B41" s="100">
        <v>1</v>
      </c>
      <c r="C41" s="108"/>
      <c r="D41" s="108"/>
    </row>
    <row r="42" spans="1:4" s="113" customFormat="1">
      <c r="A42" s="138" t="s">
        <v>967</v>
      </c>
      <c r="B42" s="100">
        <v>1</v>
      </c>
      <c r="C42" s="108"/>
      <c r="D42" s="108"/>
    </row>
    <row r="43" spans="1:4" s="113" customFormat="1">
      <c r="A43" s="138" t="s">
        <v>968</v>
      </c>
      <c r="B43" s="100">
        <v>1</v>
      </c>
      <c r="C43" s="108"/>
      <c r="D43" s="108"/>
    </row>
    <row r="44" spans="1:4" s="113" customFormat="1">
      <c r="A44" s="138" t="s">
        <v>969</v>
      </c>
      <c r="B44" s="100">
        <v>1</v>
      </c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138"/>
      <c r="B55" s="96"/>
      <c r="C55" s="96"/>
      <c r="D55" s="96"/>
    </row>
    <row r="56" spans="1:4" s="113" customFormat="1">
      <c r="A56" s="138"/>
      <c r="B56" s="96"/>
      <c r="C56" s="96"/>
      <c r="D56" s="96"/>
    </row>
    <row r="57" spans="1:4" s="113" customFormat="1">
      <c r="A57" s="138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45:C317 A31:A44 B3:C44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0" priority="28" operator="equal">
      <formula>0</formula>
    </cfRule>
  </conditionalFormatting>
  <conditionalFormatting sqref="D3:D57">
    <cfRule type="cellIs" dxfId="39" priority="14" operator="equal">
      <formula>0</formula>
    </cfRule>
  </conditionalFormatting>
  <conditionalFormatting sqref="D58:D77">
    <cfRule type="cellIs" dxfId="38" priority="13" operator="equal">
      <formula>0</formula>
    </cfRule>
  </conditionalFormatting>
  <conditionalFormatting sqref="D78:D97">
    <cfRule type="cellIs" dxfId="37" priority="12" operator="equal">
      <formula>0</formula>
    </cfRule>
  </conditionalFormatting>
  <conditionalFormatting sqref="D98:D117">
    <cfRule type="cellIs" dxfId="36" priority="11" operator="equal">
      <formula>0</formula>
    </cfRule>
  </conditionalFormatting>
  <conditionalFormatting sqref="D118:D137">
    <cfRule type="cellIs" dxfId="35" priority="10" operator="equal">
      <formula>0</formula>
    </cfRule>
  </conditionalFormatting>
  <conditionalFormatting sqref="D138:D157">
    <cfRule type="cellIs" dxfId="34" priority="9" operator="equal">
      <formula>0</formula>
    </cfRule>
  </conditionalFormatting>
  <conditionalFormatting sqref="D158:D177">
    <cfRule type="cellIs" dxfId="33" priority="8" operator="equal">
      <formula>0</formula>
    </cfRule>
  </conditionalFormatting>
  <conditionalFormatting sqref="D178:D197">
    <cfRule type="cellIs" dxfId="32" priority="7" operator="equal">
      <formula>0</formula>
    </cfRule>
  </conditionalFormatting>
  <conditionalFormatting sqref="D198:D217">
    <cfRule type="cellIs" dxfId="31" priority="6" operator="equal">
      <formula>0</formula>
    </cfRule>
  </conditionalFormatting>
  <conditionalFormatting sqref="D218:D237">
    <cfRule type="cellIs" dxfId="30" priority="5" operator="equal">
      <formula>0</formula>
    </cfRule>
  </conditionalFormatting>
  <conditionalFormatting sqref="D238:D257">
    <cfRule type="cellIs" dxfId="29" priority="4" operator="equal">
      <formula>0</formula>
    </cfRule>
  </conditionalFormatting>
  <conditionalFormatting sqref="D258:D277">
    <cfRule type="cellIs" dxfId="28" priority="3" operator="equal">
      <formula>0</formula>
    </cfRule>
  </conditionalFormatting>
  <conditionalFormatting sqref="D278:D297">
    <cfRule type="cellIs" dxfId="27" priority="2" operator="equal">
      <formula>0</formula>
    </cfRule>
  </conditionalFormatting>
  <conditionalFormatting sqref="D298:D317">
    <cfRule type="cellIs" dxfId="26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ميزانية 2011</vt:lpstr>
      <vt:lpstr>ميزانية 2014</vt:lpstr>
      <vt:lpstr>ميزانية 2013</vt:lpstr>
      <vt:lpstr>تعديل ميزانية 2012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2017-03-01T16:52:44Z</dcterms:modified>
</cp:coreProperties>
</file>