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قفصة\"/>
    </mc:Choice>
  </mc:AlternateContent>
  <bookViews>
    <workbookView xWindow="60" yWindow="-45" windowWidth="10170" windowHeight="8130" tabRatio="963" firstSheet="3" activeTab="10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 " sheetId="39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C348" i="39" l="1"/>
  <c r="D778" i="39"/>
  <c r="C777" i="39"/>
  <c r="D776" i="39"/>
  <c r="E776" i="39" s="1"/>
  <c r="D775" i="39"/>
  <c r="E775" i="39" s="1"/>
  <c r="D774" i="39"/>
  <c r="E774" i="39" s="1"/>
  <c r="D773" i="39"/>
  <c r="E773" i="39" s="1"/>
  <c r="C772" i="39"/>
  <c r="C771" i="39" s="1"/>
  <c r="D770" i="39"/>
  <c r="E770" i="39" s="1"/>
  <c r="D769" i="39"/>
  <c r="E769" i="39" s="1"/>
  <c r="C768" i="39"/>
  <c r="C767" i="39" s="1"/>
  <c r="D766" i="39"/>
  <c r="E766" i="39" s="1"/>
  <c r="E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C756" i="39"/>
  <c r="C755" i="39" s="1"/>
  <c r="D754" i="39"/>
  <c r="E754" i="39" s="1"/>
  <c r="E750" i="39" s="1"/>
  <c r="D753" i="39"/>
  <c r="E753" i="39" s="1"/>
  <c r="E751" i="39" s="1"/>
  <c r="D752" i="39"/>
  <c r="E752" i="39" s="1"/>
  <c r="D751" i="39"/>
  <c r="C751" i="39"/>
  <c r="C750" i="39" s="1"/>
  <c r="D749" i="39"/>
  <c r="E749" i="39" s="1"/>
  <c r="D748" i="39"/>
  <c r="E748" i="39" s="1"/>
  <c r="D747" i="39"/>
  <c r="C746" i="39"/>
  <c r="C743" i="39" s="1"/>
  <c r="D745" i="39"/>
  <c r="E745" i="39" s="1"/>
  <c r="E744" i="39" s="1"/>
  <c r="C744" i="39"/>
  <c r="D742" i="39"/>
  <c r="E742" i="39" s="1"/>
  <c r="E741" i="39" s="1"/>
  <c r="C741" i="39"/>
  <c r="D740" i="39"/>
  <c r="D739" i="39" s="1"/>
  <c r="C739" i="39"/>
  <c r="D738" i="39"/>
  <c r="E738" i="39" s="1"/>
  <c r="D737" i="39"/>
  <c r="E737" i="39" s="1"/>
  <c r="D736" i="39"/>
  <c r="D735" i="39"/>
  <c r="E735" i="39" s="1"/>
  <c r="C734" i="39"/>
  <c r="C733" i="39"/>
  <c r="D732" i="39"/>
  <c r="E732" i="39" s="1"/>
  <c r="E731" i="39" s="1"/>
  <c r="E730" i="39" s="1"/>
  <c r="C731" i="39"/>
  <c r="C730" i="39"/>
  <c r="D729" i="39"/>
  <c r="E729" i="39" s="1"/>
  <c r="D728" i="39"/>
  <c r="E728" i="39" s="1"/>
  <c r="C727" i="39"/>
  <c r="H724" i="39"/>
  <c r="D724" i="39"/>
  <c r="E724" i="39" s="1"/>
  <c r="H723" i="39"/>
  <c r="D723" i="39"/>
  <c r="H722" i="39"/>
  <c r="C722" i="39"/>
  <c r="H721" i="39"/>
  <c r="D721" i="39"/>
  <c r="E721" i="39" s="1"/>
  <c r="H720" i="39"/>
  <c r="D720" i="39"/>
  <c r="E720" i="39" s="1"/>
  <c r="H719" i="39"/>
  <c r="D719" i="39"/>
  <c r="E719" i="39" s="1"/>
  <c r="C718" i="39"/>
  <c r="H718" i="39" s="1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D708" i="39"/>
  <c r="E708" i="39" s="1"/>
  <c r="H707" i="39"/>
  <c r="D707" i="39"/>
  <c r="E707" i="39" s="1"/>
  <c r="H706" i="39"/>
  <c r="D706" i="39"/>
  <c r="E706" i="39" s="1"/>
  <c r="H705" i="39"/>
  <c r="E705" i="39"/>
  <c r="D705" i="39"/>
  <c r="H704" i="39"/>
  <c r="D704" i="39"/>
  <c r="E704" i="39" s="1"/>
  <c r="H703" i="39"/>
  <c r="D703" i="39"/>
  <c r="E703" i="39" s="1"/>
  <c r="H702" i="39"/>
  <c r="D702" i="39"/>
  <c r="E702" i="39" s="1"/>
  <c r="H701" i="39"/>
  <c r="E701" i="39"/>
  <c r="D701" i="39"/>
  <c r="C700" i="39"/>
  <c r="H700" i="39" s="1"/>
  <c r="H699" i="39"/>
  <c r="D699" i="39"/>
  <c r="E699" i="39" s="1"/>
  <c r="H698" i="39"/>
  <c r="D698" i="39"/>
  <c r="E698" i="39" s="1"/>
  <c r="H697" i="39"/>
  <c r="D697" i="39"/>
  <c r="E697" i="39" s="1"/>
  <c r="H696" i="39"/>
  <c r="D696" i="39"/>
  <c r="E696" i="39" s="1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E691" i="39"/>
  <c r="D691" i="39"/>
  <c r="H690" i="39"/>
  <c r="D690" i="39"/>
  <c r="E690" i="39" s="1"/>
  <c r="H689" i="39"/>
  <c r="D689" i="39"/>
  <c r="E689" i="39" s="1"/>
  <c r="H688" i="39"/>
  <c r="D688" i="39"/>
  <c r="E688" i="39" s="1"/>
  <c r="C687" i="39"/>
  <c r="H687" i="39" s="1"/>
  <c r="H686" i="39"/>
  <c r="D686" i="39"/>
  <c r="E686" i="39" s="1"/>
  <c r="H685" i="39"/>
  <c r="D685" i="39"/>
  <c r="E685" i="39" s="1"/>
  <c r="H684" i="39"/>
  <c r="D684" i="39"/>
  <c r="E684" i="39" s="1"/>
  <c r="C683" i="39"/>
  <c r="H683" i="39" s="1"/>
  <c r="H682" i="39"/>
  <c r="D682" i="39"/>
  <c r="E682" i="39" s="1"/>
  <c r="H681" i="39"/>
  <c r="E681" i="39"/>
  <c r="D681" i="39"/>
  <c r="H680" i="39"/>
  <c r="D680" i="39"/>
  <c r="E680" i="39" s="1"/>
  <c r="C679" i="39"/>
  <c r="H679" i="39" s="1"/>
  <c r="H678" i="39"/>
  <c r="D678" i="39"/>
  <c r="E678" i="39" s="1"/>
  <c r="H677" i="39"/>
  <c r="D677" i="39"/>
  <c r="E677" i="39" s="1"/>
  <c r="C676" i="39"/>
  <c r="H676" i="39" s="1"/>
  <c r="H675" i="39"/>
  <c r="E675" i="39"/>
  <c r="D675" i="39"/>
  <c r="H674" i="39"/>
  <c r="D674" i="39"/>
  <c r="E674" i="39" s="1"/>
  <c r="H673" i="39"/>
  <c r="D673" i="39"/>
  <c r="E673" i="39" s="1"/>
  <c r="H672" i="39"/>
  <c r="D672" i="39"/>
  <c r="E672" i="39" s="1"/>
  <c r="E671" i="39" s="1"/>
  <c r="C671" i="39"/>
  <c r="H671" i="39" s="1"/>
  <c r="H670" i="39"/>
  <c r="D670" i="39"/>
  <c r="E670" i="39" s="1"/>
  <c r="H669" i="39"/>
  <c r="D669" i="39"/>
  <c r="E669" i="39" s="1"/>
  <c r="H668" i="39"/>
  <c r="D668" i="39"/>
  <c r="E668" i="39" s="1"/>
  <c r="H667" i="39"/>
  <c r="D667" i="39"/>
  <c r="E667" i="39" s="1"/>
  <c r="H666" i="39"/>
  <c r="D666" i="39"/>
  <c r="E666" i="39" s="1"/>
  <c r="E665" i="39" s="1"/>
  <c r="C665" i="39"/>
  <c r="H665" i="39" s="1"/>
  <c r="H664" i="39"/>
  <c r="D664" i="39"/>
  <c r="E664" i="39" s="1"/>
  <c r="H663" i="39"/>
  <c r="D663" i="39"/>
  <c r="E663" i="39" s="1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E658" i="39"/>
  <c r="D658" i="39"/>
  <c r="H657" i="39"/>
  <c r="D657" i="39"/>
  <c r="E657" i="39" s="1"/>
  <c r="H656" i="39"/>
  <c r="D656" i="39"/>
  <c r="E656" i="39" s="1"/>
  <c r="H655" i="39"/>
  <c r="D655" i="39"/>
  <c r="H654" i="39"/>
  <c r="E654" i="39"/>
  <c r="D654" i="39"/>
  <c r="C653" i="39"/>
  <c r="H653" i="39" s="1"/>
  <c r="H652" i="39"/>
  <c r="D652" i="39"/>
  <c r="E652" i="39" s="1"/>
  <c r="H651" i="39"/>
  <c r="E651" i="39"/>
  <c r="D651" i="39"/>
  <c r="H650" i="39"/>
  <c r="D650" i="39"/>
  <c r="E650" i="39" s="1"/>
  <c r="H649" i="39"/>
  <c r="D649" i="39"/>
  <c r="E649" i="39" s="1"/>
  <c r="H648" i="39"/>
  <c r="D648" i="39"/>
  <c r="E648" i="39" s="1"/>
  <c r="H647" i="39"/>
  <c r="E647" i="39"/>
  <c r="D647" i="39"/>
  <c r="C646" i="39"/>
  <c r="H644" i="39"/>
  <c r="D644" i="39"/>
  <c r="E644" i="39" s="1"/>
  <c r="H643" i="39"/>
  <c r="D643" i="39"/>
  <c r="E643" i="39" s="1"/>
  <c r="D642" i="39"/>
  <c r="C642" i="39"/>
  <c r="H642" i="39" s="1"/>
  <c r="J642" i="39" s="1"/>
  <c r="H641" i="39"/>
  <c r="D641" i="39"/>
  <c r="E641" i="39" s="1"/>
  <c r="H640" i="39"/>
  <c r="D640" i="39"/>
  <c r="E640" i="39" s="1"/>
  <c r="H639" i="39"/>
  <c r="D639" i="39"/>
  <c r="C638" i="39"/>
  <c r="H638" i="39" s="1"/>
  <c r="J638" i="39" s="1"/>
  <c r="H637" i="39"/>
  <c r="D637" i="39"/>
  <c r="E637" i="39" s="1"/>
  <c r="H636" i="39"/>
  <c r="D636" i="39"/>
  <c r="E636" i="39" s="1"/>
  <c r="H635" i="39"/>
  <c r="D635" i="39"/>
  <c r="E635" i="39" s="1"/>
  <c r="H634" i="39"/>
  <c r="E634" i="39"/>
  <c r="D634" i="39"/>
  <c r="H633" i="39"/>
  <c r="D633" i="39"/>
  <c r="E633" i="39" s="1"/>
  <c r="H632" i="39"/>
  <c r="D632" i="39"/>
  <c r="E632" i="39" s="1"/>
  <c r="H631" i="39"/>
  <c r="D631" i="39"/>
  <c r="E631" i="39" s="1"/>
  <c r="H630" i="39"/>
  <c r="E630" i="39"/>
  <c r="D630" i="39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E623" i="39"/>
  <c r="D623" i="39"/>
  <c r="H622" i="39"/>
  <c r="D622" i="39"/>
  <c r="E622" i="39" s="1"/>
  <c r="H621" i="39"/>
  <c r="D621" i="39"/>
  <c r="E621" i="39" s="1"/>
  <c r="H620" i="39"/>
  <c r="D620" i="39"/>
  <c r="E620" i="39" s="1"/>
  <c r="H619" i="39"/>
  <c r="E619" i="39"/>
  <c r="D619" i="39"/>
  <c r="H618" i="39"/>
  <c r="D618" i="39"/>
  <c r="E618" i="39" s="1"/>
  <c r="H617" i="39"/>
  <c r="D617" i="39"/>
  <c r="E617" i="39" s="1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E612" i="39" s="1"/>
  <c r="H611" i="39"/>
  <c r="D611" i="39"/>
  <c r="E611" i="39" s="1"/>
  <c r="C610" i="39"/>
  <c r="H610" i="39" s="1"/>
  <c r="H609" i="39"/>
  <c r="E609" i="39"/>
  <c r="D609" i="39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E605" i="39" s="1"/>
  <c r="H604" i="39"/>
  <c r="D604" i="39"/>
  <c r="E604" i="39" s="1"/>
  <c r="C603" i="39"/>
  <c r="H603" i="39" s="1"/>
  <c r="H602" i="39"/>
  <c r="E602" i="39"/>
  <c r="D602" i="39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E597" i="39" s="1"/>
  <c r="H596" i="39"/>
  <c r="D596" i="39"/>
  <c r="E596" i="39" s="1"/>
  <c r="C595" i="39"/>
  <c r="H595" i="39" s="1"/>
  <c r="H594" i="39"/>
  <c r="E594" i="39"/>
  <c r="D594" i="39"/>
  <c r="H593" i="39"/>
  <c r="D593" i="39"/>
  <c r="E593" i="39" s="1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E588" i="39" s="1"/>
  <c r="C587" i="39"/>
  <c r="H587" i="39" s="1"/>
  <c r="H586" i="39"/>
  <c r="D586" i="39"/>
  <c r="E586" i="39" s="1"/>
  <c r="H585" i="39"/>
  <c r="D585" i="39"/>
  <c r="E585" i="39" s="1"/>
  <c r="H584" i="39"/>
  <c r="E584" i="39"/>
  <c r="D584" i="39"/>
  <c r="H583" i="39"/>
  <c r="D583" i="39"/>
  <c r="E583" i="39" s="1"/>
  <c r="H582" i="39"/>
  <c r="D582" i="39"/>
  <c r="E582" i="39" s="1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E574" i="39"/>
  <c r="D574" i="39"/>
  <c r="H573" i="39"/>
  <c r="D573" i="39"/>
  <c r="E573" i="39" s="1"/>
  <c r="H572" i="39"/>
  <c r="D572" i="39"/>
  <c r="E572" i="39" s="1"/>
  <c r="H571" i="39"/>
  <c r="D571" i="39"/>
  <c r="E571" i="39" s="1"/>
  <c r="H570" i="39"/>
  <c r="E570" i="39"/>
  <c r="D570" i="39"/>
  <c r="C569" i="39"/>
  <c r="H569" i="39" s="1"/>
  <c r="H568" i="39"/>
  <c r="D568" i="39"/>
  <c r="E568" i="39" s="1"/>
  <c r="H567" i="39"/>
  <c r="E567" i="39"/>
  <c r="D567" i="39"/>
  <c r="H566" i="39"/>
  <c r="D566" i="39"/>
  <c r="E566" i="39" s="1"/>
  <c r="H565" i="39"/>
  <c r="D565" i="39"/>
  <c r="E565" i="39" s="1"/>
  <c r="H564" i="39"/>
  <c r="D564" i="39"/>
  <c r="E564" i="39" s="1"/>
  <c r="H563" i="39"/>
  <c r="E563" i="39"/>
  <c r="D563" i="39"/>
  <c r="C562" i="39"/>
  <c r="H558" i="39"/>
  <c r="D558" i="39"/>
  <c r="E558" i="39" s="1"/>
  <c r="H557" i="39"/>
  <c r="D557" i="39"/>
  <c r="E557" i="39" s="1"/>
  <c r="C556" i="39"/>
  <c r="H556" i="39" s="1"/>
  <c r="H555" i="39"/>
  <c r="D555" i="39"/>
  <c r="E555" i="39" s="1"/>
  <c r="H554" i="39"/>
  <c r="D554" i="39"/>
  <c r="E554" i="39" s="1"/>
  <c r="H553" i="39"/>
  <c r="D553" i="39"/>
  <c r="H552" i="39"/>
  <c r="C552" i="39"/>
  <c r="H549" i="39"/>
  <c r="D549" i="39"/>
  <c r="E549" i="39" s="1"/>
  <c r="H548" i="39"/>
  <c r="D548" i="39"/>
  <c r="E548" i="39" s="1"/>
  <c r="C547" i="39"/>
  <c r="H547" i="39" s="1"/>
  <c r="J547" i="39" s="1"/>
  <c r="H546" i="39"/>
  <c r="E546" i="39"/>
  <c r="D546" i="39"/>
  <c r="H545" i="39"/>
  <c r="D545" i="39"/>
  <c r="E545" i="39" s="1"/>
  <c r="C544" i="39"/>
  <c r="C538" i="39" s="1"/>
  <c r="H538" i="39" s="1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E540" i="39" s="1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E534" i="39"/>
  <c r="D534" i="39"/>
  <c r="H533" i="39"/>
  <c r="D533" i="39"/>
  <c r="E533" i="39" s="1"/>
  <c r="H532" i="39"/>
  <c r="D532" i="39"/>
  <c r="E532" i="39" s="1"/>
  <c r="C531" i="39"/>
  <c r="H531" i="39" s="1"/>
  <c r="H530" i="39"/>
  <c r="D530" i="39"/>
  <c r="E530" i="39" s="1"/>
  <c r="E529" i="39" s="1"/>
  <c r="C529" i="39"/>
  <c r="H527" i="39"/>
  <c r="D527" i="39"/>
  <c r="E527" i="39" s="1"/>
  <c r="H526" i="39"/>
  <c r="D526" i="39"/>
  <c r="E526" i="39" s="1"/>
  <c r="H525" i="39"/>
  <c r="D525" i="39"/>
  <c r="E525" i="39" s="1"/>
  <c r="H524" i="39"/>
  <c r="D524" i="39"/>
  <c r="E524" i="39" s="1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E518" i="39"/>
  <c r="D518" i="39"/>
  <c r="H517" i="39"/>
  <c r="D517" i="39"/>
  <c r="E517" i="39" s="1"/>
  <c r="H516" i="39"/>
  <c r="D516" i="39"/>
  <c r="E516" i="39" s="1"/>
  <c r="H515" i="39"/>
  <c r="D515" i="39"/>
  <c r="E515" i="39" s="1"/>
  <c r="H514" i="39"/>
  <c r="D514" i="39"/>
  <c r="E514" i="39" s="1"/>
  <c r="E513" i="39" s="1"/>
  <c r="C513" i="39"/>
  <c r="H513" i="39" s="1"/>
  <c r="H512" i="39"/>
  <c r="D512" i="39"/>
  <c r="E512" i="39" s="1"/>
  <c r="H511" i="39"/>
  <c r="E511" i="39"/>
  <c r="D511" i="39"/>
  <c r="H510" i="39"/>
  <c r="D510" i="39"/>
  <c r="E510" i="39" s="1"/>
  <c r="C509" i="39"/>
  <c r="H509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E505" i="39" s="1"/>
  <c r="C504" i="39"/>
  <c r="H504" i="39" s="1"/>
  <c r="H503" i="39"/>
  <c r="D503" i="39"/>
  <c r="E503" i="39" s="1"/>
  <c r="H502" i="39"/>
  <c r="D502" i="39"/>
  <c r="E502" i="39" s="1"/>
  <c r="H501" i="39"/>
  <c r="E501" i="39"/>
  <c r="D501" i="39"/>
  <c r="H500" i="39"/>
  <c r="D500" i="39"/>
  <c r="E500" i="39" s="1"/>
  <c r="H499" i="39"/>
  <c r="D499" i="39"/>
  <c r="E499" i="39" s="1"/>
  <c r="H498" i="39"/>
  <c r="D498" i="39"/>
  <c r="E498" i="39" s="1"/>
  <c r="C497" i="39"/>
  <c r="H497" i="39" s="1"/>
  <c r="H496" i="39"/>
  <c r="D496" i="39"/>
  <c r="E496" i="39" s="1"/>
  <c r="H495" i="39"/>
  <c r="D495" i="39"/>
  <c r="E495" i="39" s="1"/>
  <c r="C494" i="39"/>
  <c r="H494" i="39" s="1"/>
  <c r="H493" i="39"/>
  <c r="D493" i="39"/>
  <c r="E493" i="39" s="1"/>
  <c r="H492" i="39"/>
  <c r="D492" i="39"/>
  <c r="E492" i="39" s="1"/>
  <c r="C491" i="39"/>
  <c r="H491" i="39" s="1"/>
  <c r="H490" i="39"/>
  <c r="D490" i="39"/>
  <c r="E490" i="39" s="1"/>
  <c r="H489" i="39"/>
  <c r="D489" i="39"/>
  <c r="E489" i="39" s="1"/>
  <c r="H488" i="39"/>
  <c r="D488" i="39"/>
  <c r="E488" i="39" s="1"/>
  <c r="H487" i="39"/>
  <c r="D487" i="39"/>
  <c r="E487" i="39" s="1"/>
  <c r="C486" i="39"/>
  <c r="H486" i="39" s="1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E479" i="39" s="1"/>
  <c r="H478" i="39"/>
  <c r="D478" i="39"/>
  <c r="E478" i="39" s="1"/>
  <c r="C477" i="39"/>
  <c r="H477" i="39" s="1"/>
  <c r="H476" i="39"/>
  <c r="D476" i="39"/>
  <c r="E476" i="39" s="1"/>
  <c r="H475" i="39"/>
  <c r="D475" i="39"/>
  <c r="E475" i="39" s="1"/>
  <c r="E474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E469" i="39" s="1"/>
  <c r="C468" i="39"/>
  <c r="H468" i="39" s="1"/>
  <c r="H467" i="39"/>
  <c r="E467" i="39"/>
  <c r="D467" i="39"/>
  <c r="H466" i="39"/>
  <c r="D466" i="39"/>
  <c r="E466" i="39" s="1"/>
  <c r="H465" i="39"/>
  <c r="D465" i="39"/>
  <c r="E465" i="39" s="1"/>
  <c r="H464" i="39"/>
  <c r="D464" i="39"/>
  <c r="E464" i="39" s="1"/>
  <c r="C463" i="39"/>
  <c r="H463" i="39" s="1"/>
  <c r="H462" i="39"/>
  <c r="D462" i="39"/>
  <c r="E462" i="39" s="1"/>
  <c r="H461" i="39"/>
  <c r="D461" i="39"/>
  <c r="E461" i="39" s="1"/>
  <c r="H460" i="39"/>
  <c r="D460" i="39"/>
  <c r="E460" i="39" s="1"/>
  <c r="E459" i="39" s="1"/>
  <c r="C459" i="39"/>
  <c r="H459" i="39" s="1"/>
  <c r="H458" i="39"/>
  <c r="D458" i="39"/>
  <c r="E458" i="39" s="1"/>
  <c r="H457" i="39"/>
  <c r="E457" i="39"/>
  <c r="D457" i="39"/>
  <c r="H456" i="39"/>
  <c r="D456" i="39"/>
  <c r="E456" i="39" s="1"/>
  <c r="C455" i="39"/>
  <c r="H455" i="39" s="1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E451" i="39" s="1"/>
  <c r="C450" i="39"/>
  <c r="H450" i="39" s="1"/>
  <c r="H449" i="39"/>
  <c r="E449" i="39"/>
  <c r="D449" i="39"/>
  <c r="H448" i="39"/>
  <c r="D448" i="39"/>
  <c r="E448" i="39" s="1"/>
  <c r="H447" i="39"/>
  <c r="D447" i="39"/>
  <c r="E447" i="39" s="1"/>
  <c r="H446" i="39"/>
  <c r="D446" i="39"/>
  <c r="E446" i="39" s="1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E430" i="39" s="1"/>
  <c r="C429" i="39"/>
  <c r="H429" i="39" s="1"/>
  <c r="H428" i="39"/>
  <c r="D428" i="39"/>
  <c r="E428" i="39" s="1"/>
  <c r="H427" i="39"/>
  <c r="D427" i="39"/>
  <c r="E427" i="39" s="1"/>
  <c r="H426" i="39"/>
  <c r="E426" i="39"/>
  <c r="D426" i="39"/>
  <c r="H425" i="39"/>
  <c r="D425" i="39"/>
  <c r="E425" i="39" s="1"/>
  <c r="H424" i="39"/>
  <c r="D424" i="39"/>
  <c r="E424" i="39" s="1"/>
  <c r="H423" i="39"/>
  <c r="D423" i="39"/>
  <c r="E423" i="39" s="1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E417" i="39" s="1"/>
  <c r="E416" i="39" s="1"/>
  <c r="C416" i="39"/>
  <c r="H416" i="39" s="1"/>
  <c r="H415" i="39"/>
  <c r="D415" i="39"/>
  <c r="E415" i="39" s="1"/>
  <c r="H414" i="39"/>
  <c r="D414" i="39"/>
  <c r="E414" i="39" s="1"/>
  <c r="H413" i="39"/>
  <c r="D413" i="39"/>
  <c r="E413" i="39" s="1"/>
  <c r="E412" i="39" s="1"/>
  <c r="C412" i="39"/>
  <c r="H412" i="39" s="1"/>
  <c r="H411" i="39"/>
  <c r="D411" i="39"/>
  <c r="E411" i="39" s="1"/>
  <c r="H410" i="39"/>
  <c r="D410" i="39"/>
  <c r="E410" i="39" s="1"/>
  <c r="C409" i="39"/>
  <c r="H409" i="39" s="1"/>
  <c r="H408" i="39"/>
  <c r="E408" i="39"/>
  <c r="D408" i="39"/>
  <c r="H407" i="39"/>
  <c r="D407" i="39"/>
  <c r="E407" i="39" s="1"/>
  <c r="H406" i="39"/>
  <c r="D406" i="39"/>
  <c r="E406" i="39" s="1"/>
  <c r="H405" i="39"/>
  <c r="D405" i="39"/>
  <c r="E405" i="39" s="1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E400" i="39" s="1"/>
  <c r="C399" i="39"/>
  <c r="H399" i="39" s="1"/>
  <c r="H398" i="39"/>
  <c r="E398" i="39"/>
  <c r="D398" i="39"/>
  <c r="H397" i="39"/>
  <c r="D397" i="39"/>
  <c r="E397" i="39" s="1"/>
  <c r="H396" i="39"/>
  <c r="D396" i="39"/>
  <c r="E396" i="39" s="1"/>
  <c r="C395" i="39"/>
  <c r="H395" i="39" s="1"/>
  <c r="H394" i="39"/>
  <c r="D394" i="39"/>
  <c r="E394" i="39" s="1"/>
  <c r="H393" i="39"/>
  <c r="D393" i="39"/>
  <c r="E393" i="39" s="1"/>
  <c r="E392" i="39" s="1"/>
  <c r="C392" i="39"/>
  <c r="H392" i="39" s="1"/>
  <c r="H391" i="39"/>
  <c r="D391" i="39"/>
  <c r="E391" i="39" s="1"/>
  <c r="H390" i="39"/>
  <c r="E390" i="39"/>
  <c r="D390" i="39"/>
  <c r="H389" i="39"/>
  <c r="D389" i="39"/>
  <c r="E389" i="39" s="1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E384" i="39" s="1"/>
  <c r="H383" i="39"/>
  <c r="D383" i="39"/>
  <c r="C382" i="39"/>
  <c r="H382" i="39" s="1"/>
  <c r="H381" i="39"/>
  <c r="D381" i="39"/>
  <c r="E381" i="39" s="1"/>
  <c r="H380" i="39"/>
  <c r="E380" i="39"/>
  <c r="D380" i="39"/>
  <c r="H379" i="39"/>
  <c r="D379" i="39"/>
  <c r="E379" i="39" s="1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E374" i="39" s="1"/>
  <c r="C373" i="39"/>
  <c r="H373" i="39" s="1"/>
  <c r="H372" i="39"/>
  <c r="E372" i="39"/>
  <c r="D372" i="39"/>
  <c r="H371" i="39"/>
  <c r="D371" i="39"/>
  <c r="E371" i="39" s="1"/>
  <c r="H370" i="39"/>
  <c r="D370" i="39"/>
  <c r="E370" i="39" s="1"/>
  <c r="H369" i="39"/>
  <c r="D369" i="39"/>
  <c r="E369" i="39" s="1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C357" i="39"/>
  <c r="H357" i="39" s="1"/>
  <c r="H356" i="39"/>
  <c r="D356" i="39"/>
  <c r="E356" i="39" s="1"/>
  <c r="H355" i="39"/>
  <c r="E355" i="39"/>
  <c r="D355" i="39"/>
  <c r="H354" i="39"/>
  <c r="D354" i="39"/>
  <c r="E354" i="39" s="1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H348" i="39"/>
  <c r="H347" i="39"/>
  <c r="D347" i="39"/>
  <c r="E347" i="39" s="1"/>
  <c r="H346" i="39"/>
  <c r="D346" i="39"/>
  <c r="E346" i="39" s="1"/>
  <c r="H345" i="39"/>
  <c r="D345" i="39"/>
  <c r="C344" i="39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E335" i="39"/>
  <c r="D335" i="39"/>
  <c r="H334" i="39"/>
  <c r="D334" i="39"/>
  <c r="E334" i="39" s="1"/>
  <c r="H333" i="39"/>
  <c r="D333" i="39"/>
  <c r="E333" i="39" s="1"/>
  <c r="H332" i="39"/>
  <c r="D332" i="39"/>
  <c r="E332" i="39" s="1"/>
  <c r="H331" i="39"/>
  <c r="H330" i="39"/>
  <c r="D330" i="39"/>
  <c r="E330" i="39" s="1"/>
  <c r="H329" i="39"/>
  <c r="D329" i="39"/>
  <c r="E329" i="39" s="1"/>
  <c r="H328" i="39"/>
  <c r="H327" i="39"/>
  <c r="D327" i="39"/>
  <c r="E327" i="39" s="1"/>
  <c r="H326" i="39"/>
  <c r="D326" i="39"/>
  <c r="E326" i="39" s="1"/>
  <c r="H324" i="39"/>
  <c r="D324" i="39"/>
  <c r="E324" i="39" s="1"/>
  <c r="H323" i="39"/>
  <c r="D323" i="39"/>
  <c r="E323" i="39" s="1"/>
  <c r="H322" i="39"/>
  <c r="E322" i="39"/>
  <c r="D322" i="39"/>
  <c r="H321" i="39"/>
  <c r="D321" i="39"/>
  <c r="E321" i="39" s="1"/>
  <c r="H320" i="39"/>
  <c r="D320" i="39"/>
  <c r="E320" i="39" s="1"/>
  <c r="H319" i="39"/>
  <c r="D319" i="39"/>
  <c r="E319" i="39" s="1"/>
  <c r="H318" i="39"/>
  <c r="E318" i="39"/>
  <c r="D318" i="39"/>
  <c r="H317" i="39"/>
  <c r="D317" i="39"/>
  <c r="E317" i="39" s="1"/>
  <c r="H316" i="39"/>
  <c r="D316" i="39"/>
  <c r="E316" i="39" s="1"/>
  <c r="C315" i="39"/>
  <c r="C314" i="39" s="1"/>
  <c r="H314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H308" i="39"/>
  <c r="H307" i="39"/>
  <c r="E307" i="39"/>
  <c r="D307" i="39"/>
  <c r="H306" i="39"/>
  <c r="D306" i="39"/>
  <c r="E306" i="39" s="1"/>
  <c r="H305" i="39"/>
  <c r="H304" i="39"/>
  <c r="D304" i="39"/>
  <c r="E304" i="39" s="1"/>
  <c r="H303" i="39"/>
  <c r="D303" i="39"/>
  <c r="E303" i="39" s="1"/>
  <c r="H302" i="39"/>
  <c r="H301" i="39"/>
  <c r="E301" i="39"/>
  <c r="D301" i="39"/>
  <c r="H300" i="39"/>
  <c r="D300" i="39"/>
  <c r="E300" i="39" s="1"/>
  <c r="H299" i="39"/>
  <c r="D299" i="39"/>
  <c r="E299" i="39" s="1"/>
  <c r="H298" i="39"/>
  <c r="D298" i="39"/>
  <c r="H297" i="39"/>
  <c r="D297" i="39"/>
  <c r="E297" i="39" s="1"/>
  <c r="E296" i="39" s="1"/>
  <c r="H296" i="39"/>
  <c r="H295" i="39"/>
  <c r="D295" i="39"/>
  <c r="E295" i="39" s="1"/>
  <c r="H294" i="39"/>
  <c r="D294" i="39"/>
  <c r="E294" i="39" s="1"/>
  <c r="H293" i="39"/>
  <c r="E293" i="39"/>
  <c r="D293" i="39"/>
  <c r="H292" i="39"/>
  <c r="D292" i="39"/>
  <c r="E292" i="39" s="1"/>
  <c r="H291" i="39"/>
  <c r="D291" i="39"/>
  <c r="E291" i="39" s="1"/>
  <c r="H290" i="39"/>
  <c r="D290" i="39"/>
  <c r="E290" i="39" s="1"/>
  <c r="H289" i="39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E282" i="39"/>
  <c r="D282" i="39"/>
  <c r="H281" i="39"/>
  <c r="D281" i="39"/>
  <c r="E281" i="39" s="1"/>
  <c r="H280" i="39"/>
  <c r="D280" i="39"/>
  <c r="E280" i="39" s="1"/>
  <c r="H279" i="39"/>
  <c r="D279" i="39"/>
  <c r="E279" i="39" s="1"/>
  <c r="H278" i="39"/>
  <c r="E278" i="39"/>
  <c r="D278" i="39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E267" i="39" s="1"/>
  <c r="H266" i="39"/>
  <c r="E266" i="39"/>
  <c r="D266" i="39"/>
  <c r="H265" i="39"/>
  <c r="H264" i="39"/>
  <c r="D264" i="39"/>
  <c r="E264" i="39" s="1"/>
  <c r="C263" i="39"/>
  <c r="H263" i="39" s="1"/>
  <c r="H262" i="39"/>
  <c r="D262" i="39"/>
  <c r="E262" i="39" s="1"/>
  <c r="H261" i="39"/>
  <c r="D261" i="39"/>
  <c r="E261" i="39" s="1"/>
  <c r="C260" i="39"/>
  <c r="H260" i="39" s="1"/>
  <c r="D252" i="39"/>
  <c r="E252" i="39" s="1"/>
  <c r="E251" i="39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D241" i="39"/>
  <c r="E241" i="39" s="1"/>
  <c r="D240" i="39"/>
  <c r="E240" i="39" s="1"/>
  <c r="C239" i="39"/>
  <c r="C238" i="39" s="1"/>
  <c r="D237" i="39"/>
  <c r="E237" i="39" s="1"/>
  <c r="E236" i="39" s="1"/>
  <c r="E235" i="39" s="1"/>
  <c r="D236" i="39"/>
  <c r="D235" i="39" s="1"/>
  <c r="C236" i="39"/>
  <c r="C235" i="39" s="1"/>
  <c r="D234" i="39"/>
  <c r="E234" i="39" s="1"/>
  <c r="E233" i="39" s="1"/>
  <c r="D233" i="39"/>
  <c r="C233" i="39"/>
  <c r="D232" i="39"/>
  <c r="E232" i="39" s="1"/>
  <c r="D231" i="39"/>
  <c r="E231" i="39" s="1"/>
  <c r="D230" i="39"/>
  <c r="E230" i="39" s="1"/>
  <c r="C229" i="39"/>
  <c r="E227" i="39"/>
  <c r="D227" i="39"/>
  <c r="D226" i="39"/>
  <c r="E225" i="39"/>
  <c r="D225" i="39"/>
  <c r="D224" i="39"/>
  <c r="E224" i="39" s="1"/>
  <c r="C223" i="39"/>
  <c r="C222" i="39" s="1"/>
  <c r="E221" i="39"/>
  <c r="E220" i="39" s="1"/>
  <c r="D221" i="39"/>
  <c r="D220" i="39" s="1"/>
  <c r="C220" i="39"/>
  <c r="D219" i="39"/>
  <c r="E219" i="39" s="1"/>
  <c r="D218" i="39"/>
  <c r="E218" i="39" s="1"/>
  <c r="D217" i="39"/>
  <c r="E217" i="39" s="1"/>
  <c r="C216" i="39"/>
  <c r="C215" i="39"/>
  <c r="D214" i="39"/>
  <c r="E214" i="39" s="1"/>
  <c r="E213" i="39" s="1"/>
  <c r="C213" i="39"/>
  <c r="D212" i="39"/>
  <c r="E212" i="39" s="1"/>
  <c r="E211" i="39" s="1"/>
  <c r="D211" i="39"/>
  <c r="C211" i="39"/>
  <c r="D210" i="39"/>
  <c r="E210" i="39" s="1"/>
  <c r="D209" i="39"/>
  <c r="E209" i="39" s="1"/>
  <c r="D208" i="39"/>
  <c r="C207" i="39"/>
  <c r="D206" i="39"/>
  <c r="E206" i="39" s="1"/>
  <c r="D205" i="39"/>
  <c r="D204" i="39" s="1"/>
  <c r="C204" i="39"/>
  <c r="D202" i="39"/>
  <c r="D201" i="39" s="1"/>
  <c r="D200" i="39" s="1"/>
  <c r="C201" i="39"/>
  <c r="C200" i="39" s="1"/>
  <c r="E199" i="39"/>
  <c r="D199" i="39"/>
  <c r="E198" i="39"/>
  <c r="E197" i="39" s="1"/>
  <c r="D198" i="39"/>
  <c r="D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E191" i="39"/>
  <c r="D191" i="39"/>
  <c r="D190" i="39"/>
  <c r="C189" i="39"/>
  <c r="D187" i="39"/>
  <c r="E187" i="39" s="1"/>
  <c r="E186" i="39"/>
  <c r="D186" i="39"/>
  <c r="C185" i="39"/>
  <c r="C184" i="39" s="1"/>
  <c r="D183" i="39"/>
  <c r="D182" i="39" s="1"/>
  <c r="C182" i="39"/>
  <c r="D181" i="39"/>
  <c r="E181" i="39" s="1"/>
  <c r="E180" i="39" s="1"/>
  <c r="C180" i="39"/>
  <c r="C179" i="39" s="1"/>
  <c r="H176" i="39"/>
  <c r="D176" i="39"/>
  <c r="E176" i="39" s="1"/>
  <c r="H175" i="39"/>
  <c r="D175" i="39"/>
  <c r="C174" i="39"/>
  <c r="H174" i="39" s="1"/>
  <c r="H173" i="39"/>
  <c r="D173" i="39"/>
  <c r="E173" i="39" s="1"/>
  <c r="H172" i="39"/>
  <c r="D172" i="39"/>
  <c r="C171" i="39"/>
  <c r="H169" i="39"/>
  <c r="D169" i="39"/>
  <c r="E169" i="39" s="1"/>
  <c r="H168" i="39"/>
  <c r="D168" i="39"/>
  <c r="D167" i="39" s="1"/>
  <c r="H167" i="39"/>
  <c r="C167" i="39"/>
  <c r="H166" i="39"/>
  <c r="D166" i="39"/>
  <c r="E166" i="39" s="1"/>
  <c r="H165" i="39"/>
  <c r="D165" i="39"/>
  <c r="D164" i="39" s="1"/>
  <c r="H164" i="39"/>
  <c r="C164" i="39"/>
  <c r="C163" i="39"/>
  <c r="H163" i="39" s="1"/>
  <c r="J163" i="39" s="1"/>
  <c r="H162" i="39"/>
  <c r="E162" i="39"/>
  <c r="D162" i="39"/>
  <c r="H161" i="39"/>
  <c r="D161" i="39"/>
  <c r="C160" i="39"/>
  <c r="H160" i="39" s="1"/>
  <c r="H159" i="39"/>
  <c r="D159" i="39"/>
  <c r="E159" i="39" s="1"/>
  <c r="H158" i="39"/>
  <c r="D158" i="39"/>
  <c r="C157" i="39"/>
  <c r="H157" i="39" s="1"/>
  <c r="H156" i="39"/>
  <c r="E156" i="39"/>
  <c r="D156" i="39"/>
  <c r="H155" i="39"/>
  <c r="D155" i="39"/>
  <c r="C154" i="39"/>
  <c r="H151" i="39"/>
  <c r="D151" i="39"/>
  <c r="E151" i="39" s="1"/>
  <c r="H150" i="39"/>
  <c r="D150" i="39"/>
  <c r="C149" i="39"/>
  <c r="H149" i="39" s="1"/>
  <c r="H148" i="39"/>
  <c r="D148" i="39"/>
  <c r="E148" i="39" s="1"/>
  <c r="H147" i="39"/>
  <c r="D147" i="39"/>
  <c r="C146" i="39"/>
  <c r="H146" i="39" s="1"/>
  <c r="H145" i="39"/>
  <c r="D145" i="39"/>
  <c r="E145" i="39" s="1"/>
  <c r="H144" i="39"/>
  <c r="D144" i="39"/>
  <c r="C143" i="39"/>
  <c r="H143" i="39" s="1"/>
  <c r="H142" i="39"/>
  <c r="D142" i="39"/>
  <c r="E142" i="39" s="1"/>
  <c r="H141" i="39"/>
  <c r="D141" i="39"/>
  <c r="C140" i="39"/>
  <c r="H140" i="39" s="1"/>
  <c r="H139" i="39"/>
  <c r="D139" i="39"/>
  <c r="E139" i="39" s="1"/>
  <c r="H138" i="39"/>
  <c r="D138" i="39"/>
  <c r="E138" i="39" s="1"/>
  <c r="H137" i="39"/>
  <c r="E137" i="39"/>
  <c r="D137" i="39"/>
  <c r="C136" i="39"/>
  <c r="H134" i="39"/>
  <c r="D134" i="39"/>
  <c r="E134" i="39" s="1"/>
  <c r="E132" i="39" s="1"/>
  <c r="H133" i="39"/>
  <c r="D133" i="39"/>
  <c r="E133" i="39" s="1"/>
  <c r="H132" i="39"/>
  <c r="D132" i="39"/>
  <c r="C132" i="39"/>
  <c r="H131" i="39"/>
  <c r="D131" i="39"/>
  <c r="D129" i="39" s="1"/>
  <c r="H130" i="39"/>
  <c r="E130" i="39"/>
  <c r="D130" i="39"/>
  <c r="C129" i="39"/>
  <c r="H129" i="39" s="1"/>
  <c r="H128" i="39"/>
  <c r="D128" i="39"/>
  <c r="E128" i="39" s="1"/>
  <c r="H127" i="39"/>
  <c r="D127" i="39"/>
  <c r="D126" i="39" s="1"/>
  <c r="C126" i="39"/>
  <c r="H126" i="39" s="1"/>
  <c r="H125" i="39"/>
  <c r="D125" i="39"/>
  <c r="E125" i="39" s="1"/>
  <c r="H124" i="39"/>
  <c r="D124" i="39"/>
  <c r="E124" i="39" s="1"/>
  <c r="E123" i="39" s="1"/>
  <c r="D123" i="39"/>
  <c r="C123" i="39"/>
  <c r="H123" i="39" s="1"/>
  <c r="H122" i="39"/>
  <c r="D122" i="39"/>
  <c r="E122" i="39" s="1"/>
  <c r="H121" i="39"/>
  <c r="E121" i="39"/>
  <c r="D121" i="39"/>
  <c r="D120" i="39"/>
  <c r="C120" i="39"/>
  <c r="H120" i="39" s="1"/>
  <c r="H119" i="39"/>
  <c r="D119" i="39"/>
  <c r="E119" i="39" s="1"/>
  <c r="H118" i="39"/>
  <c r="E118" i="39"/>
  <c r="E117" i="39" s="1"/>
  <c r="D118" i="39"/>
  <c r="D117" i="39" s="1"/>
  <c r="C117" i="39"/>
  <c r="H113" i="39"/>
  <c r="D113" i="39"/>
  <c r="E113" i="39" s="1"/>
  <c r="H112" i="39"/>
  <c r="D112" i="39"/>
  <c r="E112" i="39" s="1"/>
  <c r="H111" i="39"/>
  <c r="E111" i="39"/>
  <c r="D111" i="39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E99" i="39"/>
  <c r="D99" i="39"/>
  <c r="H98" i="39"/>
  <c r="D98" i="39"/>
  <c r="E98" i="39" s="1"/>
  <c r="C97" i="39"/>
  <c r="H97" i="39" s="1"/>
  <c r="J97" i="39" s="1"/>
  <c r="H96" i="39"/>
  <c r="D96" i="39"/>
  <c r="E96" i="39" s="1"/>
  <c r="H95" i="39"/>
  <c r="D95" i="39"/>
  <c r="E95" i="39" s="1"/>
  <c r="H94" i="39"/>
  <c r="D94" i="39"/>
  <c r="E94" i="39" s="1"/>
  <c r="H93" i="39"/>
  <c r="E93" i="39"/>
  <c r="D93" i="39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E87" i="39"/>
  <c r="D87" i="39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E75" i="39"/>
  <c r="D75" i="39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E49" i="39"/>
  <c r="D49" i="39"/>
  <c r="H48" i="39"/>
  <c r="D48" i="39"/>
  <c r="E48" i="39" s="1"/>
  <c r="H47" i="39"/>
  <c r="E47" i="39"/>
  <c r="D47" i="39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E27" i="39"/>
  <c r="D27" i="39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E17" i="39"/>
  <c r="D17" i="39"/>
  <c r="H16" i="39"/>
  <c r="D16" i="39"/>
  <c r="E16" i="39" s="1"/>
  <c r="H15" i="39"/>
  <c r="D15" i="39"/>
  <c r="E15" i="39" s="1"/>
  <c r="H14" i="39"/>
  <c r="D14" i="39"/>
  <c r="E14" i="39" s="1"/>
  <c r="H13" i="39"/>
  <c r="D13" i="39"/>
  <c r="E13" i="39" s="1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H4" i="39" s="1"/>
  <c r="J4" i="39" s="1"/>
  <c r="C117" i="36"/>
  <c r="D163" i="39" l="1"/>
  <c r="E265" i="39"/>
  <c r="C116" i="39"/>
  <c r="H116" i="39" s="1"/>
  <c r="J116" i="39" s="1"/>
  <c r="E127" i="39"/>
  <c r="E126" i="39" s="1"/>
  <c r="D250" i="39"/>
  <c r="D552" i="39"/>
  <c r="D750" i="39"/>
  <c r="C135" i="39"/>
  <c r="H135" i="39" s="1"/>
  <c r="J135" i="39" s="1"/>
  <c r="E165" i="39"/>
  <c r="E168" i="39"/>
  <c r="D189" i="39"/>
  <c r="D188" i="39" s="1"/>
  <c r="E202" i="39"/>
  <c r="E201" i="39" s="1"/>
  <c r="E200" i="39" s="1"/>
  <c r="E229" i="39"/>
  <c r="E228" i="39" s="1"/>
  <c r="D395" i="39"/>
  <c r="E477" i="39"/>
  <c r="E553" i="39"/>
  <c r="D581" i="39"/>
  <c r="D665" i="39"/>
  <c r="E727" i="39"/>
  <c r="D731" i="39"/>
  <c r="D730" i="39" s="1"/>
  <c r="E761" i="39"/>
  <c r="E760" i="39" s="1"/>
  <c r="D459" i="39"/>
  <c r="D477" i="39"/>
  <c r="E740" i="39"/>
  <c r="E739" i="39" s="1"/>
  <c r="E120" i="39"/>
  <c r="D193" i="39"/>
  <c r="E328" i="39"/>
  <c r="E395" i="39"/>
  <c r="D416" i="39"/>
  <c r="D474" i="39"/>
  <c r="C551" i="39"/>
  <c r="H551" i="39" s="1"/>
  <c r="J551" i="39" s="1"/>
  <c r="E562" i="39"/>
  <c r="E581" i="39"/>
  <c r="E646" i="39"/>
  <c r="E661" i="39"/>
  <c r="D741" i="39"/>
  <c r="C561" i="39"/>
  <c r="H561" i="39" s="1"/>
  <c r="J561" i="39" s="1"/>
  <c r="H562" i="39"/>
  <c r="D61" i="39"/>
  <c r="D116" i="39"/>
  <c r="D136" i="39"/>
  <c r="D185" i="39"/>
  <c r="D184" i="39" s="1"/>
  <c r="E196" i="39"/>
  <c r="E195" i="39" s="1"/>
  <c r="C203" i="39"/>
  <c r="E205" i="39"/>
  <c r="E204" i="39" s="1"/>
  <c r="D223" i="39"/>
  <c r="D222" i="39" s="1"/>
  <c r="E226" i="39"/>
  <c r="E223" i="39" s="1"/>
  <c r="E222" i="39" s="1"/>
  <c r="E242" i="39"/>
  <c r="E239" i="39" s="1"/>
  <c r="E238" i="39" s="1"/>
  <c r="D239" i="39"/>
  <c r="D238" i="39" s="1"/>
  <c r="E358" i="39"/>
  <c r="E357" i="39" s="1"/>
  <c r="D357" i="39"/>
  <c r="E494" i="39"/>
  <c r="E484" i="39" s="1"/>
  <c r="D522" i="39"/>
  <c r="H529" i="39"/>
  <c r="C528" i="39"/>
  <c r="H528" i="39" s="1"/>
  <c r="D531" i="39"/>
  <c r="D569" i="39"/>
  <c r="D616" i="39"/>
  <c r="E639" i="39"/>
  <c r="E638" i="39" s="1"/>
  <c r="D638" i="39"/>
  <c r="C645" i="39"/>
  <c r="H645" i="39" s="1"/>
  <c r="J645" i="39" s="1"/>
  <c r="H646" i="39"/>
  <c r="E655" i="39"/>
  <c r="D653" i="39"/>
  <c r="D722" i="39"/>
  <c r="E723" i="39"/>
  <c r="D746" i="39"/>
  <c r="E747" i="39"/>
  <c r="E746" i="39" s="1"/>
  <c r="E743" i="39" s="1"/>
  <c r="H117" i="39"/>
  <c r="H136" i="39"/>
  <c r="E183" i="39"/>
  <c r="E182" i="39" s="1"/>
  <c r="E179" i="39" s="1"/>
  <c r="E190" i="39"/>
  <c r="E189" i="39" s="1"/>
  <c r="E188" i="39" s="1"/>
  <c r="D213" i="39"/>
  <c r="D216" i="39"/>
  <c r="D229" i="39"/>
  <c r="D228" i="39" s="1"/>
  <c r="E298" i="39"/>
  <c r="E263" i="39" s="1"/>
  <c r="D315" i="39"/>
  <c r="D362" i="39"/>
  <c r="E363" i="39"/>
  <c r="E383" i="39"/>
  <c r="E382" i="39" s="1"/>
  <c r="D382" i="39"/>
  <c r="E404" i="39"/>
  <c r="E522" i="39"/>
  <c r="E531" i="39"/>
  <c r="E528" i="39" s="1"/>
  <c r="E577" i="39"/>
  <c r="E587" i="39"/>
  <c r="E599" i="39"/>
  <c r="D646" i="39"/>
  <c r="D777" i="39"/>
  <c r="E778" i="39"/>
  <c r="E777" i="39" s="1"/>
  <c r="D344" i="39"/>
  <c r="E345" i="39"/>
  <c r="E344" i="39" s="1"/>
  <c r="E164" i="39"/>
  <c r="E163" i="39" s="1"/>
  <c r="E167" i="39"/>
  <c r="E185" i="39"/>
  <c r="E184" i="39" s="1"/>
  <c r="D215" i="39"/>
  <c r="E349" i="39"/>
  <c r="E348" i="39" s="1"/>
  <c r="D348" i="39"/>
  <c r="E736" i="39"/>
  <c r="D734" i="39"/>
  <c r="D733" i="39" s="1"/>
  <c r="D756" i="39"/>
  <c r="D755" i="39" s="1"/>
  <c r="E757" i="39"/>
  <c r="E756" i="39" s="1"/>
  <c r="E755" i="39" s="1"/>
  <c r="D761" i="39"/>
  <c r="D760" i="39" s="1"/>
  <c r="C228" i="39"/>
  <c r="D244" i="39"/>
  <c r="D243" i="39" s="1"/>
  <c r="E305" i="39"/>
  <c r="H315" i="39"/>
  <c r="E373" i="39"/>
  <c r="E388" i="39"/>
  <c r="D392" i="39"/>
  <c r="E455" i="39"/>
  <c r="D513" i="39"/>
  <c r="D562" i="39"/>
  <c r="D683" i="39"/>
  <c r="D700" i="39"/>
  <c r="D765" i="39"/>
  <c r="D772" i="39"/>
  <c r="D771" i="39" s="1"/>
  <c r="E250" i="39"/>
  <c r="E260" i="39"/>
  <c r="E289" i="39"/>
  <c r="E325" i="39"/>
  <c r="E368" i="39"/>
  <c r="E491" i="39"/>
  <c r="E497" i="39"/>
  <c r="E556" i="39"/>
  <c r="E569" i="39"/>
  <c r="E642" i="39"/>
  <c r="E718" i="39"/>
  <c r="E772" i="39"/>
  <c r="E771" i="39" s="1"/>
  <c r="E302" i="39"/>
  <c r="E308" i="39"/>
  <c r="E378" i="39"/>
  <c r="E468" i="39"/>
  <c r="E544" i="39"/>
  <c r="E592" i="39"/>
  <c r="E676" i="39"/>
  <c r="C726" i="39"/>
  <c r="C725" i="39" s="1"/>
  <c r="H725" i="39" s="1"/>
  <c r="J725" i="39" s="1"/>
  <c r="E547" i="39"/>
  <c r="E509" i="39"/>
  <c r="E486" i="39"/>
  <c r="E445" i="39"/>
  <c r="C444" i="39"/>
  <c r="H444" i="39" s="1"/>
  <c r="C340" i="39"/>
  <c r="H340" i="39" s="1"/>
  <c r="E409" i="39"/>
  <c r="E353" i="39"/>
  <c r="H344" i="39"/>
  <c r="E97" i="39"/>
  <c r="D97" i="39"/>
  <c r="E68" i="39"/>
  <c r="E11" i="39"/>
  <c r="E4" i="39"/>
  <c r="E61" i="39"/>
  <c r="E38" i="39"/>
  <c r="E150" i="39"/>
  <c r="E149" i="39" s="1"/>
  <c r="D149" i="39"/>
  <c r="E155" i="39"/>
  <c r="E154" i="39" s="1"/>
  <c r="D154" i="39"/>
  <c r="H171" i="39"/>
  <c r="C170" i="39"/>
  <c r="H170" i="39" s="1"/>
  <c r="J170" i="39" s="1"/>
  <c r="D11" i="39"/>
  <c r="C3" i="39"/>
  <c r="D38" i="39"/>
  <c r="D68" i="39"/>
  <c r="E131" i="39"/>
  <c r="E129" i="39" s="1"/>
  <c r="E116" i="39" s="1"/>
  <c r="E331" i="39"/>
  <c r="E362" i="39"/>
  <c r="E463" i="39"/>
  <c r="E504" i="39"/>
  <c r="E538" i="39"/>
  <c r="E595" i="39"/>
  <c r="E679" i="39"/>
  <c r="E722" i="39"/>
  <c r="E768" i="39"/>
  <c r="E767" i="39" s="1"/>
  <c r="E141" i="39"/>
  <c r="E140" i="39" s="1"/>
  <c r="D140" i="39"/>
  <c r="E158" i="39"/>
  <c r="E157" i="39" s="1"/>
  <c r="D157" i="39"/>
  <c r="E208" i="39"/>
  <c r="E207" i="39" s="1"/>
  <c r="E203" i="39" s="1"/>
  <c r="D207" i="39"/>
  <c r="D203" i="39" s="1"/>
  <c r="E216" i="39"/>
  <c r="E215" i="39" s="1"/>
  <c r="E244" i="39"/>
  <c r="E243" i="39" s="1"/>
  <c r="E683" i="39"/>
  <c r="E687" i="39"/>
  <c r="E694" i="39"/>
  <c r="E700" i="39"/>
  <c r="E144" i="39"/>
  <c r="E143" i="39" s="1"/>
  <c r="D143" i="39"/>
  <c r="H154" i="39"/>
  <c r="C153" i="39"/>
  <c r="E161" i="39"/>
  <c r="E160" i="39" s="1"/>
  <c r="D160" i="39"/>
  <c r="E172" i="39"/>
  <c r="E171" i="39" s="1"/>
  <c r="D171" i="39"/>
  <c r="D4" i="39"/>
  <c r="C67" i="39"/>
  <c r="H67" i="39" s="1"/>
  <c r="J67" i="39" s="1"/>
  <c r="E136" i="39"/>
  <c r="D180" i="39"/>
  <c r="D179" i="39" s="1"/>
  <c r="C188" i="39"/>
  <c r="E399" i="39"/>
  <c r="E422" i="39"/>
  <c r="E429" i="39"/>
  <c r="E450" i="39"/>
  <c r="E444" i="39" s="1"/>
  <c r="E603" i="39"/>
  <c r="E610" i="39"/>
  <c r="E616" i="39"/>
  <c r="E628" i="39"/>
  <c r="E734" i="39"/>
  <c r="E733" i="39" s="1"/>
  <c r="E147" i="39"/>
  <c r="E146" i="39" s="1"/>
  <c r="D146" i="39"/>
  <c r="E175" i="39"/>
  <c r="E174" i="39" s="1"/>
  <c r="D174" i="39"/>
  <c r="E315" i="39"/>
  <c r="E552" i="39"/>
  <c r="E551" i="39" s="1"/>
  <c r="E550" i="39" s="1"/>
  <c r="E653" i="39"/>
  <c r="E717" i="39"/>
  <c r="E716" i="39" s="1"/>
  <c r="D265" i="39"/>
  <c r="D599" i="39"/>
  <c r="D727" i="39"/>
  <c r="D768" i="39"/>
  <c r="D767" i="39" s="1"/>
  <c r="D260" i="39"/>
  <c r="D296" i="39"/>
  <c r="D302" i="39"/>
  <c r="D308" i="39"/>
  <c r="H325" i="39"/>
  <c r="D328" i="39"/>
  <c r="D412" i="39"/>
  <c r="D422" i="39"/>
  <c r="D445" i="39"/>
  <c r="D450" i="39"/>
  <c r="D455" i="39"/>
  <c r="C484" i="39"/>
  <c r="D486" i="39"/>
  <c r="D491" i="39"/>
  <c r="D497" i="39"/>
  <c r="H544" i="39"/>
  <c r="D547" i="39"/>
  <c r="C560" i="39"/>
  <c r="D595" i="39"/>
  <c r="D610" i="39"/>
  <c r="D628" i="39"/>
  <c r="D661" i="39"/>
  <c r="D671" i="39"/>
  <c r="D676" i="39"/>
  <c r="D687" i="39"/>
  <c r="D718" i="39"/>
  <c r="D717" i="39" s="1"/>
  <c r="D716" i="39" s="1"/>
  <c r="D744" i="39"/>
  <c r="D743" i="39" s="1"/>
  <c r="C259" i="39"/>
  <c r="D289" i="39"/>
  <c r="D305" i="39"/>
  <c r="D325" i="39"/>
  <c r="D331" i="39"/>
  <c r="D353" i="39"/>
  <c r="D368" i="39"/>
  <c r="D373" i="39"/>
  <c r="D378" i="39"/>
  <c r="D388" i="39"/>
  <c r="D399" i="39"/>
  <c r="D404" i="39"/>
  <c r="D409" i="39"/>
  <c r="D429" i="39"/>
  <c r="D463" i="39"/>
  <c r="D468" i="39"/>
  <c r="D494" i="39"/>
  <c r="D504" i="39"/>
  <c r="D509" i="39"/>
  <c r="D529" i="39"/>
  <c r="D544" i="39"/>
  <c r="D538" i="39" s="1"/>
  <c r="C550" i="39"/>
  <c r="H550" i="39" s="1"/>
  <c r="J550" i="39" s="1"/>
  <c r="D556" i="39"/>
  <c r="D551" i="39" s="1"/>
  <c r="D550" i="39" s="1"/>
  <c r="D577" i="39"/>
  <c r="D587" i="39"/>
  <c r="D592" i="39"/>
  <c r="D603" i="39"/>
  <c r="D679" i="39"/>
  <c r="D694" i="39"/>
  <c r="C717" i="39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/>
  <c r="D770" i="37"/>
  <c r="E770" i="37" s="1"/>
  <c r="D769" i="37"/>
  <c r="E769" i="37" s="1"/>
  <c r="E768" i="37" s="1"/>
  <c r="E767" i="37" s="1"/>
  <c r="C768" i="37"/>
  <c r="C767" i="37" s="1"/>
  <c r="D766" i="37"/>
  <c r="E766" i="37" s="1"/>
  <c r="E765" i="37" s="1"/>
  <c r="C765" i="37"/>
  <c r="D764" i="37"/>
  <c r="E764" i="37" s="1"/>
  <c r="D763" i="37"/>
  <c r="E763" i="37" s="1"/>
  <c r="D762" i="37"/>
  <c r="D761" i="37" s="1"/>
  <c r="D760" i="37" s="1"/>
  <c r="C761" i="37"/>
  <c r="C760" i="37" s="1"/>
  <c r="D759" i="37"/>
  <c r="E759" i="37" s="1"/>
  <c r="D758" i="37"/>
  <c r="E758" i="37" s="1"/>
  <c r="D757" i="37"/>
  <c r="D756" i="37" s="1"/>
  <c r="D755" i="37" s="1"/>
  <c r="C756" i="37"/>
  <c r="C755" i="37" s="1"/>
  <c r="D754" i="37"/>
  <c r="E754" i="37" s="1"/>
  <c r="D753" i="37"/>
  <c r="E753" i="37" s="1"/>
  <c r="D752" i="37"/>
  <c r="D751" i="37" s="1"/>
  <c r="D750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E734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E723" i="37"/>
  <c r="D723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E707" i="37"/>
  <c r="D707" i="37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E673" i="37"/>
  <c r="D673" i="37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H657" i="37"/>
  <c r="D657" i="37"/>
  <c r="E657" i="37" s="1"/>
  <c r="H656" i="37"/>
  <c r="E656" i="37"/>
  <c r="D656" i="37"/>
  <c r="H655" i="37"/>
  <c r="D655" i="37"/>
  <c r="E655" i="37" s="1"/>
  <c r="H654" i="37"/>
  <c r="D654" i="37"/>
  <c r="E654" i="37" s="1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E649" i="37"/>
  <c r="D649" i="37"/>
  <c r="H648" i="37"/>
  <c r="D648" i="37"/>
  <c r="E648" i="37" s="1"/>
  <c r="H647" i="37"/>
  <c r="D647" i="37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E632" i="37"/>
  <c r="D632" i="37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E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E607" i="37"/>
  <c r="D607" i="37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H599" i="37"/>
  <c r="C599" i="37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E579" i="37"/>
  <c r="D579" i="37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E549" i="37"/>
  <c r="D549" i="37"/>
  <c r="H548" i="37"/>
  <c r="D548" i="37"/>
  <c r="E548" i="37" s="1"/>
  <c r="D547" i="37"/>
  <c r="C547" i="37"/>
  <c r="H547" i="37" s="1"/>
  <c r="J547" i="37" s="1"/>
  <c r="H546" i="37"/>
  <c r="D546" i="37"/>
  <c r="H545" i="37"/>
  <c r="E545" i="37"/>
  <c r="D545" i="37"/>
  <c r="C544" i="37"/>
  <c r="H544" i="37" s="1"/>
  <c r="H543" i="37"/>
  <c r="D543" i="37"/>
  <c r="E543" i="37" s="1"/>
  <c r="H542" i="37"/>
  <c r="D542" i="37"/>
  <c r="E542" i="37" s="1"/>
  <c r="H541" i="37"/>
  <c r="D541" i="37"/>
  <c r="E541" i="37" s="1"/>
  <c r="H540" i="37"/>
  <c r="E540" i="37"/>
  <c r="D540" i="37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H529" i="37"/>
  <c r="D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E515" i="37"/>
  <c r="D515" i="37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H497" i="37"/>
  <c r="C497" i="37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H486" i="37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E463" i="37" s="1"/>
  <c r="C463" i="37"/>
  <c r="H463" i="37" s="1"/>
  <c r="H462" i="37"/>
  <c r="D462" i="37"/>
  <c r="E462" i="37" s="1"/>
  <c r="H461" i="37"/>
  <c r="E461" i="37"/>
  <c r="D461" i="37"/>
  <c r="H460" i="37"/>
  <c r="D460" i="37"/>
  <c r="C459" i="37"/>
  <c r="H458" i="37"/>
  <c r="D458" i="37"/>
  <c r="E458" i="37" s="1"/>
  <c r="H457" i="37"/>
  <c r="D457" i="37"/>
  <c r="E457" i="37" s="1"/>
  <c r="H456" i="37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H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E438" i="37"/>
  <c r="D438" i="37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H429" i="37"/>
  <c r="C429" i="37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E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E374" i="37"/>
  <c r="E373" i="37" s="1"/>
  <c r="D374" i="37"/>
  <c r="D373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D368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E354" i="37"/>
  <c r="D354" i="37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E349" i="37"/>
  <c r="D349" i="37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E341" i="37"/>
  <c r="D341" i="37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H333" i="37"/>
  <c r="D333" i="37"/>
  <c r="E333" i="37" s="1"/>
  <c r="H332" i="37"/>
  <c r="E332" i="37"/>
  <c r="D332" i="37"/>
  <c r="C331" i="37"/>
  <c r="H331" i="37" s="1"/>
  <c r="H330" i="37"/>
  <c r="D330" i="37"/>
  <c r="E330" i="37" s="1"/>
  <c r="H329" i="37"/>
  <c r="D329" i="37"/>
  <c r="E329" i="37" s="1"/>
  <c r="H328" i="37"/>
  <c r="C328" i="37"/>
  <c r="H327" i="37"/>
  <c r="D327" i="37"/>
  <c r="E327" i="37" s="1"/>
  <c r="H326" i="37"/>
  <c r="D326" i="37"/>
  <c r="E326" i="37" s="1"/>
  <c r="D325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E321" i="37"/>
  <c r="D321" i="37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D306" i="37"/>
  <c r="E306" i="37" s="1"/>
  <c r="D305" i="37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E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E266" i="37"/>
  <c r="D266" i="37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E247" i="37"/>
  <c r="D247" i="37"/>
  <c r="D246" i="37"/>
  <c r="E246" i="37" s="1"/>
  <c r="D245" i="37"/>
  <c r="E245" i="37" s="1"/>
  <c r="C244" i="37"/>
  <c r="C243" i="37" s="1"/>
  <c r="D242" i="37"/>
  <c r="E242" i="37" s="1"/>
  <c r="D241" i="37"/>
  <c r="E241" i="37" s="1"/>
  <c r="D240" i="37"/>
  <c r="C239" i="37"/>
  <c r="C238" i="37" s="1"/>
  <c r="D237" i="37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E227" i="37"/>
  <c r="D227" i="37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 s="1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C182" i="37"/>
  <c r="D181" i="37"/>
  <c r="D180" i="37" s="1"/>
  <c r="C180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H168" i="37"/>
  <c r="D168" i="37"/>
  <c r="E168" i="37" s="1"/>
  <c r="E167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E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E108" i="37"/>
  <c r="D108" i="37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E706" i="36"/>
  <c r="D706" i="36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C700" i="36"/>
  <c r="H700" i="36" s="1"/>
  <c r="H699" i="36"/>
  <c r="D699" i="36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C665" i="36"/>
  <c r="H665" i="36" s="1"/>
  <c r="H664" i="36"/>
  <c r="D664" i="36"/>
  <c r="E664" i="36" s="1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E625" i="36"/>
  <c r="D625" i="36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H604" i="36"/>
  <c r="D604" i="36"/>
  <c r="E604" i="36" s="1"/>
  <c r="C603" i="36"/>
  <c r="H603" i="36" s="1"/>
  <c r="H602" i="36"/>
  <c r="D602" i="36"/>
  <c r="E602" i="36" s="1"/>
  <c r="H601" i="36"/>
  <c r="D601" i="36"/>
  <c r="H600" i="36"/>
  <c r="D600" i="36"/>
  <c r="E600" i="36" s="1"/>
  <c r="C599" i="36"/>
  <c r="H599" i="36" s="1"/>
  <c r="H598" i="36"/>
  <c r="D598" i="36"/>
  <c r="E598" i="36" s="1"/>
  <c r="H597" i="36"/>
  <c r="D597" i="36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H582" i="36"/>
  <c r="D582" i="36"/>
  <c r="E582" i="36" s="1"/>
  <c r="C581" i="36"/>
  <c r="H581" i="36" s="1"/>
  <c r="H580" i="36"/>
  <c r="D580" i="36"/>
  <c r="E580" i="36" s="1"/>
  <c r="H579" i="36"/>
  <c r="D579" i="36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H545" i="36"/>
  <c r="D545" i="36"/>
  <c r="E545" i="36" s="1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H523" i="36"/>
  <c r="E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E513" i="36" s="1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E480" i="36"/>
  <c r="D480" i="36"/>
  <c r="H479" i="36"/>
  <c r="D479" i="36"/>
  <c r="E479" i="36" s="1"/>
  <c r="H478" i="36"/>
  <c r="D478" i="36"/>
  <c r="E478" i="36" s="1"/>
  <c r="D477" i="36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C459" i="36"/>
  <c r="H459" i="36" s="1"/>
  <c r="H458" i="36"/>
  <c r="D458" i="36"/>
  <c r="E458" i="36" s="1"/>
  <c r="H457" i="36"/>
  <c r="D457" i="36"/>
  <c r="E457" i="36" s="1"/>
  <c r="H456" i="36"/>
  <c r="D456" i="36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E403" i="36"/>
  <c r="D403" i="36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E360" i="36"/>
  <c r="D360" i="36"/>
  <c r="H359" i="36"/>
  <c r="D359" i="36"/>
  <c r="E359" i="36" s="1"/>
  <c r="H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E335" i="36"/>
  <c r="D335" i="36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E312" i="36"/>
  <c r="D312" i="36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E307" i="36"/>
  <c r="D307" i="36"/>
  <c r="H306" i="36"/>
  <c r="D306" i="36"/>
  <c r="C305" i="36"/>
  <c r="H305" i="36" s="1"/>
  <c r="H304" i="36"/>
  <c r="E304" i="36"/>
  <c r="D304" i="36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E291" i="36"/>
  <c r="D291" i="36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E281" i="36"/>
  <c r="D281" i="36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E269" i="36"/>
  <c r="D269" i="36"/>
  <c r="H268" i="36"/>
  <c r="D268" i="36"/>
  <c r="E268" i="36" s="1"/>
  <c r="H267" i="36"/>
  <c r="E267" i="36"/>
  <c r="D267" i="36"/>
  <c r="H266" i="36"/>
  <c r="D266" i="36"/>
  <c r="E266" i="36" s="1"/>
  <c r="E265" i="36" s="1"/>
  <c r="C263" i="36"/>
  <c r="H264" i="36"/>
  <c r="D264" i="36"/>
  <c r="E264" i="36" s="1"/>
  <c r="H262" i="36"/>
  <c r="D262" i="36"/>
  <c r="D260" i="36" s="1"/>
  <c r="H261" i="36"/>
  <c r="D261" i="36"/>
  <c r="E261" i="36" s="1"/>
  <c r="H260" i="36"/>
  <c r="C260" i="36"/>
  <c r="D252" i="36"/>
  <c r="E252" i="36" s="1"/>
  <c r="D251" i="36"/>
  <c r="D250" i="36" s="1"/>
  <c r="C250" i="36"/>
  <c r="E249" i="36"/>
  <c r="D249" i="36"/>
  <c r="D248" i="36"/>
  <c r="E248" i="36" s="1"/>
  <c r="E247" i="36"/>
  <c r="D247" i="36"/>
  <c r="D246" i="36"/>
  <c r="D245" i="36"/>
  <c r="E245" i="36" s="1"/>
  <c r="C244" i="36"/>
  <c r="C243" i="36" s="1"/>
  <c r="D242" i="36"/>
  <c r="E242" i="36" s="1"/>
  <c r="D241" i="36"/>
  <c r="D240" i="36"/>
  <c r="E240" i="36" s="1"/>
  <c r="C239" i="36"/>
  <c r="C238" i="36" s="1"/>
  <c r="D237" i="36"/>
  <c r="C236" i="36"/>
  <c r="C235" i="36" s="1"/>
  <c r="D234" i="36"/>
  <c r="D233" i="36" s="1"/>
  <c r="C233" i="36"/>
  <c r="D232" i="36"/>
  <c r="E232" i="36" s="1"/>
  <c r="D231" i="36"/>
  <c r="E231" i="36" s="1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D214" i="36"/>
  <c r="E214" i="36" s="1"/>
  <c r="E213" i="36" s="1"/>
  <c r="D213" i="36"/>
  <c r="C213" i="36"/>
  <c r="D212" i="36"/>
  <c r="E212" i="36" s="1"/>
  <c r="E211" i="36" s="1"/>
  <c r="D211" i="36"/>
  <c r="C211" i="36"/>
  <c r="E210" i="36"/>
  <c r="D210" i="36"/>
  <c r="D209" i="36"/>
  <c r="E209" i="36" s="1"/>
  <c r="D208" i="36"/>
  <c r="E208" i="36" s="1"/>
  <c r="C207" i="36"/>
  <c r="D206" i="36"/>
  <c r="E206" i="36" s="1"/>
  <c r="D205" i="36"/>
  <c r="E205" i="36" s="1"/>
  <c r="C204" i="36"/>
  <c r="D202" i="36"/>
  <c r="E202" i="36" s="1"/>
  <c r="E201" i="36" s="1"/>
  <c r="E200" i="36" s="1"/>
  <c r="D201" i="36"/>
  <c r="D200" i="36" s="1"/>
  <c r="C201" i="36"/>
  <c r="C200" i="36" s="1"/>
  <c r="D199" i="36"/>
  <c r="C198" i="36"/>
  <c r="C197" i="36" s="1"/>
  <c r="D196" i="36"/>
  <c r="E196" i="36" s="1"/>
  <c r="E195" i="36" s="1"/>
  <c r="C195" i="36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D185" i="36"/>
  <c r="D184" i="36" s="1"/>
  <c r="C185" i="36"/>
  <c r="C184" i="36" s="1"/>
  <c r="D183" i="36"/>
  <c r="E183" i="36" s="1"/>
  <c r="E182" i="36" s="1"/>
  <c r="D182" i="36"/>
  <c r="C182" i="36"/>
  <c r="D181" i="36"/>
  <c r="D180" i="36" s="1"/>
  <c r="C180" i="36"/>
  <c r="H176" i="36"/>
  <c r="D176" i="36"/>
  <c r="E176" i="36" s="1"/>
  <c r="H175" i="36"/>
  <c r="D175" i="36"/>
  <c r="E175" i="36" s="1"/>
  <c r="D174" i="36"/>
  <c r="C174" i="36"/>
  <c r="H174" i="36" s="1"/>
  <c r="H173" i="36"/>
  <c r="D173" i="36"/>
  <c r="D171" i="36" s="1"/>
  <c r="H172" i="36"/>
  <c r="E172" i="36"/>
  <c r="D172" i="36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D160" i="36" s="1"/>
  <c r="H161" i="36"/>
  <c r="D161" i="36"/>
  <c r="E161" i="36" s="1"/>
  <c r="C160" i="36"/>
  <c r="H160" i="36" s="1"/>
  <c r="H159" i="36"/>
  <c r="D159" i="36"/>
  <c r="E159" i="36" s="1"/>
  <c r="H158" i="36"/>
  <c r="E158" i="36"/>
  <c r="D158" i="36"/>
  <c r="D157" i="36" s="1"/>
  <c r="C157" i="36"/>
  <c r="H157" i="36" s="1"/>
  <c r="H156" i="36"/>
  <c r="D156" i="36"/>
  <c r="H155" i="36"/>
  <c r="D155" i="36"/>
  <c r="E155" i="36" s="1"/>
  <c r="C154" i="36"/>
  <c r="H154" i="36" s="1"/>
  <c r="H151" i="36"/>
  <c r="D151" i="36"/>
  <c r="H150" i="36"/>
  <c r="E150" i="36"/>
  <c r="D150" i="36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H143" i="36"/>
  <c r="C143" i="36"/>
  <c r="H142" i="36"/>
  <c r="D142" i="36"/>
  <c r="H141" i="36"/>
  <c r="D141" i="36"/>
  <c r="E141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H133" i="36"/>
  <c r="D133" i="36"/>
  <c r="E133" i="36" s="1"/>
  <c r="H132" i="36"/>
  <c r="C132" i="36"/>
  <c r="H131" i="36"/>
  <c r="D131" i="36"/>
  <c r="D129" i="36" s="1"/>
  <c r="H130" i="36"/>
  <c r="D130" i="36"/>
  <c r="E130" i="36" s="1"/>
  <c r="C129" i="36"/>
  <c r="H129" i="36" s="1"/>
  <c r="H128" i="36"/>
  <c r="D128" i="36"/>
  <c r="E128" i="36" s="1"/>
  <c r="H127" i="36"/>
  <c r="D127" i="36"/>
  <c r="D126" i="36" s="1"/>
  <c r="C126" i="36"/>
  <c r="H126" i="36" s="1"/>
  <c r="H125" i="36"/>
  <c r="D125" i="36"/>
  <c r="E125" i="36" s="1"/>
  <c r="H124" i="36"/>
  <c r="D124" i="36"/>
  <c r="E124" i="36" s="1"/>
  <c r="D123" i="36"/>
  <c r="C123" i="36"/>
  <c r="H123" i="36" s="1"/>
  <c r="H122" i="36"/>
  <c r="D122" i="36"/>
  <c r="E122" i="36" s="1"/>
  <c r="H121" i="36"/>
  <c r="E121" i="36"/>
  <c r="D121" i="36"/>
  <c r="D120" i="36"/>
  <c r="C120" i="36"/>
  <c r="H120" i="36" s="1"/>
  <c r="H119" i="36"/>
  <c r="D119" i="36"/>
  <c r="E119" i="36" s="1"/>
  <c r="H118" i="36"/>
  <c r="E118" i="36"/>
  <c r="D118" i="36"/>
  <c r="H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E81" i="36"/>
  <c r="D81" i="36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E65" i="36"/>
  <c r="D65" i="36"/>
  <c r="H64" i="36"/>
  <c r="D64" i="36"/>
  <c r="E64" i="36" s="1"/>
  <c r="H63" i="36"/>
  <c r="D63" i="36"/>
  <c r="E63" i="36" s="1"/>
  <c r="H62" i="36"/>
  <c r="D62" i="36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E47" i="36"/>
  <c r="D47" i="36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E23" i="36"/>
  <c r="D23" i="36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 s="1"/>
  <c r="D766" i="35"/>
  <c r="D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D734" i="35" s="1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E724" i="35"/>
  <c r="D724" i="35"/>
  <c r="H723" i="35"/>
  <c r="D723" i="35"/>
  <c r="E723" i="35" s="1"/>
  <c r="D722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E714" i="35"/>
  <c r="D714" i="35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D628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D581" i="35" s="1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H562" i="35"/>
  <c r="C562" i="35"/>
  <c r="C561" i="35" s="1"/>
  <c r="H561" i="35" s="1"/>
  <c r="J561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C552" i="35"/>
  <c r="H552" i="35" s="1"/>
  <c r="H549" i="35"/>
  <c r="D549" i="35"/>
  <c r="E549" i="35" s="1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E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E513" i="35" s="1"/>
  <c r="H513" i="35"/>
  <c r="C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E501" i="35"/>
  <c r="D501" i="35"/>
  <c r="H500" i="35"/>
  <c r="D500" i="35"/>
  <c r="E500" i="35" s="1"/>
  <c r="H499" i="35"/>
  <c r="D499" i="35"/>
  <c r="H498" i="35"/>
  <c r="D498" i="35"/>
  <c r="E498" i="35" s="1"/>
  <c r="H497" i="35"/>
  <c r="C497" i="35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E480" i="35"/>
  <c r="D480" i="35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D459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E449" i="35"/>
  <c r="D449" i="35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E405" i="35"/>
  <c r="D405" i="35"/>
  <c r="D404" i="35" s="1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C399" i="35"/>
  <c r="H399" i="35" s="1"/>
  <c r="H398" i="35"/>
  <c r="D398" i="35"/>
  <c r="E398" i="35" s="1"/>
  <c r="H397" i="35"/>
  <c r="D397" i="35"/>
  <c r="E397" i="35" s="1"/>
  <c r="H396" i="35"/>
  <c r="D396" i="35"/>
  <c r="H395" i="35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H373" i="35"/>
  <c r="H372" i="35"/>
  <c r="D372" i="35"/>
  <c r="E372" i="35" s="1"/>
  <c r="H371" i="35"/>
  <c r="D371" i="35"/>
  <c r="E371" i="35" s="1"/>
  <c r="H370" i="35"/>
  <c r="E370" i="35"/>
  <c r="D370" i="35"/>
  <c r="H369" i="35"/>
  <c r="D369" i="35"/>
  <c r="D368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E360" i="35"/>
  <c r="D360" i="35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H345" i="35"/>
  <c r="D345" i="35"/>
  <c r="E345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E316" i="35" s="1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C305" i="35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D298" i="35" s="1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E280" i="35"/>
  <c r="D280" i="35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D248" i="35"/>
  <c r="E248" i="35" s="1"/>
  <c r="D247" i="35"/>
  <c r="E247" i="35" s="1"/>
  <c r="D246" i="35"/>
  <c r="E246" i="35" s="1"/>
  <c r="D245" i="35"/>
  <c r="E245" i="35" s="1"/>
  <c r="C244" i="35"/>
  <c r="C243" i="35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E231" i="35"/>
  <c r="D231" i="35"/>
  <c r="D230" i="35"/>
  <c r="E230" i="35" s="1"/>
  <c r="C229" i="35"/>
  <c r="C228" i="35" s="1"/>
  <c r="D227" i="35"/>
  <c r="E227" i="35" s="1"/>
  <c r="D226" i="35"/>
  <c r="E226" i="35" s="1"/>
  <c r="D225" i="35"/>
  <c r="E225" i="35" s="1"/>
  <c r="E224" i="35"/>
  <c r="D224" i="35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C189" i="35"/>
  <c r="C188" i="35" s="1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E142" i="35"/>
  <c r="D142" i="35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E64" i="35"/>
  <c r="D64" i="35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E50" i="35"/>
  <c r="D50" i="35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/>
  <c r="D770" i="34"/>
  <c r="E770" i="34" s="1"/>
  <c r="D769" i="34"/>
  <c r="E769" i="34" s="1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C761" i="34"/>
  <c r="C760" i="34"/>
  <c r="D759" i="34"/>
  <c r="E759" i="34" s="1"/>
  <c r="D758" i="34"/>
  <c r="D757" i="34"/>
  <c r="E757" i="34" s="1"/>
  <c r="C756" i="34"/>
  <c r="C755" i="34" s="1"/>
  <c r="D754" i="34"/>
  <c r="E754" i="34" s="1"/>
  <c r="D753" i="34"/>
  <c r="D752" i="34"/>
  <c r="E752" i="34" s="1"/>
  <c r="C751" i="34"/>
  <c r="C750" i="34"/>
  <c r="D749" i="34"/>
  <c r="E749" i="34" s="1"/>
  <c r="D748" i="34"/>
  <c r="E748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D734" i="34" s="1"/>
  <c r="D733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E640" i="34"/>
  <c r="D640" i="34"/>
  <c r="H639" i="34"/>
  <c r="D639" i="34"/>
  <c r="E639" i="34" s="1"/>
  <c r="D638" i="34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E628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E576" i="34"/>
  <c r="D576" i="34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E547" i="34" s="1"/>
  <c r="C547" i="34"/>
  <c r="H547" i="34" s="1"/>
  <c r="J547" i="34" s="1"/>
  <c r="H546" i="34"/>
  <c r="D546" i="34"/>
  <c r="E546" i="34" s="1"/>
  <c r="H545" i="34"/>
  <c r="D545" i="34"/>
  <c r="E545" i="34" s="1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C538" i="34"/>
  <c r="H538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E530" i="34" s="1"/>
  <c r="E529" i="34" s="1"/>
  <c r="D529" i="34"/>
  <c r="C529" i="34"/>
  <c r="H529" i="34" s="1"/>
  <c r="H527" i="34"/>
  <c r="D527" i="34"/>
  <c r="E527" i="34" s="1"/>
  <c r="H526" i="34"/>
  <c r="E526" i="34"/>
  <c r="D526" i="34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D492" i="34"/>
  <c r="E492" i="34" s="1"/>
  <c r="E491" i="34" s="1"/>
  <c r="H491" i="34"/>
  <c r="C491" i="34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5" i="34" s="1"/>
  <c r="H454" i="34"/>
  <c r="D454" i="34"/>
  <c r="E454" i="34" s="1"/>
  <c r="H453" i="34"/>
  <c r="E453" i="34"/>
  <c r="D453" i="34"/>
  <c r="H452" i="34"/>
  <c r="D452" i="34"/>
  <c r="E452" i="34" s="1"/>
  <c r="H451" i="34"/>
  <c r="D451" i="34"/>
  <c r="E451" i="34" s="1"/>
  <c r="H450" i="34"/>
  <c r="D450" i="34"/>
  <c r="C450" i="34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H368" i="34"/>
  <c r="C368" i="34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E354" i="34" s="1"/>
  <c r="E353" i="34" s="1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E327" i="34"/>
  <c r="D327" i="34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D298" i="34" s="1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E284" i="34"/>
  <c r="D284" i="34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D250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C215" i="34" s="1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E185" i="34" s="1"/>
  <c r="E184" i="34" s="1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D167" i="34"/>
  <c r="C167" i="34"/>
  <c r="H167" i="34" s="1"/>
  <c r="H166" i="34"/>
  <c r="D166" i="34"/>
  <c r="E166" i="34" s="1"/>
  <c r="H165" i="34"/>
  <c r="D165" i="34"/>
  <c r="E165" i="34" s="1"/>
  <c r="E164" i="34" s="1"/>
  <c r="C164" i="34"/>
  <c r="H164" i="34" s="1"/>
  <c r="C163" i="34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E74" i="34"/>
  <c r="D74" i="34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E62" i="34"/>
  <c r="D62" i="34"/>
  <c r="C61" i="34"/>
  <c r="H61" i="34" s="1"/>
  <c r="J61" i="34" s="1"/>
  <c r="H60" i="34"/>
  <c r="E60" i="34"/>
  <c r="D60" i="34"/>
  <c r="H59" i="34"/>
  <c r="E59" i="34"/>
  <c r="D59" i="34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E43" i="34"/>
  <c r="D43" i="34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E26" i="34"/>
  <c r="D26" i="34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328" i="35" l="1"/>
  <c r="E404" i="35"/>
  <c r="D193" i="36"/>
  <c r="E194" i="36"/>
  <c r="E193" i="36" s="1"/>
  <c r="E583" i="36"/>
  <c r="D581" i="36"/>
  <c r="E601" i="36"/>
  <c r="D599" i="36"/>
  <c r="D233" i="37"/>
  <c r="E234" i="37"/>
  <c r="E233" i="37" s="1"/>
  <c r="D239" i="37"/>
  <c r="D238" i="37" s="1"/>
  <c r="E240" i="37"/>
  <c r="E492" i="37"/>
  <c r="E491" i="37" s="1"/>
  <c r="D491" i="37"/>
  <c r="E570" i="37"/>
  <c r="D569" i="37"/>
  <c r="C135" i="34"/>
  <c r="H135" i="34" s="1"/>
  <c r="J135" i="34" s="1"/>
  <c r="D315" i="34"/>
  <c r="D409" i="34"/>
  <c r="C645" i="34"/>
  <c r="H645" i="34" s="1"/>
  <c r="J645" i="34" s="1"/>
  <c r="E747" i="34"/>
  <c r="E746" i="34" s="1"/>
  <c r="C163" i="35"/>
  <c r="H163" i="35" s="1"/>
  <c r="J163" i="35" s="1"/>
  <c r="E221" i="35"/>
  <c r="E220" i="35" s="1"/>
  <c r="E299" i="35"/>
  <c r="D395" i="35"/>
  <c r="E417" i="35"/>
  <c r="E460" i="35"/>
  <c r="D599" i="35"/>
  <c r="E629" i="35"/>
  <c r="D638" i="35"/>
  <c r="D646" i="35"/>
  <c r="D676" i="35"/>
  <c r="C116" i="36"/>
  <c r="H116" i="36" s="1"/>
  <c r="J116" i="36" s="1"/>
  <c r="E127" i="36"/>
  <c r="E199" i="36"/>
  <c r="E198" i="36" s="1"/>
  <c r="E197" i="36" s="1"/>
  <c r="D198" i="36"/>
  <c r="D197" i="36" s="1"/>
  <c r="D216" i="36"/>
  <c r="E306" i="36"/>
  <c r="E305" i="36" s="1"/>
  <c r="D305" i="36"/>
  <c r="E579" i="36"/>
  <c r="D577" i="36"/>
  <c r="E597" i="36"/>
  <c r="D595" i="36"/>
  <c r="D146" i="37"/>
  <c r="E147" i="37"/>
  <c r="H653" i="37"/>
  <c r="C645" i="37"/>
  <c r="H645" i="37" s="1"/>
  <c r="J645" i="37" s="1"/>
  <c r="D263" i="39"/>
  <c r="D164" i="34"/>
  <c r="D163" i="34" s="1"/>
  <c r="E202" i="34"/>
  <c r="E201" i="34" s="1"/>
  <c r="E200" i="34" s="1"/>
  <c r="E388" i="34"/>
  <c r="D494" i="34"/>
  <c r="D562" i="34"/>
  <c r="E581" i="34"/>
  <c r="E587" i="34"/>
  <c r="C743" i="34"/>
  <c r="D768" i="34"/>
  <c r="D767" i="34" s="1"/>
  <c r="E132" i="35"/>
  <c r="C179" i="35"/>
  <c r="D189" i="35"/>
  <c r="D373" i="35"/>
  <c r="E396" i="35"/>
  <c r="E409" i="35"/>
  <c r="D412" i="35"/>
  <c r="D486" i="35"/>
  <c r="E494" i="35"/>
  <c r="C528" i="35"/>
  <c r="H528" i="35" s="1"/>
  <c r="E544" i="35"/>
  <c r="E600" i="35"/>
  <c r="E677" i="35"/>
  <c r="E766" i="35"/>
  <c r="E765" i="35" s="1"/>
  <c r="C179" i="36"/>
  <c r="D195" i="36"/>
  <c r="D239" i="36"/>
  <c r="D238" i="36" s="1"/>
  <c r="E241" i="36"/>
  <c r="H529" i="36"/>
  <c r="C528" i="36"/>
  <c r="H528" i="36" s="1"/>
  <c r="E571" i="36"/>
  <c r="D569" i="36"/>
  <c r="D236" i="37"/>
  <c r="D235" i="37" s="1"/>
  <c r="E237" i="37"/>
  <c r="E236" i="37" s="1"/>
  <c r="E235" i="37" s="1"/>
  <c r="E334" i="37"/>
  <c r="D331" i="37"/>
  <c r="D409" i="37"/>
  <c r="E410" i="37"/>
  <c r="E456" i="37"/>
  <c r="E455" i="37" s="1"/>
  <c r="D455" i="37"/>
  <c r="H562" i="37"/>
  <c r="C561" i="37"/>
  <c r="H561" i="37" s="1"/>
  <c r="J561" i="37" s="1"/>
  <c r="H726" i="39"/>
  <c r="J726" i="39" s="1"/>
  <c r="D136" i="34"/>
  <c r="E167" i="34"/>
  <c r="D189" i="34"/>
  <c r="C203" i="34"/>
  <c r="D211" i="34"/>
  <c r="D265" i="34"/>
  <c r="D353" i="34"/>
  <c r="D373" i="34"/>
  <c r="D491" i="34"/>
  <c r="E494" i="34"/>
  <c r="D497" i="34"/>
  <c r="D671" i="34"/>
  <c r="D765" i="34"/>
  <c r="D123" i="35"/>
  <c r="D129" i="35"/>
  <c r="C153" i="35"/>
  <c r="H153" i="35" s="1"/>
  <c r="J153" i="35" s="1"/>
  <c r="E373" i="35"/>
  <c r="E477" i="35"/>
  <c r="D531" i="35"/>
  <c r="D610" i="35"/>
  <c r="D751" i="35"/>
  <c r="D750" i="35" s="1"/>
  <c r="E164" i="36"/>
  <c r="E475" i="36"/>
  <c r="E474" i="36" s="1"/>
  <c r="D474" i="36"/>
  <c r="E589" i="36"/>
  <c r="D587" i="36"/>
  <c r="E605" i="36"/>
  <c r="D603" i="36"/>
  <c r="H646" i="36"/>
  <c r="C645" i="36"/>
  <c r="H645" i="36" s="1"/>
  <c r="J645" i="36" s="1"/>
  <c r="D216" i="37"/>
  <c r="E643" i="37"/>
  <c r="D642" i="37"/>
  <c r="E658" i="37"/>
  <c r="D653" i="37"/>
  <c r="C115" i="39"/>
  <c r="D486" i="37"/>
  <c r="D497" i="37"/>
  <c r="D562" i="37"/>
  <c r="E733" i="37"/>
  <c r="E340" i="39"/>
  <c r="C178" i="39"/>
  <c r="E207" i="36"/>
  <c r="D215" i="36"/>
  <c r="D373" i="36"/>
  <c r="D445" i="36"/>
  <c r="E491" i="36"/>
  <c r="E504" i="36"/>
  <c r="E569" i="36"/>
  <c r="E577" i="36"/>
  <c r="D638" i="36"/>
  <c r="D722" i="36"/>
  <c r="C743" i="36"/>
  <c r="D117" i="37"/>
  <c r="D126" i="37"/>
  <c r="D182" i="37"/>
  <c r="D179" i="37" s="1"/>
  <c r="E199" i="37"/>
  <c r="E198" i="37" s="1"/>
  <c r="E197" i="37" s="1"/>
  <c r="E212" i="37"/>
  <c r="E211" i="37" s="1"/>
  <c r="D223" i="37"/>
  <c r="D222" i="37" s="1"/>
  <c r="D412" i="37"/>
  <c r="E422" i="37"/>
  <c r="E487" i="37"/>
  <c r="E498" i="37"/>
  <c r="D700" i="37"/>
  <c r="D722" i="37"/>
  <c r="D772" i="37"/>
  <c r="D771" i="37" s="1"/>
  <c r="D528" i="39"/>
  <c r="E726" i="39"/>
  <c r="E725" i="39" s="1"/>
  <c r="D178" i="39"/>
  <c r="D177" i="39" s="1"/>
  <c r="C215" i="36"/>
  <c r="E234" i="36"/>
  <c r="E233" i="36" s="1"/>
  <c r="E556" i="36"/>
  <c r="D768" i="36"/>
  <c r="D767" i="36" s="1"/>
  <c r="E160" i="37"/>
  <c r="C179" i="37"/>
  <c r="D207" i="37"/>
  <c r="C484" i="37"/>
  <c r="D646" i="37"/>
  <c r="D683" i="37"/>
  <c r="E645" i="39"/>
  <c r="E163" i="34"/>
  <c r="E229" i="34"/>
  <c r="E686" i="34"/>
  <c r="D683" i="34"/>
  <c r="E718" i="34"/>
  <c r="E753" i="34"/>
  <c r="E751" i="34" s="1"/>
  <c r="E750" i="34" s="1"/>
  <c r="D751" i="34"/>
  <c r="D750" i="34" s="1"/>
  <c r="D761" i="34"/>
  <c r="D760" i="34" s="1"/>
  <c r="E762" i="34"/>
  <c r="E761" i="34" s="1"/>
  <c r="E760" i="34" s="1"/>
  <c r="D474" i="35"/>
  <c r="E475" i="35"/>
  <c r="D146" i="36"/>
  <c r="E147" i="36"/>
  <c r="E146" i="36" s="1"/>
  <c r="C170" i="36"/>
  <c r="H170" i="36" s="1"/>
  <c r="J170" i="36" s="1"/>
  <c r="H171" i="36"/>
  <c r="D236" i="36"/>
  <c r="D235" i="36" s="1"/>
  <c r="E237" i="36"/>
  <c r="E236" i="36" s="1"/>
  <c r="E235" i="36" s="1"/>
  <c r="E405" i="36"/>
  <c r="D404" i="36"/>
  <c r="E171" i="34"/>
  <c r="D223" i="34"/>
  <c r="D222" i="34" s="1"/>
  <c r="E305" i="34"/>
  <c r="E123" i="34"/>
  <c r="E137" i="34"/>
  <c r="E154" i="34"/>
  <c r="E160" i="34"/>
  <c r="D179" i="34"/>
  <c r="E190" i="34"/>
  <c r="E189" i="34" s="1"/>
  <c r="E221" i="34"/>
  <c r="E220" i="34" s="1"/>
  <c r="D229" i="34"/>
  <c r="D228" i="34" s="1"/>
  <c r="D239" i="34"/>
  <c r="D238" i="34" s="1"/>
  <c r="E251" i="34"/>
  <c r="E250" i="34" s="1"/>
  <c r="E289" i="34"/>
  <c r="E325" i="34"/>
  <c r="D399" i="34"/>
  <c r="D445" i="34"/>
  <c r="E474" i="34"/>
  <c r="D486" i="34"/>
  <c r="E563" i="34"/>
  <c r="E562" i="34" s="1"/>
  <c r="E662" i="34"/>
  <c r="E661" i="34" s="1"/>
  <c r="D661" i="34"/>
  <c r="E189" i="35"/>
  <c r="E199" i="35"/>
  <c r="E198" i="35" s="1"/>
  <c r="E197" i="35" s="1"/>
  <c r="D250" i="35"/>
  <c r="E251" i="35"/>
  <c r="E250" i="35" s="1"/>
  <c r="D265" i="35"/>
  <c r="D315" i="35"/>
  <c r="D727" i="35"/>
  <c r="E728" i="35"/>
  <c r="E727" i="35" s="1"/>
  <c r="E62" i="36"/>
  <c r="D61" i="36"/>
  <c r="E134" i="36"/>
  <c r="D132" i="36"/>
  <c r="D298" i="36"/>
  <c r="E400" i="36"/>
  <c r="E399" i="36" s="1"/>
  <c r="D399" i="36"/>
  <c r="E61" i="34"/>
  <c r="E174" i="34"/>
  <c r="E183" i="34"/>
  <c r="E182" i="34" s="1"/>
  <c r="E196" i="34"/>
  <c r="E195" i="34" s="1"/>
  <c r="D204" i="34"/>
  <c r="D244" i="34"/>
  <c r="D243" i="34" s="1"/>
  <c r="E299" i="34"/>
  <c r="E298" i="34" s="1"/>
  <c r="E302" i="34"/>
  <c r="E308" i="34"/>
  <c r="E316" i="34"/>
  <c r="E348" i="34"/>
  <c r="E374" i="34"/>
  <c r="D422" i="34"/>
  <c r="E455" i="34"/>
  <c r="E459" i="34"/>
  <c r="D463" i="34"/>
  <c r="D468" i="34"/>
  <c r="D544" i="34"/>
  <c r="E569" i="34"/>
  <c r="E610" i="34"/>
  <c r="D616" i="34"/>
  <c r="E758" i="34"/>
  <c r="E756" i="34" s="1"/>
  <c r="E755" i="34" s="1"/>
  <c r="D756" i="34"/>
  <c r="D755" i="34" s="1"/>
  <c r="C116" i="35"/>
  <c r="H116" i="35" s="1"/>
  <c r="J116" i="35" s="1"/>
  <c r="E181" i="35"/>
  <c r="E180" i="35" s="1"/>
  <c r="E179" i="35" s="1"/>
  <c r="D180" i="35"/>
  <c r="D179" i="35" s="1"/>
  <c r="D188" i="35"/>
  <c r="E196" i="35"/>
  <c r="E195" i="35" s="1"/>
  <c r="D229" i="35"/>
  <c r="E232" i="35"/>
  <c r="E229" i="35" s="1"/>
  <c r="E228" i="35" s="1"/>
  <c r="H305" i="35"/>
  <c r="C263" i="35"/>
  <c r="H263" i="35" s="1"/>
  <c r="D388" i="35"/>
  <c r="E389" i="35"/>
  <c r="E388" i="35" s="1"/>
  <c r="E464" i="35"/>
  <c r="D463" i="35"/>
  <c r="D671" i="35"/>
  <c r="E672" i="35"/>
  <c r="E671" i="35" s="1"/>
  <c r="D733" i="35"/>
  <c r="E142" i="36"/>
  <c r="E140" i="36" s="1"/>
  <c r="D140" i="36"/>
  <c r="C153" i="36"/>
  <c r="H153" i="36" s="1"/>
  <c r="J153" i="36" s="1"/>
  <c r="E239" i="36"/>
  <c r="E238" i="36" s="1"/>
  <c r="E246" i="36"/>
  <c r="D244" i="36"/>
  <c r="D243" i="36" s="1"/>
  <c r="E396" i="36"/>
  <c r="E395" i="36" s="1"/>
  <c r="D395" i="36"/>
  <c r="E456" i="36"/>
  <c r="E455" i="36" s="1"/>
  <c r="D455" i="36"/>
  <c r="E548" i="36"/>
  <c r="E547" i="36" s="1"/>
  <c r="D547" i="36"/>
  <c r="E617" i="36"/>
  <c r="D616" i="36"/>
  <c r="E654" i="36"/>
  <c r="E653" i="36" s="1"/>
  <c r="D653" i="36"/>
  <c r="E117" i="34"/>
  <c r="E129" i="34"/>
  <c r="E140" i="34"/>
  <c r="E146" i="34"/>
  <c r="E199" i="34"/>
  <c r="E198" i="34" s="1"/>
  <c r="E197" i="34" s="1"/>
  <c r="D216" i="34"/>
  <c r="D215" i="34" s="1"/>
  <c r="E224" i="34"/>
  <c r="E223" i="34" s="1"/>
  <c r="E222" i="34" s="1"/>
  <c r="E331" i="34"/>
  <c r="E395" i="34"/>
  <c r="E416" i="34"/>
  <c r="D455" i="34"/>
  <c r="E513" i="34"/>
  <c r="E509" i="34" s="1"/>
  <c r="E68" i="34"/>
  <c r="E120" i="34"/>
  <c r="E126" i="34"/>
  <c r="E132" i="34"/>
  <c r="E143" i="34"/>
  <c r="E149" i="34"/>
  <c r="E157" i="34"/>
  <c r="C188" i="34"/>
  <c r="C178" i="34" s="1"/>
  <c r="E205" i="34"/>
  <c r="E204" i="34" s="1"/>
  <c r="D207" i="34"/>
  <c r="E328" i="34"/>
  <c r="D388" i="34"/>
  <c r="D412" i="34"/>
  <c r="E477" i="34"/>
  <c r="D581" i="34"/>
  <c r="E595" i="34"/>
  <c r="E677" i="34"/>
  <c r="E676" i="34" s="1"/>
  <c r="D676" i="34"/>
  <c r="E688" i="34"/>
  <c r="E687" i="34" s="1"/>
  <c r="D687" i="34"/>
  <c r="D718" i="34"/>
  <c r="E736" i="34"/>
  <c r="E734" i="34" s="1"/>
  <c r="E733" i="34" s="1"/>
  <c r="D61" i="35"/>
  <c r="E204" i="35"/>
  <c r="E207" i="35"/>
  <c r="E249" i="35"/>
  <c r="E244" i="35" s="1"/>
  <c r="E243" i="35" s="1"/>
  <c r="D244" i="35"/>
  <c r="D243" i="35" s="1"/>
  <c r="E346" i="35"/>
  <c r="D344" i="35"/>
  <c r="E400" i="35"/>
  <c r="E399" i="35" s="1"/>
  <c r="D399" i="35"/>
  <c r="D552" i="35"/>
  <c r="E563" i="35"/>
  <c r="D562" i="35"/>
  <c r="E702" i="35"/>
  <c r="D700" i="35"/>
  <c r="D768" i="35"/>
  <c r="D767" i="35" s="1"/>
  <c r="E769" i="35"/>
  <c r="E768" i="35" s="1"/>
  <c r="E767" i="35" s="1"/>
  <c r="E132" i="36"/>
  <c r="C188" i="36"/>
  <c r="C178" i="36" s="1"/>
  <c r="C203" i="36"/>
  <c r="E216" i="36"/>
  <c r="E364" i="36"/>
  <c r="D362" i="36"/>
  <c r="E383" i="36"/>
  <c r="E382" i="36" s="1"/>
  <c r="D382" i="36"/>
  <c r="E546" i="36"/>
  <c r="D544" i="36"/>
  <c r="D538" i="36" s="1"/>
  <c r="E729" i="36"/>
  <c r="E727" i="36" s="1"/>
  <c r="D727" i="36"/>
  <c r="E735" i="36"/>
  <c r="D734" i="36"/>
  <c r="D733" i="36" s="1"/>
  <c r="E683" i="34"/>
  <c r="E722" i="34"/>
  <c r="E140" i="35"/>
  <c r="E146" i="35"/>
  <c r="E216" i="35"/>
  <c r="E215" i="35" s="1"/>
  <c r="E305" i="35"/>
  <c r="D348" i="35"/>
  <c r="E416" i="35"/>
  <c r="D422" i="35"/>
  <c r="D455" i="35"/>
  <c r="D491" i="35"/>
  <c r="D497" i="35"/>
  <c r="D595" i="35"/>
  <c r="E595" i="35"/>
  <c r="E646" i="35"/>
  <c r="D661" i="35"/>
  <c r="E661" i="35"/>
  <c r="E679" i="35"/>
  <c r="D687" i="35"/>
  <c r="E687" i="35"/>
  <c r="E694" i="35"/>
  <c r="E722" i="35"/>
  <c r="D761" i="35"/>
  <c r="D760" i="35" s="1"/>
  <c r="D772" i="35"/>
  <c r="D771" i="35" s="1"/>
  <c r="D170" i="36"/>
  <c r="D179" i="36"/>
  <c r="D189" i="36"/>
  <c r="D204" i="36"/>
  <c r="D223" i="36"/>
  <c r="D222" i="36" s="1"/>
  <c r="D229" i="36"/>
  <c r="D228" i="36" s="1"/>
  <c r="D344" i="36"/>
  <c r="E344" i="36"/>
  <c r="D450" i="36"/>
  <c r="E494" i="36"/>
  <c r="E539" i="36"/>
  <c r="H562" i="36"/>
  <c r="C561" i="36"/>
  <c r="H561" i="36" s="1"/>
  <c r="J561" i="36" s="1"/>
  <c r="E672" i="36"/>
  <c r="E671" i="36" s="1"/>
  <c r="D671" i="36"/>
  <c r="E688" i="36"/>
  <c r="E687" i="36" s="1"/>
  <c r="D687" i="36"/>
  <c r="E773" i="36"/>
  <c r="D772" i="36"/>
  <c r="D771" i="36" s="1"/>
  <c r="H154" i="37"/>
  <c r="C153" i="37"/>
  <c r="D174" i="37"/>
  <c r="E204" i="37"/>
  <c r="E592" i="34"/>
  <c r="E679" i="34"/>
  <c r="C726" i="34"/>
  <c r="D743" i="34"/>
  <c r="D772" i="34"/>
  <c r="D771" i="34" s="1"/>
  <c r="E120" i="35"/>
  <c r="E126" i="35"/>
  <c r="D143" i="35"/>
  <c r="D149" i="35"/>
  <c r="D185" i="35"/>
  <c r="D184" i="35" s="1"/>
  <c r="D204" i="35"/>
  <c r="C215" i="35"/>
  <c r="D223" i="35"/>
  <c r="D222" i="35" s="1"/>
  <c r="D236" i="35"/>
  <c r="D235" i="35" s="1"/>
  <c r="E289" i="35"/>
  <c r="E325" i="35"/>
  <c r="E331" i="35"/>
  <c r="E395" i="35"/>
  <c r="D409" i="35"/>
  <c r="D450" i="35"/>
  <c r="E459" i="35"/>
  <c r="D468" i="35"/>
  <c r="D547" i="35"/>
  <c r="D569" i="35"/>
  <c r="E610" i="35"/>
  <c r="D642" i="35"/>
  <c r="D665" i="35"/>
  <c r="E676" i="35"/>
  <c r="C726" i="35"/>
  <c r="D746" i="35"/>
  <c r="D743" i="35" s="1"/>
  <c r="D756" i="35"/>
  <c r="D755" i="35" s="1"/>
  <c r="D149" i="36"/>
  <c r="D154" i="36"/>
  <c r="D153" i="36" s="1"/>
  <c r="E167" i="36"/>
  <c r="E181" i="36"/>
  <c r="E180" i="36" s="1"/>
  <c r="E204" i="36"/>
  <c r="E203" i="36" s="1"/>
  <c r="D207" i="36"/>
  <c r="E348" i="36"/>
  <c r="E369" i="36"/>
  <c r="E368" i="36" s="1"/>
  <c r="D368" i="36"/>
  <c r="E393" i="36"/>
  <c r="D392" i="36"/>
  <c r="E404" i="36"/>
  <c r="E497" i="36"/>
  <c r="E524" i="36"/>
  <c r="D522" i="36"/>
  <c r="D552" i="36"/>
  <c r="E553" i="36"/>
  <c r="E563" i="36"/>
  <c r="D562" i="36"/>
  <c r="E666" i="36"/>
  <c r="E665" i="36" s="1"/>
  <c r="D665" i="36"/>
  <c r="E684" i="36"/>
  <c r="E683" i="36" s="1"/>
  <c r="D683" i="36"/>
  <c r="E701" i="36"/>
  <c r="E700" i="36" s="1"/>
  <c r="D700" i="36"/>
  <c r="E732" i="36"/>
  <c r="E731" i="36" s="1"/>
  <c r="E730" i="36" s="1"/>
  <c r="D731" i="36"/>
  <c r="D730" i="36" s="1"/>
  <c r="H136" i="37"/>
  <c r="C135" i="37"/>
  <c r="H135" i="37" s="1"/>
  <c r="J135" i="37" s="1"/>
  <c r="E174" i="37"/>
  <c r="E223" i="35"/>
  <c r="E222" i="35" s="1"/>
  <c r="E302" i="35"/>
  <c r="E308" i="35"/>
  <c r="E468" i="35"/>
  <c r="E538" i="35"/>
  <c r="E547" i="35"/>
  <c r="E552" i="35"/>
  <c r="D616" i="35"/>
  <c r="D653" i="35"/>
  <c r="E665" i="35"/>
  <c r="E136" i="36"/>
  <c r="D143" i="36"/>
  <c r="E244" i="36"/>
  <c r="E243" i="36" s="1"/>
  <c r="E326" i="36"/>
  <c r="E325" i="36" s="1"/>
  <c r="D325" i="36"/>
  <c r="E358" i="36"/>
  <c r="D357" i="36"/>
  <c r="E389" i="36"/>
  <c r="E388" i="36" s="1"/>
  <c r="D388" i="36"/>
  <c r="E412" i="36"/>
  <c r="E460" i="36"/>
  <c r="E459" i="36" s="1"/>
  <c r="D459" i="36"/>
  <c r="D513" i="36"/>
  <c r="E647" i="36"/>
  <c r="D646" i="36"/>
  <c r="E662" i="36"/>
  <c r="E661" i="36" s="1"/>
  <c r="D661" i="36"/>
  <c r="E680" i="36"/>
  <c r="E679" i="36" s="1"/>
  <c r="D679" i="36"/>
  <c r="E699" i="36"/>
  <c r="D694" i="36"/>
  <c r="E742" i="36"/>
  <c r="E741" i="36" s="1"/>
  <c r="D741" i="36"/>
  <c r="E766" i="36"/>
  <c r="E765" i="36" s="1"/>
  <c r="D765" i="36"/>
  <c r="E98" i="37"/>
  <c r="D97" i="37"/>
  <c r="E146" i="37"/>
  <c r="E158" i="37"/>
  <c r="E157" i="37" s="1"/>
  <c r="D157" i="37"/>
  <c r="E185" i="37"/>
  <c r="E184" i="37" s="1"/>
  <c r="E694" i="36"/>
  <c r="D751" i="36"/>
  <c r="D750" i="36" s="1"/>
  <c r="D761" i="36"/>
  <c r="D760" i="36" s="1"/>
  <c r="D11" i="37"/>
  <c r="E118" i="37"/>
  <c r="E117" i="37" s="1"/>
  <c r="E149" i="37"/>
  <c r="D167" i="37"/>
  <c r="C170" i="37"/>
  <c r="H170" i="37" s="1"/>
  <c r="J170" i="37" s="1"/>
  <c r="C203" i="37"/>
  <c r="C215" i="37"/>
  <c r="D215" i="37"/>
  <c r="E289" i="37"/>
  <c r="E373" i="36"/>
  <c r="E416" i="36"/>
  <c r="D531" i="36"/>
  <c r="H544" i="36"/>
  <c r="E581" i="36"/>
  <c r="E587" i="36"/>
  <c r="E595" i="36"/>
  <c r="E599" i="36"/>
  <c r="E603" i="36"/>
  <c r="D676" i="36"/>
  <c r="D746" i="36"/>
  <c r="D743" i="36" s="1"/>
  <c r="E751" i="36"/>
  <c r="D756" i="36"/>
  <c r="D755" i="36" s="1"/>
  <c r="C726" i="36"/>
  <c r="H726" i="36" s="1"/>
  <c r="J726" i="36" s="1"/>
  <c r="D61" i="37"/>
  <c r="E126" i="37"/>
  <c r="C188" i="37"/>
  <c r="E4" i="37"/>
  <c r="E38" i="37"/>
  <c r="E120" i="37"/>
  <c r="E132" i="37"/>
  <c r="D140" i="37"/>
  <c r="E154" i="37"/>
  <c r="E231" i="37"/>
  <c r="E229" i="37" s="1"/>
  <c r="D229" i="37"/>
  <c r="D228" i="37" s="1"/>
  <c r="E305" i="37"/>
  <c r="E378" i="37"/>
  <c r="E592" i="37"/>
  <c r="E676" i="37"/>
  <c r="D484" i="39"/>
  <c r="D250" i="37"/>
  <c r="D289" i="37"/>
  <c r="E513" i="37"/>
  <c r="E563" i="37"/>
  <c r="D581" i="37"/>
  <c r="D616" i="37"/>
  <c r="E647" i="37"/>
  <c r="E646" i="37" s="1"/>
  <c r="D665" i="37"/>
  <c r="E684" i="37"/>
  <c r="E683" i="37" s="1"/>
  <c r="E701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561" i="39"/>
  <c r="E561" i="39"/>
  <c r="E260" i="37"/>
  <c r="D265" i="37"/>
  <c r="E325" i="37"/>
  <c r="E486" i="37"/>
  <c r="E497" i="37"/>
  <c r="E595" i="37"/>
  <c r="D599" i="37"/>
  <c r="E679" i="37"/>
  <c r="C726" i="37"/>
  <c r="E778" i="37"/>
  <c r="E777" i="37" s="1"/>
  <c r="D726" i="39"/>
  <c r="D725" i="39" s="1"/>
  <c r="E239" i="37"/>
  <c r="E238" i="37" s="1"/>
  <c r="D244" i="37"/>
  <c r="D243" i="37" s="1"/>
  <c r="E298" i="37"/>
  <c r="E308" i="37"/>
  <c r="C314" i="37"/>
  <c r="H314" i="37" s="1"/>
  <c r="D450" i="37"/>
  <c r="E522" i="37"/>
  <c r="C560" i="37"/>
  <c r="D638" i="37"/>
  <c r="E642" i="37"/>
  <c r="D727" i="37"/>
  <c r="D731" i="37"/>
  <c r="D730" i="37" s="1"/>
  <c r="D734" i="37"/>
  <c r="D733" i="37" s="1"/>
  <c r="E740" i="37"/>
  <c r="E739" i="37" s="1"/>
  <c r="D765" i="37"/>
  <c r="D768" i="37"/>
  <c r="D767" i="37" s="1"/>
  <c r="D645" i="39"/>
  <c r="D135" i="39"/>
  <c r="D115" i="39" s="1"/>
  <c r="E339" i="39"/>
  <c r="C339" i="39"/>
  <c r="H339" i="39" s="1"/>
  <c r="J339" i="39" s="1"/>
  <c r="D340" i="39"/>
  <c r="D67" i="39"/>
  <c r="E67" i="39"/>
  <c r="E3" i="39"/>
  <c r="D3" i="39"/>
  <c r="E560" i="39"/>
  <c r="E559" i="39" s="1"/>
  <c r="H178" i="39"/>
  <c r="J178" i="39" s="1"/>
  <c r="C177" i="39"/>
  <c r="H177" i="39" s="1"/>
  <c r="J177" i="39" s="1"/>
  <c r="E178" i="39"/>
  <c r="E177" i="39" s="1"/>
  <c r="D483" i="39"/>
  <c r="D444" i="39"/>
  <c r="E170" i="39"/>
  <c r="H560" i="39"/>
  <c r="J560" i="39" s="1"/>
  <c r="H153" i="39"/>
  <c r="J153" i="39" s="1"/>
  <c r="C152" i="39"/>
  <c r="H152" i="39" s="1"/>
  <c r="J152" i="39" s="1"/>
  <c r="D170" i="39"/>
  <c r="H115" i="39"/>
  <c r="J115" i="39" s="1"/>
  <c r="E314" i="39"/>
  <c r="E259" i="39" s="1"/>
  <c r="E483" i="39"/>
  <c r="E153" i="39"/>
  <c r="E152" i="39" s="1"/>
  <c r="H717" i="39"/>
  <c r="J717" i="39" s="1"/>
  <c r="C716" i="39"/>
  <c r="H716" i="39" s="1"/>
  <c r="J716" i="39" s="1"/>
  <c r="H259" i="39"/>
  <c r="J259" i="39" s="1"/>
  <c r="H484" i="39"/>
  <c r="C483" i="39"/>
  <c r="H483" i="39" s="1"/>
  <c r="J483" i="39" s="1"/>
  <c r="H3" i="39"/>
  <c r="J3" i="39" s="1"/>
  <c r="C2" i="39"/>
  <c r="D314" i="39"/>
  <c r="D259" i="39" s="1"/>
  <c r="E135" i="39"/>
  <c r="E115" i="39" s="1"/>
  <c r="D153" i="39"/>
  <c r="D547" i="34"/>
  <c r="D504" i="34"/>
  <c r="C484" i="34"/>
  <c r="H484" i="34" s="1"/>
  <c r="E486" i="34"/>
  <c r="D429" i="34"/>
  <c r="D404" i="34"/>
  <c r="E392" i="34"/>
  <c r="E382" i="34"/>
  <c r="E378" i="34"/>
  <c r="E260" i="34"/>
  <c r="C67" i="34"/>
  <c r="H67" i="34" s="1"/>
  <c r="J67" i="34" s="1"/>
  <c r="D97" i="34"/>
  <c r="H68" i="34"/>
  <c r="J68" i="34" s="1"/>
  <c r="E38" i="34"/>
  <c r="E11" i="34"/>
  <c r="D11" i="34"/>
  <c r="E4" i="34"/>
  <c r="D718" i="35"/>
  <c r="D717" i="35" s="1"/>
  <c r="D716" i="35" s="1"/>
  <c r="E718" i="35"/>
  <c r="E717" i="35" s="1"/>
  <c r="E716" i="35" s="1"/>
  <c r="D445" i="35"/>
  <c r="D429" i="35"/>
  <c r="E429" i="35"/>
  <c r="E392" i="35"/>
  <c r="D378" i="35"/>
  <c r="E378" i="35"/>
  <c r="E344" i="35"/>
  <c r="E260" i="35"/>
  <c r="D136" i="35"/>
  <c r="H117" i="35"/>
  <c r="D117" i="35"/>
  <c r="D97" i="35"/>
  <c r="D11" i="35"/>
  <c r="C3" i="35"/>
  <c r="H3" i="35" s="1"/>
  <c r="J3" i="35" s="1"/>
  <c r="D4" i="35"/>
  <c r="C444" i="36"/>
  <c r="H444" i="36" s="1"/>
  <c r="E445" i="36"/>
  <c r="E429" i="36"/>
  <c r="E422" i="36"/>
  <c r="D409" i="36"/>
  <c r="E392" i="36"/>
  <c r="D378" i="36"/>
  <c r="E362" i="36"/>
  <c r="E353" i="36"/>
  <c r="D353" i="36"/>
  <c r="C340" i="36"/>
  <c r="H340" i="36" s="1"/>
  <c r="D348" i="36"/>
  <c r="D117" i="36"/>
  <c r="D116" i="36" s="1"/>
  <c r="E97" i="36"/>
  <c r="D97" i="36"/>
  <c r="D11" i="36"/>
  <c r="E4" i="36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H560" i="37"/>
  <c r="J560" i="37" s="1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528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E562" i="37"/>
  <c r="E577" i="37"/>
  <c r="E587" i="37"/>
  <c r="E638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53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378" i="36"/>
  <c r="E409" i="36"/>
  <c r="D4" i="36"/>
  <c r="C67" i="36"/>
  <c r="H67" i="36" s="1"/>
  <c r="J67" i="36" s="1"/>
  <c r="C115" i="36"/>
  <c r="D136" i="36"/>
  <c r="D135" i="36" s="1"/>
  <c r="D11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52" i="36"/>
  <c r="E551" i="36" s="1"/>
  <c r="E550" i="36" s="1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E14" i="35"/>
  <c r="E11" i="35" s="1"/>
  <c r="D38" i="35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3" i="35" s="1"/>
  <c r="E167" i="35"/>
  <c r="E172" i="35"/>
  <c r="E171" i="35" s="1"/>
  <c r="D171" i="35"/>
  <c r="D207" i="35"/>
  <c r="D203" i="35" s="1"/>
  <c r="E265" i="35"/>
  <c r="E298" i="35"/>
  <c r="E26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528" i="35"/>
  <c r="D260" i="35"/>
  <c r="D296" i="35"/>
  <c r="D302" i="35"/>
  <c r="D308" i="35"/>
  <c r="D328" i="35"/>
  <c r="E342" i="35"/>
  <c r="E463" i="35"/>
  <c r="E504" i="35"/>
  <c r="E531" i="35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36" i="34"/>
  <c r="E153" i="34"/>
  <c r="E207" i="34"/>
  <c r="E265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H328" i="33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H298" i="33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E57" i="33"/>
  <c r="D57" i="33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116" i="37" l="1"/>
  <c r="C538" i="33"/>
  <c r="H538" i="33" s="1"/>
  <c r="D170" i="34"/>
  <c r="D645" i="35"/>
  <c r="D153" i="35"/>
  <c r="D444" i="36"/>
  <c r="E444" i="36"/>
  <c r="D340" i="37"/>
  <c r="E67" i="37"/>
  <c r="D726" i="37"/>
  <c r="D725" i="37" s="1"/>
  <c r="E509" i="37"/>
  <c r="C178" i="37"/>
  <c r="E263" i="34"/>
  <c r="E259" i="34" s="1"/>
  <c r="E188" i="35"/>
  <c r="E114" i="39"/>
  <c r="E116" i="34"/>
  <c r="H178" i="34"/>
  <c r="J178" i="34" s="1"/>
  <c r="C177" i="34"/>
  <c r="H177" i="34" s="1"/>
  <c r="J177" i="34" s="1"/>
  <c r="C177" i="36"/>
  <c r="H177" i="36" s="1"/>
  <c r="J177" i="36" s="1"/>
  <c r="H178" i="36"/>
  <c r="J178" i="36" s="1"/>
  <c r="E152" i="36"/>
  <c r="D263" i="34"/>
  <c r="E726" i="35"/>
  <c r="E725" i="35" s="1"/>
  <c r="E551" i="35"/>
  <c r="E550" i="35" s="1"/>
  <c r="D135" i="35"/>
  <c r="D67" i="35"/>
  <c r="D726" i="36"/>
  <c r="D725" i="36" s="1"/>
  <c r="C725" i="36"/>
  <c r="H725" i="36" s="1"/>
  <c r="J725" i="36" s="1"/>
  <c r="E726" i="36"/>
  <c r="E725" i="36" s="1"/>
  <c r="D340" i="36"/>
  <c r="E645" i="36"/>
  <c r="E263" i="36"/>
  <c r="D116" i="37"/>
  <c r="C114" i="39"/>
  <c r="H114" i="39" s="1"/>
  <c r="J114" i="39" s="1"/>
  <c r="D645" i="36"/>
  <c r="D561" i="34"/>
  <c r="D645" i="34"/>
  <c r="E645" i="34"/>
  <c r="E551" i="34"/>
  <c r="E550" i="34" s="1"/>
  <c r="D135" i="34"/>
  <c r="E135" i="34"/>
  <c r="E115" i="34" s="1"/>
  <c r="E645" i="35"/>
  <c r="D444" i="35"/>
  <c r="D340" i="35"/>
  <c r="D263" i="35"/>
  <c r="D259" i="35" s="1"/>
  <c r="C115" i="35"/>
  <c r="C178" i="35"/>
  <c r="D3" i="35"/>
  <c r="D2" i="35" s="1"/>
  <c r="E135" i="36"/>
  <c r="D178" i="36"/>
  <c r="D177" i="36" s="1"/>
  <c r="D645" i="37"/>
  <c r="E340" i="37"/>
  <c r="D263" i="37"/>
  <c r="E203" i="35"/>
  <c r="E178" i="35" s="1"/>
  <c r="E177" i="35" s="1"/>
  <c r="E561" i="34"/>
  <c r="E560" i="34" s="1"/>
  <c r="C203" i="33"/>
  <c r="D726" i="34"/>
  <c r="D725" i="34" s="1"/>
  <c r="D153" i="34"/>
  <c r="D152" i="34" s="1"/>
  <c r="D178" i="34"/>
  <c r="D177" i="34" s="1"/>
  <c r="D726" i="35"/>
  <c r="D725" i="35" s="1"/>
  <c r="E314" i="35"/>
  <c r="E259" i="35" s="1"/>
  <c r="E484" i="36"/>
  <c r="C152" i="36"/>
  <c r="H152" i="36" s="1"/>
  <c r="J152" i="36" s="1"/>
  <c r="D561" i="37"/>
  <c r="D560" i="37" s="1"/>
  <c r="D559" i="37" s="1"/>
  <c r="E263" i="37"/>
  <c r="E215" i="37"/>
  <c r="D178" i="37"/>
  <c r="D177" i="37" s="1"/>
  <c r="D67" i="37"/>
  <c r="E314" i="37"/>
  <c r="E135" i="37"/>
  <c r="E115" i="37" s="1"/>
  <c r="D560" i="39"/>
  <c r="D559" i="39" s="1"/>
  <c r="E170" i="34"/>
  <c r="E152" i="34" s="1"/>
  <c r="E717" i="34"/>
  <c r="E716" i="34" s="1"/>
  <c r="D339" i="39"/>
  <c r="D258" i="39" s="1"/>
  <c r="D257" i="39" s="1"/>
  <c r="D2" i="39"/>
  <c r="E2" i="39"/>
  <c r="H344" i="33"/>
  <c r="C340" i="33"/>
  <c r="E258" i="39"/>
  <c r="E257" i="39" s="1"/>
  <c r="H2" i="39"/>
  <c r="J2" i="39" s="1"/>
  <c r="H1" i="39"/>
  <c r="J1" i="39" s="1"/>
  <c r="D152" i="39"/>
  <c r="D114" i="39" s="1"/>
  <c r="C258" i="39"/>
  <c r="C559" i="39"/>
  <c r="H559" i="39" s="1"/>
  <c r="J559" i="39" s="1"/>
  <c r="E483" i="34"/>
  <c r="E340" i="34"/>
  <c r="D340" i="34"/>
  <c r="E3" i="34"/>
  <c r="E2" i="34" s="1"/>
  <c r="E484" i="35"/>
  <c r="E483" i="35" s="1"/>
  <c r="D116" i="35"/>
  <c r="E67" i="35"/>
  <c r="D339" i="36"/>
  <c r="C339" i="36"/>
  <c r="H339" i="36" s="1"/>
  <c r="J339" i="36" s="1"/>
  <c r="E340" i="36"/>
  <c r="E339" i="36" s="1"/>
  <c r="D67" i="36"/>
  <c r="D3" i="36"/>
  <c r="E3" i="36"/>
  <c r="E2" i="36" s="1"/>
  <c r="E3" i="37"/>
  <c r="E2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D114" i="36" s="1"/>
  <c r="E178" i="36"/>
  <c r="E177" i="36" s="1"/>
  <c r="E116" i="36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E717" i="36"/>
  <c r="E716" i="36" s="1"/>
  <c r="H484" i="36"/>
  <c r="C483" i="36"/>
  <c r="H483" i="36" s="1"/>
  <c r="J483" i="36" s="1"/>
  <c r="E483" i="36"/>
  <c r="H115" i="36"/>
  <c r="J115" i="36" s="1"/>
  <c r="D483" i="35"/>
  <c r="D178" i="35"/>
  <c r="D177" i="35" s="1"/>
  <c r="E116" i="35"/>
  <c r="D339" i="35"/>
  <c r="H178" i="35"/>
  <c r="J178" i="35" s="1"/>
  <c r="C177" i="35"/>
  <c r="H177" i="35" s="1"/>
  <c r="J177" i="35" s="1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E444" i="34"/>
  <c r="E339" i="34" s="1"/>
  <c r="E258" i="34" s="1"/>
  <c r="E257" i="34" s="1"/>
  <c r="H153" i="34"/>
  <c r="J153" i="34" s="1"/>
  <c r="C152" i="34"/>
  <c r="H152" i="34" s="1"/>
  <c r="J152" i="34" s="1"/>
  <c r="E726" i="34"/>
  <c r="E725" i="34" s="1"/>
  <c r="E559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E491" i="33" s="1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772" i="33" s="1"/>
  <c r="E771" i="33" s="1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E305" i="33" s="1"/>
  <c r="D328" i="33"/>
  <c r="E363" i="33"/>
  <c r="C444" i="33"/>
  <c r="H444" i="33" s="1"/>
  <c r="H455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29" i="33"/>
  <c r="D228" i="33" s="1"/>
  <c r="D302" i="33"/>
  <c r="E303" i="33"/>
  <c r="E302" i="33" s="1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743" i="33" l="1"/>
  <c r="D259" i="34"/>
  <c r="D153" i="33"/>
  <c r="D152" i="35"/>
  <c r="D258" i="37"/>
  <c r="D257" i="37" s="1"/>
  <c r="E560" i="37"/>
  <c r="D717" i="33"/>
  <c r="D716" i="33" s="1"/>
  <c r="E152" i="35"/>
  <c r="C114" i="36"/>
  <c r="H114" i="36" s="1"/>
  <c r="J114" i="36" s="1"/>
  <c r="E114" i="37"/>
  <c r="D560" i="34"/>
  <c r="D559" i="34" s="1"/>
  <c r="D444" i="33"/>
  <c r="D314" i="33"/>
  <c r="D67" i="33"/>
  <c r="D3" i="33"/>
  <c r="D2" i="33" s="1"/>
  <c r="D115" i="34"/>
  <c r="D114" i="34" s="1"/>
  <c r="E115" i="36"/>
  <c r="E114" i="36" s="1"/>
  <c r="E339" i="37"/>
  <c r="D115" i="35"/>
  <c r="D114" i="35" s="1"/>
  <c r="D215" i="33"/>
  <c r="C114" i="35"/>
  <c r="H114" i="35" s="1"/>
  <c r="J114" i="35" s="1"/>
  <c r="C559" i="36"/>
  <c r="H559" i="36" s="1"/>
  <c r="J559" i="36" s="1"/>
  <c r="D259" i="36"/>
  <c r="E259" i="37"/>
  <c r="E67" i="33"/>
  <c r="H258" i="39"/>
  <c r="J258" i="39" s="1"/>
  <c r="C257" i="39"/>
  <c r="D339" i="34"/>
  <c r="E339" i="35"/>
  <c r="E258" i="35" s="1"/>
  <c r="E257" i="35" s="1"/>
  <c r="D258" i="35"/>
  <c r="D257" i="35" s="1"/>
  <c r="D258" i="36"/>
  <c r="D257" i="36" s="1"/>
  <c r="E258" i="36"/>
  <c r="E257" i="36" s="1"/>
  <c r="D2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E258" i="37" l="1"/>
  <c r="E257" i="37" s="1"/>
  <c r="H256" i="39"/>
  <c r="J256" i="39" s="1"/>
  <c r="H257" i="39"/>
  <c r="J257" i="39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9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<sst xmlns="http://schemas.openxmlformats.org/spreadsheetml/2006/main" count="5581" uniqueCount="1080">
  <si>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</si>
  <si>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</si>
  <si>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</si>
  <si>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</si>
  <si>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</si>
  <si>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</si>
  <si>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</si>
  <si>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</si>
  <si>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</si>
  <si>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</si>
  <si>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</si>
  <si>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</si>
  <si>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</si>
  <si>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</si>
  <si>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</si>
  <si>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</si>
  <si>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</si>
  <si>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</si>
  <si>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</si>
  <si>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</si>
  <si>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</si>
  <si>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</si>
  <si>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</si>
  <si>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</si>
  <si>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</si>
  <si>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</si>
  <si>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</si>
  <si>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</si>
  <si>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</si>
  <si>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</si>
  <si>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</si>
  <si>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</si>
  <si>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</si>
  <si>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</si>
  <si>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</si>
  <si>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</si>
  <si>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</si>
  <si>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</si>
  <si>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</si>
  <si>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</si>
  <si>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</si>
  <si>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</si>
  <si>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</si>
  <si>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</si>
  <si>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</si>
  <si>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</si>
  <si>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</si>
  <si>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</si>
  <si>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</si>
  <si>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</si>
  <si>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</si>
  <si>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</si>
  <si>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</si>
  <si>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</si>
  <si>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</si>
  <si>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</si>
  <si>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</si>
  <si>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</si>
  <si>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</si>
  <si>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</si>
  <si>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</si>
  <si>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</si>
  <si>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</si>
  <si>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</si>
  <si>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</si>
  <si>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</si>
  <si>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</si>
  <si>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</si>
  <si>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</si>
  <si>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</si>
  <si>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</si>
  <si>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</si>
  <si>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</si>
  <si>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</si>
  <si>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</si>
  <si>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</si>
  <si>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</si>
  <si>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</si>
  <si>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</si>
  <si>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</si>
  <si>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</si>
  <si>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</si>
  <si>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</si>
  <si>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</si>
  <si>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</si>
  <si>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</si>
  <si>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</si>
  <si>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</si>
  <si>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</si>
  <si>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</si>
  <si>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</si>
  <si>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</si>
  <si>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</si>
  <si>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</si>
  <si>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</si>
  <si>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</si>
  <si>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</si>
  <si>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</si>
  <si>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</si>
  <si>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</si>
  <si>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</si>
  <si>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</si>
  <si>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</si>
  <si>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</si>
  <si>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</si>
  <si>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</si>
  <si>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</si>
  <si>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</si>
  <si>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</si>
  <si>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</si>
  <si>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</si>
  <si>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</si>
  <si>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</si>
  <si>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</si>
  <si>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</si>
  <si>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</si>
  <si>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</si>
  <si>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</si>
  <si>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</si>
  <si>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</si>
  <si>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</si>
  <si>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</si>
  <si>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</si>
  <si>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</si>
  <si>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</si>
  <si>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</si>
  <si>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</si>
  <si>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</si>
  <si>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</si>
  <si>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</si>
  <si>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</si>
  <si>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</si>
  <si>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</si>
  <si>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</si>
  <si>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</si>
  <si>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</si>
  <si>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</si>
  <si>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</si>
  <si>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</si>
  <si>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</si>
  <si>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</si>
  <si>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</si>
  <si>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</si>
  <si>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</si>
  <si>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</si>
  <si>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</si>
  <si>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</si>
  <si>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</si>
  <si>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</si>
  <si>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</si>
  <si>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</si>
  <si>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</si>
  <si>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</si>
  <si>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</si>
  <si>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</si>
  <si>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</si>
  <si>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</si>
  <si>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</si>
  <si>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</si>
  <si>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</si>
  <si>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</si>
  <si>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</si>
  <si>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</si>
  <si>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</si>
  <si>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</si>
  <si>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</si>
  <si>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</si>
  <si>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</si>
  <si>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</si>
  <si>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</si>
  <si>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</si>
  <si>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</si>
  <si>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</si>
  <si>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</si>
  <si>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</si>
  <si>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</si>
  <si>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</si>
  <si>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</si>
  <si>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</si>
  <si>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</si>
  <si>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</si>
  <si>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</si>
  <si>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</si>
  <si>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</si>
  <si>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</si>
  <si>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</si>
  <si>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</si>
  <si>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</si>
  <si>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</si>
  <si>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</si>
  <si>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</si>
  <si>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</si>
  <si>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</si>
  <si>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</si>
  <si>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</si>
  <si>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</si>
  <si>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</si>
  <si>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</si>
  <si>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</si>
  <si>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</si>
  <si>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</si>
  <si>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</si>
  <si>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</si>
  <si>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</si>
  <si>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</si>
  <si>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</si>
  <si>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</si>
  <si>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</si>
  <si>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</si>
  <si>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</si>
  <si>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</si>
  <si>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</si>
  <si>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</si>
  <si>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</si>
  <si>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</si>
  <si>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</si>
  <si>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</si>
  <si>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</si>
  <si>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</si>
  <si>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</si>
  <si>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</si>
  <si>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</si>
  <si>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</si>
  <si>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</si>
  <si>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</si>
  <si>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</si>
  <si>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</si>
  <si>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</si>
  <si>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</si>
  <si>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</si>
  <si>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</si>
  <si>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</si>
  <si>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</si>
  <si>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</si>
  <si>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</si>
  <si>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</si>
  <si>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</si>
  <si>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</si>
  <si>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</si>
  <si>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</si>
  <si>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</si>
  <si>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</si>
  <si>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</si>
  <si>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</si>
  <si>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</si>
  <si>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</si>
  <si>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</si>
  <si>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</si>
  <si>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</si>
  <si>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</si>
  <si>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</si>
  <si>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</si>
  <si>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</si>
  <si>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</si>
  <si>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</si>
  <si>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</si>
  <si>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</si>
  <si>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</si>
  <si>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</si>
  <si>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</si>
  <si>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</si>
  <si>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</si>
  <si>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</si>
  <si>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</si>
  <si>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</si>
  <si>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</si>
  <si>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</si>
  <si>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</si>
  <si>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</si>
  <si>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</si>
  <si>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</si>
  <si>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</si>
  <si>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</si>
  <si>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</si>
  <si>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</si>
  <si>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</si>
  <si>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</si>
  <si>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</si>
  <si>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</si>
  <si>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</si>
  <si>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</si>
  <si>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</si>
  <si>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</si>
  <si>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</si>
  <si>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</si>
  <si>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</si>
  <si>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</si>
  <si>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</si>
  <si>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</si>
  <si>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</si>
  <si>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</si>
  <si>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</si>
  <si>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</si>
  <si>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</si>
  <si>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</si>
  <si>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</si>
  <si>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</si>
  <si>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</si>
  <si>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</si>
  <si>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</si>
  <si>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</si>
  <si>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</si>
  <si>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</si>
  <si>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</si>
  <si>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</si>
  <si>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</si>
  <si>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</si>
  <si>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</si>
  <si>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</si>
  <si>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</si>
  <si>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</si>
  <si>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</si>
  <si>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</si>
  <si>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</si>
  <si>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</si>
  <si>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</si>
  <si>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</si>
  <si>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</si>
  <si>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</si>
  <si>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</si>
  <si>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</si>
  <si>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</si>
  <si>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</si>
  <si>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</si>
  <si>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</si>
  <si>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</si>
  <si>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</si>
  <si>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</si>
  <si>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</si>
  <si>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</si>
  <si>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</si>
  <si>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</si>
  <si>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</si>
  <si>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</si>
  <si>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</si>
  <si>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</si>
  <si>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</si>
  <si>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</si>
  <si>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</si>
  <si>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</si>
  <si>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</si>
  <si>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</si>
  <si>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</si>
  <si>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</si>
  <si>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</si>
  <si>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</si>
  <si>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</si>
  <si>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</si>
  <si>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</si>
  <si>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</si>
  <si>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</si>
  <si>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</si>
  <si>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</si>
  <si>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</si>
  <si>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</si>
  <si>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</si>
  <si>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</si>
  <si>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</si>
  <si>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</si>
  <si>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</si>
  <si>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</si>
  <si>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</si>
  <si>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</si>
  <si>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</si>
  <si>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</si>
  <si>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</si>
  <si>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</si>
  <si>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</si>
  <si>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</si>
  <si>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</si>
  <si>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</si>
  <si>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</si>
  <si>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</si>
  <si>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</si>
  <si>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</si>
  <si>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</si>
  <si>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</si>
  <si>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</si>
  <si>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</si>
  <si>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</si>
  <si>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</si>
  <si>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</si>
  <si>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</si>
  <si>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</si>
  <si>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</si>
  <si>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</si>
  <si>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</si>
  <si>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</si>
  <si>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</si>
  <si>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</si>
  <si>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</si>
  <si>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</si>
  <si>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</si>
  <si>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</si>
  <si>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</si>
  <si>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</si>
  <si>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</si>
  <si>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</si>
  <si>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</si>
  <si>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</si>
  <si>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</si>
  <si>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</si>
  <si>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</si>
  <si>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</si>
  <si>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</si>
  <si>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</si>
  <si>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</si>
  <si>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</si>
  <si>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</si>
  <si>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</si>
  <si>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</si>
  <si>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</si>
  <si>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</si>
  <si>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</si>
  <si>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</si>
  <si>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</si>
  <si>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</si>
  <si>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</si>
  <si>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</si>
  <si>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</si>
  <si>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</si>
  <si>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</si>
  <si>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</si>
  <si>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</si>
  <si>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</si>
  <si>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</si>
  <si>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</si>
  <si>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</si>
  <si>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</si>
  <si>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</si>
  <si>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</si>
  <si>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</si>
  <si>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</si>
  <si>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</si>
  <si>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</si>
  <si>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</si>
  <si>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</si>
  <si>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</si>
  <si>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</si>
  <si>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</si>
  <si>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</si>
  <si>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</si>
  <si>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</si>
  <si>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</si>
  <si>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</si>
  <si>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</si>
  <si>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</si>
  <si>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</si>
  <si>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</si>
  <si>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</si>
  <si>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</si>
  <si>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</si>
  <si>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</si>
  <si>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</si>
  <si>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</si>
  <si>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</si>
  <si>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</si>
  <si>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</si>
  <si>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</si>
  <si>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</si>
  <si>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</si>
  <si>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</si>
  <si>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</si>
  <si>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</si>
  <si>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</si>
  <si>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</si>
  <si>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</si>
  <si>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</si>
  <si>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</si>
  <si>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</si>
  <si>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</si>
  <si>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</si>
  <si>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</si>
  <si>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</si>
  <si>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</si>
  <si>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</si>
  <si>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</si>
  <si>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</si>
  <si>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</si>
  <si>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</si>
  <si>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</si>
  <si>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</si>
  <si>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</si>
  <si>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</si>
  <si>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</si>
  <si>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</si>
  <si>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</si>
  <si>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</si>
  <si>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</si>
  <si>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</si>
  <si>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</si>
  <si>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</si>
  <si>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</si>
  <si>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</si>
  <si>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</si>
  <si>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</si>
  <si>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</si>
  <si>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</si>
  <si>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</si>
  <si>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</si>
  <si>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</si>
  <si>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</si>
  <si>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</si>
  <si>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</si>
  <si>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</si>
  <si>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</si>
  <si>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</si>
  <si>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</si>
  <si>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</si>
  <si>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</si>
  <si>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</si>
  <si>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</si>
  <si>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</si>
  <si>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</si>
  <si>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</si>
  <si>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</si>
  <si>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</si>
  <si>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</si>
  <si>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</si>
  <si>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</si>
  <si>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</si>
  <si>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</si>
  <si>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</si>
  <si>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</si>
  <si>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</si>
  <si>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</si>
  <si>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</si>
  <si>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</si>
  <si>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</si>
  <si>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</si>
  <si>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</si>
  <si>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</si>
  <si>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</si>
  <si>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</si>
  <si>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</si>
  <si>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</si>
  <si>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</si>
  <si>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</si>
  <si>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</si>
  <si>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</si>
  <si>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</si>
  <si>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</si>
  <si>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</si>
  <si>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</si>
  <si>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</si>
  <si>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</si>
  <si>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</si>
  <si>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</si>
  <si>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</si>
  <si>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</si>
  <si>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</si>
  <si>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</si>
  <si>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</si>
  <si>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</si>
  <si>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</si>
  <si>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</si>
  <si>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</si>
  <si>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</si>
  <si>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</si>
  <si>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</si>
  <si>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</si>
  <si>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</si>
  <si>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</si>
  <si>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</si>
  <si>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</si>
  <si>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</si>
  <si>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</si>
  <si>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</si>
  <si>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</si>
  <si>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</si>
  <si>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</si>
  <si>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</si>
  <si>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</si>
  <si>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</si>
  <si>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</si>
  <si>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</si>
  <si>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</si>
  <si>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</si>
  <si>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</si>
  <si>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</si>
  <si>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</si>
  <si>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</si>
  <si>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</si>
  <si>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</si>
  <si>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</si>
  <si>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</si>
  <si>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</si>
  <si>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</si>
  <si>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</si>
  <si>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</si>
  <si>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</si>
  <si>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</si>
  <si>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</si>
  <si>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</si>
  <si>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</si>
  <si>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</si>
  <si>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</si>
  <si>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</si>
  <si>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</si>
  <si>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</si>
  <si>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</si>
  <si>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</si>
  <si>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</si>
  <si>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</si>
  <si>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</si>
  <si>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</si>
  <si>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</si>
  <si>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</si>
  <si>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</si>
  <si>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</si>
  <si>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</si>
  <si>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</si>
  <si>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</si>
  <si>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</si>
  <si>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</si>
  <si>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</si>
  <si>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</si>
  <si>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</si>
  <si>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</si>
  <si>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</si>
  <si>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</si>
  <si>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</si>
  <si>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</si>
  <si>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</si>
  <si>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</si>
  <si>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</si>
  <si>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</si>
  <si>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</si>
  <si>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</si>
  <si>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</si>
  <si>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</si>
  <si>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</si>
  <si>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</si>
  <si>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</si>
  <si>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</si>
  <si>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</si>
  <si>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</si>
  <si>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</si>
  <si>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</si>
  <si>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</si>
  <si>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</si>
  <si>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</si>
  <si>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</si>
  <si>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</si>
  <si>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</si>
  <si>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</si>
  <si>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</si>
  <si>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</si>
  <si>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</si>
  <si>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</si>
  <si>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</si>
  <si>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</si>
  <si>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</si>
  <si>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</si>
  <si>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</si>
  <si>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</si>
  <si>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</si>
  <si>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</si>
  <si>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</si>
  <si>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</si>
  <si>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</si>
  <si>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</si>
  <si>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</si>
  <si>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</si>
  <si>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</si>
  <si>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</si>
  <si>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</si>
  <si>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</si>
  <si>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</si>
  <si>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</si>
  <si>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</si>
  <si>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</si>
  <si>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</si>
  <si>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</si>
  <si>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</si>
  <si>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</si>
  <si>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</si>
  <si>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</si>
  <si>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</si>
  <si>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</si>
  <si>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</si>
  <si>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</si>
  <si>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</si>
  <si>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</si>
  <si>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</si>
  <si>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</si>
  <si>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</si>
  <si>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</si>
  <si>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</si>
  <si>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</si>
  <si>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</si>
  <si>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</si>
  <si>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</si>
  <si>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</si>
  <si>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</si>
  <si>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</si>
  <si>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</si>
  <si>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</si>
  <si>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</si>
  <si>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</si>
  <si>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</si>
  <si>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</si>
  <si>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</si>
  <si>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</si>
  <si>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</si>
  <si>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</si>
  <si>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</si>
  <si>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</si>
  <si>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</si>
  <si>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</si>
  <si>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</si>
  <si>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</si>
  <si>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</si>
  <si>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</si>
  <si>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</si>
  <si>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</si>
  <si>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</si>
  <si>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</si>
  <si>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</si>
  <si>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</si>
  <si>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</si>
  <si>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</si>
  <si>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</si>
  <si>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</si>
  <si>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</si>
  <si>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</si>
  <si>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</si>
  <si>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</si>
  <si>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</si>
  <si>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</si>
  <si>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</si>
  <si>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</si>
  <si>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</si>
  <si>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</si>
  <si>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</si>
  <si>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</si>
  <si>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</si>
  <si>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</si>
  <si>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</si>
  <si>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</si>
  <si>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</si>
  <si>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</si>
  <si>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</si>
  <si>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</si>
  <si>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</si>
  <si>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</si>
  <si>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</si>
  <si>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</si>
  <si>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</si>
  <si>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</si>
  <si>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</si>
  <si>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</si>
  <si>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</si>
  <si>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</si>
  <si>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</si>
  <si>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</si>
  <si>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</si>
  <si>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</si>
  <si>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</si>
  <si>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</si>
  <si>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</si>
  <si>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</si>
  <si>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</si>
  <si>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</si>
  <si>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</si>
  <si>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</si>
  <si>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</si>
  <si>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</si>
  <si>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</si>
  <si>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</si>
  <si>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</si>
  <si>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</si>
  <si>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</si>
  <si>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</si>
  <si>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</si>
  <si>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</si>
  <si>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</si>
  <si>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</si>
  <si>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</si>
  <si>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</si>
  <si>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</si>
  <si>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</si>
  <si>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</si>
  <si>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</si>
  <si>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</si>
  <si>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</si>
  <si>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</si>
  <si>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</si>
  <si>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</si>
  <si>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</si>
  <si>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</si>
  <si>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</si>
  <si>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</si>
  <si>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</si>
  <si>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</si>
  <si>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</si>
  <si>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</si>
  <si>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</si>
  <si>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</si>
  <si>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</si>
  <si>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</si>
  <si>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</si>
  <si>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</si>
  <si>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</si>
  <si>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</si>
  <si>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</si>
  <si>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</si>
  <si>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</si>
  <si>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</si>
  <si>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</si>
  <si>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</si>
  <si>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</si>
  <si>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</si>
  <si>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</si>
  <si>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</si>
  <si>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</si>
  <si>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</si>
  <si>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</si>
  <si>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</si>
  <si>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</si>
  <si>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</si>
  <si>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</si>
  <si>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</si>
  <si>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</si>
  <si>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</si>
  <si>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</si>
  <si>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</si>
  <si>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</si>
  <si>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</si>
  <si>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</si>
  <si>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</si>
  <si>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</si>
  <si>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</si>
  <si>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</si>
  <si>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</si>
  <si>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</si>
  <si>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</si>
  <si>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</si>
  <si>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</si>
  <si>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</si>
  <si>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</si>
  <si>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</si>
  <si>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</si>
  <si>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</si>
  <si>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</si>
  <si>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</si>
  <si>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</si>
  <si>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</si>
  <si>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</si>
  <si>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</si>
  <si>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</si>
  <si>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</si>
  <si>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</si>
  <si>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</si>
  <si>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</si>
  <si>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</si>
  <si>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</si>
  <si>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</si>
  <si>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</si>
  <si>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</si>
  <si>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</si>
  <si>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</si>
  <si>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</si>
  <si>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</si>
  <si>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منصف عباسي</t>
  </si>
  <si>
    <t>أم الهناء بنبوبكر</t>
  </si>
  <si>
    <t>فاطمة مرزوقي</t>
  </si>
  <si>
    <t>نبيل النائلي</t>
  </si>
  <si>
    <t>هدى عبيدي</t>
  </si>
  <si>
    <t>نعيمة جديدي</t>
  </si>
  <si>
    <t>لطيفة بنمسعود</t>
  </si>
  <si>
    <t>راشد قمودي</t>
  </si>
  <si>
    <t>ليلى حيدري</t>
  </si>
  <si>
    <t>الزهرة بنحسن</t>
  </si>
  <si>
    <t>منية شريطي</t>
  </si>
  <si>
    <t>الزهرة بنعلي</t>
  </si>
  <si>
    <t>وحيد بنمسعود</t>
  </si>
  <si>
    <t>عبد القادر شريطي</t>
  </si>
  <si>
    <t>صميدة شريطي</t>
  </si>
  <si>
    <t>العبيدي شريطي</t>
  </si>
  <si>
    <t>عماد عميدي</t>
  </si>
  <si>
    <t>عبيد رحيلي</t>
  </si>
  <si>
    <t>بلقاسم شريطي</t>
  </si>
  <si>
    <t>فخر الدين ماجدي</t>
  </si>
  <si>
    <t>تقني</t>
  </si>
  <si>
    <t>منشطة تطبيق</t>
  </si>
  <si>
    <t>منشط تطبيق</t>
  </si>
  <si>
    <t xml:space="preserve">تقني مخبر إعلامية </t>
  </si>
  <si>
    <t>2أ</t>
  </si>
  <si>
    <t>محلل إعلامية</t>
  </si>
  <si>
    <t>3أ</t>
  </si>
  <si>
    <t>ب</t>
  </si>
  <si>
    <t>ج</t>
  </si>
  <si>
    <t xml:space="preserve">الحبيب بنصالح </t>
  </si>
  <si>
    <t>الحسين علائمي</t>
  </si>
  <si>
    <t>الحبيب العبيدي</t>
  </si>
  <si>
    <t xml:space="preserve">إبراهيم بننصر </t>
  </si>
  <si>
    <t>عادل ماجدي</t>
  </si>
  <si>
    <t>محرز شريطي</t>
  </si>
  <si>
    <t xml:space="preserve">الهادي طبابي </t>
  </si>
  <si>
    <t xml:space="preserve">نجيب خليل </t>
  </si>
  <si>
    <t>محمد أنماس</t>
  </si>
  <si>
    <t>يونس بن يوسف شريطي</t>
  </si>
  <si>
    <t>علي شريطي</t>
  </si>
  <si>
    <t>عبد الغني هلالي</t>
  </si>
  <si>
    <t xml:space="preserve">منصف العبيدي </t>
  </si>
  <si>
    <t>عبد القادر بوعوني</t>
  </si>
  <si>
    <t>محمد مبارك</t>
  </si>
  <si>
    <t>بدر الدين بن بالقاسم عزديني</t>
  </si>
  <si>
    <t>محمد بن الهادي بلخيري</t>
  </si>
  <si>
    <t>محمد بن علي رحيلي</t>
  </si>
  <si>
    <t>لطفي بن محمد الصالح علانمي</t>
  </si>
  <si>
    <t xml:space="preserve">ميلود بن عمار مبارك </t>
  </si>
  <si>
    <t>بوزيان بن الميداني أنماس</t>
  </si>
  <si>
    <t>ميلود بن محمد زنيدي</t>
  </si>
  <si>
    <t>عبد السلام بن علي طبابي</t>
  </si>
  <si>
    <t xml:space="preserve">الحسين بن محمد جديدي </t>
  </si>
  <si>
    <t>الجموعي بن أحمد طبابي</t>
  </si>
  <si>
    <t>عبد الباقي بن أحمد بويحي</t>
  </si>
  <si>
    <t xml:space="preserve">عز الدين بن سليمان جديدي </t>
  </si>
  <si>
    <t xml:space="preserve">محمد رضا بن يوسف بلخير </t>
  </si>
  <si>
    <t>رمضان بن صالح العياشي</t>
  </si>
  <si>
    <t>محمد بن إبراهيم عزديني</t>
  </si>
  <si>
    <t>الناصر بن العربي عزالديني</t>
  </si>
  <si>
    <t>الأزهر بن بوساحة ماجدي</t>
  </si>
  <si>
    <t>سليمان بن العيد البوهالي</t>
  </si>
  <si>
    <t>عبد الوهاب بن بشير بوعوني</t>
  </si>
  <si>
    <t>عبد السلام بن علي بوعوني</t>
  </si>
  <si>
    <t>محمد الطاهر بن محمود عرفاوي</t>
  </si>
  <si>
    <t>محمد بن بلقاسم شريطي</t>
  </si>
  <si>
    <t xml:space="preserve">إبراهيم بن عمر بنسلطان </t>
  </si>
  <si>
    <t>تو فيق بن بوجمعة بن محمد</t>
  </si>
  <si>
    <t>المنجي بن عبد القادر بوعوني</t>
  </si>
  <si>
    <t>سعيد بن العيد عامر</t>
  </si>
  <si>
    <t>اعلية بن عمار مرزوقي</t>
  </si>
  <si>
    <t>سمير بن عمر الحمزه</t>
  </si>
  <si>
    <t>عبد الجليل بن علي حامد</t>
  </si>
  <si>
    <t>صالح بن عبد السلام طبابي</t>
  </si>
  <si>
    <t>رشيد بن صالح علائمي</t>
  </si>
  <si>
    <t>أحمد بن أحمد بلهوشات</t>
  </si>
  <si>
    <t>محمد بن عمارة سالم</t>
  </si>
  <si>
    <t>محمد بن مسعود جديد ى</t>
  </si>
  <si>
    <t>عبدالله بن محمد ركروكي</t>
  </si>
  <si>
    <t>الطاهر بن بوجمعة بنمحمد</t>
  </si>
  <si>
    <t>عثمان بن عبدالله طبابي</t>
  </si>
  <si>
    <t>سعد بن محمد طبابي</t>
  </si>
  <si>
    <t>بوجمعه بن محمد طبابي</t>
  </si>
  <si>
    <t>فتعي بن حامد بوعوني</t>
  </si>
  <si>
    <t>عبد المجيد بن أحمد بوعوني</t>
  </si>
  <si>
    <t>محمد بن صالح ماجدي</t>
  </si>
  <si>
    <t>عبد اللطيف بن صالح جديدى</t>
  </si>
  <si>
    <t>محمد بن محمد قريون</t>
  </si>
  <si>
    <t>مسعود بن أحمد طبابي</t>
  </si>
  <si>
    <t>فرحات بن عماره عبيدي</t>
  </si>
  <si>
    <t>محمد بن صالح حليمي</t>
  </si>
  <si>
    <t>علي بن نأحمد مشيخي</t>
  </si>
  <si>
    <t>الطاهر بن محمد خليفي</t>
  </si>
  <si>
    <t>نبيل بن أحمد عكازي</t>
  </si>
  <si>
    <t>الأمجد بن ابراهيم فجراوي</t>
  </si>
  <si>
    <t>عباس بن مسعود ملكي</t>
  </si>
  <si>
    <t>العيد بن عمر بنعمر</t>
  </si>
  <si>
    <t>عبد الباقي بن علي بوعوني</t>
  </si>
  <si>
    <t>صالح بن علي ساعي</t>
  </si>
  <si>
    <t>توفيق بن محمد الصالح الرويسي</t>
  </si>
  <si>
    <t>عبد الحفيظ بن حموده بنصر</t>
  </si>
  <si>
    <t>محمد الصالح بن بلقاسم عزالديني</t>
  </si>
  <si>
    <t>عمار بن مسعود عزادنيه</t>
  </si>
  <si>
    <t>عبد الوهاب بن مصباح مرزوق</t>
  </si>
  <si>
    <t>محمد بن سلطان طبابي</t>
  </si>
  <si>
    <t>أحمد بن بورقعه فردي</t>
  </si>
  <si>
    <t>الشاذلي بن أحمد عليمي</t>
  </si>
  <si>
    <t>عبدالله بن أحمد طبابي</t>
  </si>
  <si>
    <t>رشيد لحمادي علائمي</t>
  </si>
  <si>
    <t>الأمين بن محمد طبابي</t>
  </si>
  <si>
    <t>عمر بن عبد الرحمان طبابي</t>
  </si>
  <si>
    <t>محمد بن أحمد بويحي</t>
  </si>
  <si>
    <t>محمد بن بوجمعه جديدي</t>
  </si>
  <si>
    <t>عبد الرزاق بن بلقاسم صليعي</t>
  </si>
  <si>
    <t>عبد الرزاق بن سعد بنمحمد</t>
  </si>
  <si>
    <t>محمد بن مسعود فجراوى</t>
  </si>
  <si>
    <t>الهادي بن حميد بوعوني</t>
  </si>
  <si>
    <t>ميلود بن أحمد بويحي</t>
  </si>
  <si>
    <t>الحبيب بن محمد بنرجب</t>
  </si>
  <si>
    <t>عبد المجيد بن عبد الكريم التوزري</t>
  </si>
  <si>
    <t>رضا بن محمد بنعمار</t>
  </si>
  <si>
    <t>بلقاسم بن محمد مرزوقي</t>
  </si>
  <si>
    <t>علي بن عبد الرزإق عشيري</t>
  </si>
  <si>
    <t>رشيد بن محمد سويلمي</t>
  </si>
  <si>
    <t>عبد القادر ين نصر رحيلي</t>
  </si>
  <si>
    <t>كمال بن سعود جديدى</t>
  </si>
  <si>
    <t>عمار بن يوسف جديدى</t>
  </si>
  <si>
    <t>محمد بن رزق بنعبدالله</t>
  </si>
  <si>
    <t>محمد بن سعد بنمحمد</t>
  </si>
  <si>
    <t>الزين بن محمد بنسلطان</t>
  </si>
  <si>
    <t>عيدالله بن محمد التواتي</t>
  </si>
  <si>
    <t>عمر بن يوسف بوعوني</t>
  </si>
  <si>
    <t>مسعود بن علي ماجدي</t>
  </si>
  <si>
    <t>فريد بن محد الصالح عزالديني</t>
  </si>
  <si>
    <t>أحمد بن الأخضر أولاد بلخير</t>
  </si>
  <si>
    <t>عبد الحفيظ بن بن احمد بن سلطان</t>
  </si>
  <si>
    <t>الحسني بن الطيب بن أحمد</t>
  </si>
  <si>
    <t>ناجي بن بوساحة عبيدي</t>
  </si>
  <si>
    <t>محسن بن حسونة بنمسعود</t>
  </si>
  <si>
    <t>التوفيق بن الطاهر نمسي</t>
  </si>
  <si>
    <t>علي,بن يونس عبيدي</t>
  </si>
  <si>
    <t>محمد ين علي سويلمي</t>
  </si>
  <si>
    <t>فريد بن محمد بخائرية</t>
  </si>
  <si>
    <t>بدر الدين بن محمد جدائدى</t>
  </si>
  <si>
    <t>بشير بن الحميد بن نصر</t>
  </si>
  <si>
    <t>بلقاسم بن صالح الجوهري</t>
  </si>
  <si>
    <t>السعدي بن التوهامي بنبوبكر</t>
  </si>
  <si>
    <t>التليلي بن علي الاحمدي</t>
  </si>
  <si>
    <t>محمد المكي بن صالح نصر</t>
  </si>
  <si>
    <t>سالم بن أحمد عبيدى</t>
  </si>
  <si>
    <t>عبد المجيد بن بلقاسم أحمد</t>
  </si>
  <si>
    <t>محمد بن عمار بنمحمد</t>
  </si>
  <si>
    <t>نبيل بن علي جامعي</t>
  </si>
  <si>
    <t>محمد الطيب بن صالح خليفي</t>
  </si>
  <si>
    <t>رمضانة بنت عبد المجيد علائمي</t>
  </si>
  <si>
    <t>ابراهيم بن حمودة طبابي</t>
  </si>
  <si>
    <t>أحمد بن عمر بنمحمد</t>
  </si>
  <si>
    <t>مصباح بن صالح كرامتي</t>
  </si>
  <si>
    <t>النوي بن أحمد بن عمار</t>
  </si>
  <si>
    <t>يامنة بنت محد الصالح بنخالد</t>
  </si>
  <si>
    <t>بوجمعة بن أحمد شريطي</t>
  </si>
  <si>
    <t>محمد علي بن درموني طبابي</t>
  </si>
  <si>
    <t>حسونة بن صالح بن إبراهيم</t>
  </si>
  <si>
    <t>أحمد بن بوساحة طبابي</t>
  </si>
  <si>
    <t>محمود بن الأمين بنعمار</t>
  </si>
  <si>
    <t>الناصر بن العربي بنبوكر</t>
  </si>
  <si>
    <t>التيجاني بن العبيدي أحمدي</t>
  </si>
  <si>
    <t>محمد بن أحمد عبيدى</t>
  </si>
  <si>
    <t>عبدلله بن أحمد عبيدي</t>
  </si>
  <si>
    <t>سعدية بن محمد الصالح الجريدي</t>
  </si>
  <si>
    <t>العيد بن سعيد عبيدي</t>
  </si>
  <si>
    <t>محمود بن الحبيب هلالي</t>
  </si>
  <si>
    <t>الكاملة بنت بلقاسم بنعمار</t>
  </si>
  <si>
    <t>حافر</t>
  </si>
  <si>
    <t>Landini 7865 R</t>
  </si>
  <si>
    <t>Landini 7860 R</t>
  </si>
  <si>
    <t>Fiant 70-56 LM</t>
  </si>
  <si>
    <t>Fiant 65-56 LM</t>
  </si>
  <si>
    <t>Agria-840</t>
  </si>
  <si>
    <t>Sam.Tiger 70</t>
  </si>
  <si>
    <t>URSUS 3512</t>
  </si>
  <si>
    <t>Belarus 900</t>
  </si>
  <si>
    <t>Toupel R880</t>
  </si>
  <si>
    <t>Massey Ferguson 265 MF</t>
  </si>
  <si>
    <t>Europard 820</t>
  </si>
  <si>
    <t>Ford Pantaseuse 183</t>
  </si>
  <si>
    <t>UZUZI 2500</t>
  </si>
  <si>
    <t>SSANGYONG</t>
  </si>
  <si>
    <t>02-217147</t>
  </si>
  <si>
    <t>02-209180</t>
  </si>
  <si>
    <t>20-207755</t>
  </si>
  <si>
    <t>02-209181</t>
  </si>
  <si>
    <t>02-210430</t>
  </si>
  <si>
    <t>02-212443</t>
  </si>
  <si>
    <t>02-214728</t>
  </si>
  <si>
    <t>02-214454</t>
  </si>
  <si>
    <t>02-210248</t>
  </si>
  <si>
    <t>02-212444</t>
  </si>
  <si>
    <t>02-213732</t>
  </si>
  <si>
    <t>02-209207</t>
  </si>
  <si>
    <t>02-217567</t>
  </si>
  <si>
    <t>مصلحة الشؤون الإجتماعية</t>
  </si>
  <si>
    <t>الكاتب العام</t>
  </si>
  <si>
    <t>قسم مكتب الضبط المركزي</t>
  </si>
  <si>
    <t>قسم مراقبة التراتيب البلدية</t>
  </si>
  <si>
    <t>قسم التنظيم والاعلامية</t>
  </si>
  <si>
    <t>الإدارة الفرعية للشؤون الإدارية والمالية</t>
  </si>
  <si>
    <t>رئيس قسم الحالة المدنية</t>
  </si>
  <si>
    <t>مصلحة التراتيب والنزعات والملاك</t>
  </si>
  <si>
    <t>مصلحة الاعوان</t>
  </si>
  <si>
    <t>مصلحة المالية والصفقات</t>
  </si>
  <si>
    <t>مصلحة التراخيص الاقتصادية والاسواق</t>
  </si>
  <si>
    <t xml:space="preserve">الادارة الفرعية الفنية </t>
  </si>
  <si>
    <t>مصلحة التهيئة والتراخيص العمرانية</t>
  </si>
  <si>
    <t>مصلحة الاشغال والطرقات والتنوير</t>
  </si>
  <si>
    <t>مصلحة النظافة والمحيط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</si>
</sst>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0" fontId="0" fillId="17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2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853</v>
      </c>
      <c r="E1" s="139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9" t="s">
        <v>853</v>
      </c>
      <c r="E256" s="139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7" sqref="B97:B148"/>
    </sheetView>
  </sheetViews>
  <sheetFormatPr defaultColWidth="11.42578125" defaultRowHeight="15"/>
  <cols>
    <col min="1" max="1" width="21.85546875" style="98" bestFit="1" customWidth="1"/>
    <col min="2" max="4" width="15" style="98" customWidth="1"/>
    <col min="5" max="9" width="9.140625" style="113"/>
    <col min="10" max="10" width="0" style="113" hidden="1" customWidth="1"/>
    <col min="11" max="38" width="11.42578125" style="113"/>
    <col min="39" max="16384" width="11.42578125" style="95"/>
  </cols>
  <sheetData>
    <row r="1" spans="1:10" s="113" customFormat="1" ht="26.25" customHeight="1">
      <c r="A1" s="170" t="s">
        <v>68</v>
      </c>
      <c r="B1" s="170" t="s">
        <v>793</v>
      </c>
      <c r="C1" s="170" t="s">
        <v>795</v>
      </c>
      <c r="D1" s="170" t="s">
        <v>799</v>
      </c>
    </row>
    <row r="2" spans="1:10" s="113" customFormat="1" ht="23.25" customHeight="1">
      <c r="A2" s="170"/>
      <c r="B2" s="170"/>
      <c r="C2" s="170"/>
      <c r="D2" s="170"/>
    </row>
    <row r="3" spans="1:10" s="113" customFormat="1">
      <c r="A3" s="99" t="s">
        <v>882</v>
      </c>
      <c r="B3" s="103">
        <v>8</v>
      </c>
      <c r="C3" s="101"/>
      <c r="D3" s="101"/>
      <c r="J3" s="113" t="s">
        <v>796</v>
      </c>
    </row>
    <row r="4" spans="1:10" s="113" customFormat="1">
      <c r="A4" s="99" t="s">
        <v>883</v>
      </c>
      <c r="B4" s="103">
        <v>8</v>
      </c>
      <c r="C4" s="103"/>
      <c r="D4" s="103"/>
      <c r="J4" s="113" t="s">
        <v>797</v>
      </c>
    </row>
    <row r="5" spans="1:10" s="113" customFormat="1">
      <c r="A5" s="103" t="s">
        <v>893</v>
      </c>
      <c r="B5" s="103">
        <v>8</v>
      </c>
      <c r="C5" s="103"/>
      <c r="D5" s="103"/>
      <c r="J5" s="113" t="s">
        <v>798</v>
      </c>
    </row>
    <row r="6" spans="1:10" s="113" customFormat="1">
      <c r="A6" s="104" t="s">
        <v>894</v>
      </c>
      <c r="B6" s="103">
        <v>8</v>
      </c>
      <c r="C6" s="104"/>
      <c r="D6" s="104"/>
      <c r="J6" s="113" t="s">
        <v>779</v>
      </c>
    </row>
    <row r="7" spans="1:10" s="113" customFormat="1">
      <c r="A7" s="104" t="s">
        <v>895</v>
      </c>
      <c r="B7" s="103">
        <v>8</v>
      </c>
      <c r="C7" s="104"/>
      <c r="D7" s="104"/>
    </row>
    <row r="8" spans="1:10" s="113" customFormat="1">
      <c r="A8" s="103" t="s">
        <v>896</v>
      </c>
      <c r="B8" s="103">
        <v>8</v>
      </c>
      <c r="C8" s="103"/>
      <c r="D8" s="103"/>
    </row>
    <row r="9" spans="1:10" s="113" customFormat="1">
      <c r="A9" s="103" t="s">
        <v>897</v>
      </c>
      <c r="B9" s="103">
        <v>7</v>
      </c>
      <c r="C9" s="103"/>
      <c r="D9" s="103"/>
    </row>
    <row r="10" spans="1:10" s="113" customFormat="1">
      <c r="A10" s="103" t="s">
        <v>898</v>
      </c>
      <c r="B10" s="103">
        <v>7</v>
      </c>
      <c r="C10" s="103"/>
      <c r="D10" s="103"/>
    </row>
    <row r="11" spans="1:10" s="113" customFormat="1">
      <c r="A11" s="103" t="s">
        <v>899</v>
      </c>
      <c r="B11" s="103">
        <v>5</v>
      </c>
      <c r="C11" s="103"/>
      <c r="D11" s="103"/>
    </row>
    <row r="12" spans="1:10" s="113" customFormat="1">
      <c r="A12" s="103" t="s">
        <v>900</v>
      </c>
      <c r="B12" s="103">
        <v>5</v>
      </c>
      <c r="C12" s="103"/>
      <c r="D12" s="103"/>
    </row>
    <row r="13" spans="1:10" s="113" customFormat="1">
      <c r="A13" s="103" t="s">
        <v>901</v>
      </c>
      <c r="B13" s="103">
        <v>5</v>
      </c>
      <c r="C13" s="103"/>
      <c r="D13" s="103"/>
    </row>
    <row r="14" spans="1:10" s="113" customFormat="1">
      <c r="A14" s="103" t="s">
        <v>902</v>
      </c>
      <c r="B14" s="103">
        <v>5</v>
      </c>
      <c r="C14" s="103"/>
      <c r="D14" s="103"/>
    </row>
    <row r="15" spans="1:10" s="113" customFormat="1">
      <c r="A15" s="103" t="s">
        <v>903</v>
      </c>
      <c r="B15" s="103">
        <v>3</v>
      </c>
      <c r="C15" s="103"/>
      <c r="D15" s="103"/>
    </row>
    <row r="16" spans="1:10" s="113" customFormat="1">
      <c r="A16" s="103" t="s">
        <v>904</v>
      </c>
      <c r="B16" s="103">
        <v>3</v>
      </c>
      <c r="C16" s="103"/>
      <c r="D16" s="103"/>
    </row>
    <row r="17" spans="1:4" s="113" customFormat="1">
      <c r="A17" s="103" t="s">
        <v>905</v>
      </c>
      <c r="B17" s="103">
        <v>3</v>
      </c>
      <c r="C17" s="103"/>
      <c r="D17" s="103"/>
    </row>
    <row r="18" spans="1:4" s="113" customFormat="1">
      <c r="A18" s="103" t="s">
        <v>906</v>
      </c>
      <c r="B18" s="103">
        <v>3</v>
      </c>
      <c r="C18" s="103"/>
      <c r="D18" s="103"/>
    </row>
    <row r="19" spans="1:4" s="113" customFormat="1">
      <c r="A19" s="103" t="s">
        <v>907</v>
      </c>
      <c r="B19" s="103">
        <v>3</v>
      </c>
      <c r="C19" s="103"/>
      <c r="D19" s="103"/>
    </row>
    <row r="20" spans="1:4" s="113" customFormat="1">
      <c r="A20" s="103" t="s">
        <v>908</v>
      </c>
      <c r="B20" s="103">
        <v>6</v>
      </c>
      <c r="C20" s="103"/>
      <c r="D20" s="103"/>
    </row>
    <row r="21" spans="1:4" s="113" customFormat="1">
      <c r="A21" s="103" t="s">
        <v>909</v>
      </c>
      <c r="B21" s="103">
        <v>6</v>
      </c>
      <c r="C21" s="103"/>
      <c r="D21" s="103"/>
    </row>
    <row r="22" spans="1:4" s="113" customFormat="1">
      <c r="A22" s="103" t="s">
        <v>910</v>
      </c>
      <c r="B22" s="103">
        <v>5</v>
      </c>
      <c r="C22" s="103"/>
      <c r="D22" s="103"/>
    </row>
    <row r="23" spans="1:4" s="113" customFormat="1" ht="30">
      <c r="A23" s="103" t="s">
        <v>911</v>
      </c>
      <c r="B23" s="103">
        <v>5</v>
      </c>
      <c r="C23" s="103"/>
      <c r="D23" s="103"/>
    </row>
    <row r="24" spans="1:4" s="113" customFormat="1">
      <c r="A24" s="103" t="s">
        <v>912</v>
      </c>
      <c r="B24" s="103">
        <v>5</v>
      </c>
      <c r="C24" s="103"/>
      <c r="D24" s="103"/>
    </row>
    <row r="25" spans="1:4" s="113" customFormat="1">
      <c r="A25" s="103" t="s">
        <v>913</v>
      </c>
      <c r="B25" s="103">
        <v>5</v>
      </c>
      <c r="C25" s="103"/>
      <c r="D25" s="103"/>
    </row>
    <row r="26" spans="1:4" s="113" customFormat="1">
      <c r="A26" s="103" t="s">
        <v>914</v>
      </c>
      <c r="B26" s="103">
        <v>5</v>
      </c>
      <c r="C26" s="103"/>
      <c r="D26" s="103"/>
    </row>
    <row r="27" spans="1:4" s="113" customFormat="1">
      <c r="A27" s="107" t="s">
        <v>915</v>
      </c>
      <c r="B27" s="103">
        <v>5</v>
      </c>
      <c r="C27" s="107"/>
      <c r="D27" s="107"/>
    </row>
    <row r="28" spans="1:4" s="113" customFormat="1">
      <c r="A28" s="99" t="s">
        <v>916</v>
      </c>
      <c r="B28" s="103">
        <v>5</v>
      </c>
      <c r="C28" s="100"/>
      <c r="D28" s="100"/>
    </row>
    <row r="29" spans="1:4" s="113" customFormat="1">
      <c r="A29" s="99" t="s">
        <v>917</v>
      </c>
      <c r="B29" s="103">
        <v>5</v>
      </c>
      <c r="C29" s="100"/>
      <c r="D29" s="100"/>
    </row>
    <row r="30" spans="1:4" s="113" customFormat="1">
      <c r="A30" s="99" t="s">
        <v>918</v>
      </c>
      <c r="B30" s="103">
        <v>5</v>
      </c>
      <c r="C30" s="100"/>
      <c r="D30" s="100"/>
    </row>
    <row r="31" spans="1:4" s="113" customFormat="1">
      <c r="A31" s="99" t="s">
        <v>919</v>
      </c>
      <c r="B31" s="103">
        <v>5</v>
      </c>
      <c r="C31" s="100"/>
      <c r="D31" s="100"/>
    </row>
    <row r="32" spans="1:4" s="113" customFormat="1">
      <c r="A32" s="99" t="s">
        <v>920</v>
      </c>
      <c r="B32" s="103">
        <v>5</v>
      </c>
      <c r="C32" s="100"/>
      <c r="D32" s="100"/>
    </row>
    <row r="33" spans="1:4" s="113" customFormat="1">
      <c r="A33" s="99" t="s">
        <v>921</v>
      </c>
      <c r="B33" s="103">
        <v>5</v>
      </c>
      <c r="C33" s="100"/>
      <c r="D33" s="100"/>
    </row>
    <row r="34" spans="1:4" s="113" customFormat="1">
      <c r="A34" s="99" t="s">
        <v>922</v>
      </c>
      <c r="B34" s="103">
        <v>5</v>
      </c>
      <c r="C34" s="100"/>
      <c r="D34" s="100"/>
    </row>
    <row r="35" spans="1:4" s="113" customFormat="1">
      <c r="A35" s="99" t="s">
        <v>923</v>
      </c>
      <c r="B35" s="103">
        <v>5</v>
      </c>
      <c r="C35" s="100"/>
      <c r="D35" s="100"/>
    </row>
    <row r="36" spans="1:4" s="113" customFormat="1">
      <c r="A36" s="99" t="s">
        <v>924</v>
      </c>
      <c r="B36" s="103">
        <v>5</v>
      </c>
      <c r="C36" s="100"/>
      <c r="D36" s="100"/>
    </row>
    <row r="37" spans="1:4" s="113" customFormat="1">
      <c r="A37" s="99" t="s">
        <v>925</v>
      </c>
      <c r="B37" s="103">
        <v>5</v>
      </c>
      <c r="C37" s="100"/>
      <c r="D37" s="100"/>
    </row>
    <row r="38" spans="1:4" s="113" customFormat="1">
      <c r="A38" s="99" t="s">
        <v>926</v>
      </c>
      <c r="B38" s="103">
        <v>5</v>
      </c>
      <c r="C38" s="100"/>
      <c r="D38" s="100"/>
    </row>
    <row r="39" spans="1:4" s="113" customFormat="1">
      <c r="A39" s="99" t="s">
        <v>927</v>
      </c>
      <c r="B39" s="103">
        <v>5</v>
      </c>
      <c r="C39" s="100"/>
      <c r="D39" s="100"/>
    </row>
    <row r="40" spans="1:4" s="113" customFormat="1">
      <c r="A40" s="108" t="s">
        <v>928</v>
      </c>
      <c r="B40" s="103">
        <v>5</v>
      </c>
      <c r="C40" s="108"/>
      <c r="D40" s="108"/>
    </row>
    <row r="41" spans="1:4" s="113" customFormat="1">
      <c r="A41" s="108" t="s">
        <v>929</v>
      </c>
      <c r="B41" s="103">
        <v>5</v>
      </c>
      <c r="C41" s="108"/>
      <c r="D41" s="108"/>
    </row>
    <row r="42" spans="1:4" s="113" customFormat="1">
      <c r="A42" s="108" t="s">
        <v>930</v>
      </c>
      <c r="B42" s="103">
        <v>4</v>
      </c>
      <c r="C42" s="108"/>
      <c r="D42" s="108"/>
    </row>
    <row r="43" spans="1:4" s="113" customFormat="1">
      <c r="A43" s="10" t="s">
        <v>938</v>
      </c>
      <c r="B43" s="103">
        <v>4</v>
      </c>
      <c r="C43" s="108"/>
      <c r="D43" s="108"/>
    </row>
    <row r="44" spans="1:4" s="113" customFormat="1">
      <c r="A44" s="10" t="s">
        <v>939</v>
      </c>
      <c r="B44" s="103">
        <v>4</v>
      </c>
      <c r="C44" s="108"/>
      <c r="D44" s="108"/>
    </row>
    <row r="45" spans="1:4" s="113" customFormat="1">
      <c r="A45" s="10" t="s">
        <v>940</v>
      </c>
      <c r="B45" s="103">
        <v>4</v>
      </c>
      <c r="C45" s="108"/>
      <c r="D45" s="108"/>
    </row>
    <row r="46" spans="1:4" s="113" customFormat="1">
      <c r="A46" s="10" t="s">
        <v>941</v>
      </c>
      <c r="B46" s="103">
        <v>4</v>
      </c>
      <c r="C46" s="108"/>
      <c r="D46" s="108"/>
    </row>
    <row r="47" spans="1:4" s="113" customFormat="1">
      <c r="A47" s="10" t="s">
        <v>942</v>
      </c>
      <c r="B47" s="103">
        <v>4</v>
      </c>
      <c r="C47" s="108"/>
      <c r="D47" s="108"/>
    </row>
    <row r="48" spans="1:4" s="113" customFormat="1">
      <c r="A48" s="10" t="s">
        <v>943</v>
      </c>
      <c r="B48" s="103">
        <v>4</v>
      </c>
      <c r="C48" s="97"/>
      <c r="D48" s="97"/>
    </row>
    <row r="49" spans="1:4" s="113" customFormat="1">
      <c r="A49" s="10" t="s">
        <v>944</v>
      </c>
      <c r="B49" s="103">
        <v>4</v>
      </c>
      <c r="C49" s="97"/>
      <c r="D49" s="97"/>
    </row>
    <row r="50" spans="1:4" s="113" customFormat="1">
      <c r="A50" s="10" t="s">
        <v>945</v>
      </c>
      <c r="B50" s="103">
        <v>4</v>
      </c>
      <c r="C50" s="96"/>
      <c r="D50" s="96"/>
    </row>
    <row r="51" spans="1:4" s="113" customFormat="1">
      <c r="A51" s="10" t="s">
        <v>946</v>
      </c>
      <c r="B51" s="103">
        <v>4</v>
      </c>
      <c r="C51" s="96"/>
      <c r="D51" s="96"/>
    </row>
    <row r="52" spans="1:4" s="113" customFormat="1">
      <c r="A52" s="10" t="s">
        <v>931</v>
      </c>
      <c r="B52" s="103">
        <v>4</v>
      </c>
      <c r="C52" s="96"/>
      <c r="D52" s="96"/>
    </row>
    <row r="53" spans="1:4" s="113" customFormat="1">
      <c r="A53" s="10" t="s">
        <v>932</v>
      </c>
      <c r="B53" s="103">
        <v>4</v>
      </c>
      <c r="C53" s="96"/>
      <c r="D53" s="96"/>
    </row>
    <row r="54" spans="1:4" s="113" customFormat="1">
      <c r="A54" s="10" t="s">
        <v>933</v>
      </c>
      <c r="B54" s="103">
        <v>3</v>
      </c>
      <c r="C54" s="96"/>
      <c r="D54" s="96"/>
    </row>
    <row r="55" spans="1:4" s="113" customFormat="1">
      <c r="A55" s="10" t="s">
        <v>947</v>
      </c>
      <c r="B55" s="103">
        <v>3</v>
      </c>
      <c r="C55" s="96"/>
      <c r="D55" s="96"/>
    </row>
    <row r="56" spans="1:4" s="113" customFormat="1">
      <c r="A56" s="10" t="s">
        <v>948</v>
      </c>
      <c r="B56" s="103">
        <v>3</v>
      </c>
      <c r="C56" s="96"/>
      <c r="D56" s="96"/>
    </row>
    <row r="57" spans="1:4" s="113" customFormat="1">
      <c r="A57" s="10" t="s">
        <v>949</v>
      </c>
      <c r="B57" s="103">
        <v>3</v>
      </c>
      <c r="C57" s="96"/>
      <c r="D57" s="96"/>
    </row>
    <row r="58" spans="1:4" s="113" customFormat="1">
      <c r="A58" s="10" t="s">
        <v>934</v>
      </c>
      <c r="B58" s="103">
        <v>3</v>
      </c>
      <c r="C58" s="104"/>
      <c r="D58" s="104"/>
    </row>
    <row r="59" spans="1:4" s="113" customFormat="1">
      <c r="A59" s="10" t="s">
        <v>935</v>
      </c>
      <c r="B59" s="103">
        <v>3</v>
      </c>
      <c r="C59" s="103"/>
      <c r="D59" s="103"/>
    </row>
    <row r="60" spans="1:4" s="113" customFormat="1">
      <c r="A60" s="10" t="s">
        <v>936</v>
      </c>
      <c r="B60" s="103">
        <v>3</v>
      </c>
      <c r="C60" s="103"/>
      <c r="D60" s="103"/>
    </row>
    <row r="61" spans="1:4" s="113" customFormat="1">
      <c r="A61" s="10" t="s">
        <v>950</v>
      </c>
      <c r="B61" s="103">
        <v>3</v>
      </c>
      <c r="C61" s="103"/>
      <c r="D61" s="103"/>
    </row>
    <row r="62" spans="1:4" s="113" customFormat="1">
      <c r="A62" s="10" t="s">
        <v>937</v>
      </c>
      <c r="B62" s="103">
        <v>3</v>
      </c>
      <c r="C62" s="103"/>
      <c r="D62" s="103"/>
    </row>
    <row r="63" spans="1:4" s="113" customFormat="1">
      <c r="A63" s="10" t="s">
        <v>951</v>
      </c>
      <c r="B63" s="103">
        <v>3</v>
      </c>
      <c r="C63" s="103"/>
      <c r="D63" s="103"/>
    </row>
    <row r="64" spans="1:4" s="113" customFormat="1">
      <c r="A64" s="10" t="s">
        <v>952</v>
      </c>
      <c r="B64" s="103">
        <v>3</v>
      </c>
      <c r="C64" s="103"/>
      <c r="D64" s="103"/>
    </row>
    <row r="65" spans="1:4" s="113" customFormat="1">
      <c r="A65" s="10" t="s">
        <v>953</v>
      </c>
      <c r="B65" s="103">
        <v>3</v>
      </c>
      <c r="C65" s="103"/>
      <c r="D65" s="103"/>
    </row>
    <row r="66" spans="1:4" s="113" customFormat="1">
      <c r="A66" s="10" t="s">
        <v>954</v>
      </c>
      <c r="B66" s="103">
        <v>3</v>
      </c>
      <c r="C66" s="103"/>
      <c r="D66" s="103"/>
    </row>
    <row r="67" spans="1:4" s="113" customFormat="1">
      <c r="A67" s="10" t="s">
        <v>955</v>
      </c>
      <c r="B67" s="103">
        <v>3</v>
      </c>
      <c r="C67" s="103"/>
      <c r="D67" s="103"/>
    </row>
    <row r="68" spans="1:4" s="113" customFormat="1">
      <c r="A68" s="10" t="s">
        <v>956</v>
      </c>
      <c r="B68" s="103">
        <v>3</v>
      </c>
      <c r="C68" s="103"/>
      <c r="D68" s="103"/>
    </row>
    <row r="69" spans="1:4" s="113" customFormat="1">
      <c r="A69" s="10" t="s">
        <v>957</v>
      </c>
      <c r="B69" s="103">
        <v>3</v>
      </c>
      <c r="C69" s="103"/>
      <c r="D69" s="103"/>
    </row>
    <row r="70" spans="1:4" s="113" customFormat="1">
      <c r="A70" s="143" t="s">
        <v>964</v>
      </c>
      <c r="B70" s="103">
        <v>3</v>
      </c>
      <c r="C70" s="103"/>
      <c r="D70" s="103"/>
    </row>
    <row r="71" spans="1:4" s="113" customFormat="1">
      <c r="A71" s="103" t="s">
        <v>958</v>
      </c>
      <c r="B71" s="103">
        <v>3</v>
      </c>
      <c r="C71" s="103"/>
      <c r="D71" s="103"/>
    </row>
    <row r="72" spans="1:4" s="113" customFormat="1" ht="30">
      <c r="A72" s="103" t="s">
        <v>965</v>
      </c>
      <c r="B72" s="103">
        <v>3</v>
      </c>
      <c r="C72" s="103"/>
      <c r="D72" s="103"/>
    </row>
    <row r="73" spans="1:4" s="113" customFormat="1">
      <c r="A73" s="103" t="s">
        <v>959</v>
      </c>
      <c r="B73" s="103">
        <v>3</v>
      </c>
      <c r="C73" s="103"/>
      <c r="D73" s="103"/>
    </row>
    <row r="74" spans="1:4" s="113" customFormat="1">
      <c r="A74" s="103" t="s">
        <v>966</v>
      </c>
      <c r="B74" s="103">
        <v>3</v>
      </c>
      <c r="C74" s="103"/>
      <c r="D74" s="103"/>
    </row>
    <row r="75" spans="1:4" s="113" customFormat="1" ht="30">
      <c r="A75" s="103" t="s">
        <v>967</v>
      </c>
      <c r="B75" s="103">
        <v>3</v>
      </c>
      <c r="C75" s="103"/>
      <c r="D75" s="103"/>
    </row>
    <row r="76" spans="1:4" s="113" customFormat="1">
      <c r="A76" s="103" t="s">
        <v>968</v>
      </c>
      <c r="B76" s="103">
        <v>3</v>
      </c>
      <c r="C76" s="103"/>
      <c r="D76" s="103"/>
    </row>
    <row r="77" spans="1:4" s="113" customFormat="1">
      <c r="A77" s="103" t="s">
        <v>960</v>
      </c>
      <c r="B77" s="103">
        <v>3</v>
      </c>
      <c r="C77" s="103"/>
      <c r="D77" s="103"/>
    </row>
    <row r="78" spans="1:4" s="113" customFormat="1">
      <c r="A78" s="104" t="s">
        <v>961</v>
      </c>
      <c r="B78" s="103">
        <v>3</v>
      </c>
      <c r="C78" s="104"/>
      <c r="D78" s="104"/>
    </row>
    <row r="79" spans="1:4" s="113" customFormat="1">
      <c r="A79" s="103" t="s">
        <v>969</v>
      </c>
      <c r="B79" s="103">
        <v>3</v>
      </c>
      <c r="C79" s="103"/>
      <c r="D79" s="103"/>
    </row>
    <row r="80" spans="1:4" s="113" customFormat="1">
      <c r="A80" s="103" t="s">
        <v>970</v>
      </c>
      <c r="B80" s="103">
        <v>3</v>
      </c>
      <c r="C80" s="103"/>
      <c r="D80" s="103"/>
    </row>
    <row r="81" spans="1:4" s="113" customFormat="1">
      <c r="A81" s="103" t="s">
        <v>971</v>
      </c>
      <c r="B81" s="103">
        <v>3</v>
      </c>
      <c r="C81" s="103"/>
      <c r="D81" s="103"/>
    </row>
    <row r="82" spans="1:4" s="113" customFormat="1">
      <c r="A82" s="103" t="s">
        <v>972</v>
      </c>
      <c r="B82" s="103">
        <v>3</v>
      </c>
      <c r="C82" s="103"/>
      <c r="D82" s="103"/>
    </row>
    <row r="83" spans="1:4" s="113" customFormat="1">
      <c r="A83" s="103" t="s">
        <v>973</v>
      </c>
      <c r="B83" s="103">
        <v>3</v>
      </c>
      <c r="C83" s="103"/>
      <c r="D83" s="103"/>
    </row>
    <row r="84" spans="1:4" s="113" customFormat="1">
      <c r="A84" s="103" t="s">
        <v>974</v>
      </c>
      <c r="B84" s="103">
        <v>3</v>
      </c>
      <c r="C84" s="103"/>
      <c r="D84" s="103"/>
    </row>
    <row r="85" spans="1:4" s="113" customFormat="1">
      <c r="A85" s="103" t="s">
        <v>975</v>
      </c>
      <c r="B85" s="103">
        <v>3</v>
      </c>
      <c r="C85" s="103"/>
      <c r="D85" s="103"/>
    </row>
    <row r="86" spans="1:4" s="113" customFormat="1">
      <c r="A86" s="103" t="s">
        <v>976</v>
      </c>
      <c r="B86" s="103">
        <v>3</v>
      </c>
      <c r="C86" s="103"/>
      <c r="D86" s="103"/>
    </row>
    <row r="87" spans="1:4" s="113" customFormat="1">
      <c r="A87" s="103" t="s">
        <v>977</v>
      </c>
      <c r="B87" s="103">
        <v>3</v>
      </c>
      <c r="C87" s="103"/>
      <c r="D87" s="103"/>
    </row>
    <row r="88" spans="1:4" s="113" customFormat="1">
      <c r="A88" s="103" t="s">
        <v>978</v>
      </c>
      <c r="B88" s="103">
        <v>3</v>
      </c>
      <c r="C88" s="103"/>
      <c r="D88" s="103"/>
    </row>
    <row r="89" spans="1:4" s="113" customFormat="1">
      <c r="A89" s="103" t="s">
        <v>979</v>
      </c>
      <c r="B89" s="103">
        <v>3</v>
      </c>
      <c r="C89" s="103"/>
      <c r="D89" s="103"/>
    </row>
    <row r="90" spans="1:4" s="113" customFormat="1">
      <c r="A90" s="103" t="s">
        <v>980</v>
      </c>
      <c r="B90" s="103">
        <v>3</v>
      </c>
      <c r="C90" s="103"/>
      <c r="D90" s="103"/>
    </row>
    <row r="91" spans="1:4" s="113" customFormat="1">
      <c r="A91" s="103" t="s">
        <v>981</v>
      </c>
      <c r="B91" s="103">
        <v>3</v>
      </c>
      <c r="C91" s="103"/>
      <c r="D91" s="103"/>
    </row>
    <row r="92" spans="1:4" s="113" customFormat="1">
      <c r="A92" s="103" t="s">
        <v>982</v>
      </c>
      <c r="B92" s="103">
        <v>3</v>
      </c>
      <c r="C92" s="103"/>
      <c r="D92" s="103"/>
    </row>
    <row r="93" spans="1:4" s="113" customFormat="1">
      <c r="A93" s="103" t="s">
        <v>962</v>
      </c>
      <c r="B93" s="103">
        <v>3</v>
      </c>
      <c r="C93" s="103"/>
      <c r="D93" s="103"/>
    </row>
    <row r="94" spans="1:4" s="113" customFormat="1" ht="30">
      <c r="A94" s="103" t="s">
        <v>983</v>
      </c>
      <c r="B94" s="103">
        <v>3</v>
      </c>
      <c r="C94" s="103"/>
      <c r="D94" s="103"/>
    </row>
    <row r="95" spans="1:4" s="113" customFormat="1">
      <c r="A95" s="103" t="s">
        <v>984</v>
      </c>
      <c r="B95" s="103">
        <v>3</v>
      </c>
      <c r="C95" s="103"/>
      <c r="D95" s="103"/>
    </row>
    <row r="96" spans="1:4" s="113" customFormat="1" ht="30">
      <c r="A96" s="103" t="s">
        <v>963</v>
      </c>
      <c r="B96" s="103">
        <v>3</v>
      </c>
      <c r="C96" s="103"/>
      <c r="D96" s="103"/>
    </row>
    <row r="97" spans="1:4" s="113" customFormat="1">
      <c r="A97" s="103" t="s">
        <v>985</v>
      </c>
      <c r="B97" s="103">
        <v>3</v>
      </c>
      <c r="C97" s="103"/>
      <c r="D97" s="103"/>
    </row>
    <row r="98" spans="1:4" s="113" customFormat="1">
      <c r="A98" s="104" t="s">
        <v>991</v>
      </c>
      <c r="B98" s="103">
        <v>3</v>
      </c>
      <c r="C98" s="104"/>
      <c r="D98" s="104"/>
    </row>
    <row r="99" spans="1:4" s="113" customFormat="1">
      <c r="A99" s="103" t="s">
        <v>986</v>
      </c>
      <c r="B99" s="103">
        <v>3</v>
      </c>
      <c r="C99" s="103"/>
      <c r="D99" s="103"/>
    </row>
    <row r="100" spans="1:4" s="113" customFormat="1">
      <c r="A100" s="103" t="s">
        <v>992</v>
      </c>
      <c r="B100" s="103">
        <v>3</v>
      </c>
      <c r="C100" s="103"/>
      <c r="D100" s="103"/>
    </row>
    <row r="101" spans="1:4" s="113" customFormat="1">
      <c r="A101" s="103" t="s">
        <v>993</v>
      </c>
      <c r="B101" s="103">
        <v>3</v>
      </c>
      <c r="C101" s="103"/>
      <c r="D101" s="103"/>
    </row>
    <row r="102" spans="1:4" s="113" customFormat="1">
      <c r="A102" s="103" t="s">
        <v>994</v>
      </c>
      <c r="B102" s="103">
        <v>3</v>
      </c>
      <c r="C102" s="103"/>
      <c r="D102" s="103"/>
    </row>
    <row r="103" spans="1:4" s="113" customFormat="1">
      <c r="A103" s="103" t="s">
        <v>995</v>
      </c>
      <c r="B103" s="103">
        <v>3</v>
      </c>
      <c r="C103" s="103"/>
      <c r="D103" s="103"/>
    </row>
    <row r="104" spans="1:4" s="113" customFormat="1">
      <c r="A104" s="103" t="s">
        <v>996</v>
      </c>
      <c r="B104" s="103">
        <v>3</v>
      </c>
      <c r="C104" s="103"/>
      <c r="D104" s="103"/>
    </row>
    <row r="105" spans="1:4" s="113" customFormat="1">
      <c r="A105" s="103" t="s">
        <v>997</v>
      </c>
      <c r="B105" s="103">
        <v>3</v>
      </c>
      <c r="C105" s="103"/>
      <c r="D105" s="103"/>
    </row>
    <row r="106" spans="1:4" s="113" customFormat="1">
      <c r="A106" s="103" t="s">
        <v>987</v>
      </c>
      <c r="B106" s="103">
        <v>3</v>
      </c>
      <c r="C106" s="103"/>
      <c r="D106" s="103"/>
    </row>
    <row r="107" spans="1:4" s="113" customFormat="1">
      <c r="A107" s="103" t="s">
        <v>998</v>
      </c>
      <c r="B107" s="103">
        <v>3</v>
      </c>
      <c r="C107" s="103"/>
      <c r="D107" s="103"/>
    </row>
    <row r="108" spans="1:4" s="113" customFormat="1" ht="30">
      <c r="A108" s="103" t="s">
        <v>999</v>
      </c>
      <c r="B108" s="103">
        <v>3</v>
      </c>
      <c r="C108" s="103"/>
      <c r="D108" s="103"/>
    </row>
    <row r="109" spans="1:4" s="113" customFormat="1">
      <c r="A109" s="103" t="s">
        <v>1000</v>
      </c>
      <c r="B109" s="103">
        <v>3</v>
      </c>
      <c r="C109" s="103"/>
      <c r="D109" s="103"/>
    </row>
    <row r="110" spans="1:4" s="113" customFormat="1">
      <c r="A110" s="103" t="s">
        <v>988</v>
      </c>
      <c r="B110" s="103">
        <v>3</v>
      </c>
      <c r="C110" s="103"/>
      <c r="D110" s="103"/>
    </row>
    <row r="111" spans="1:4" s="113" customFormat="1">
      <c r="A111" s="103" t="s">
        <v>1001</v>
      </c>
      <c r="B111" s="103">
        <v>3</v>
      </c>
      <c r="C111" s="103"/>
      <c r="D111" s="103"/>
    </row>
    <row r="112" spans="1:4" s="113" customFormat="1">
      <c r="A112" s="103" t="s">
        <v>1002</v>
      </c>
      <c r="B112" s="103">
        <v>3</v>
      </c>
      <c r="C112" s="103"/>
      <c r="D112" s="103"/>
    </row>
    <row r="113" spans="1:4" s="113" customFormat="1">
      <c r="A113" s="103" t="s">
        <v>1003</v>
      </c>
      <c r="B113" s="103">
        <v>3</v>
      </c>
      <c r="C113" s="103"/>
      <c r="D113" s="103"/>
    </row>
    <row r="114" spans="1:4" s="113" customFormat="1">
      <c r="A114" s="103" t="s">
        <v>1004</v>
      </c>
      <c r="B114" s="103">
        <v>3</v>
      </c>
      <c r="C114" s="103"/>
      <c r="D114" s="103"/>
    </row>
    <row r="115" spans="1:4" s="113" customFormat="1">
      <c r="A115" s="103" t="s">
        <v>1005</v>
      </c>
      <c r="B115" s="103">
        <v>3</v>
      </c>
      <c r="C115" s="103"/>
      <c r="D115" s="103"/>
    </row>
    <row r="116" spans="1:4" s="113" customFormat="1">
      <c r="A116" s="103" t="s">
        <v>1006</v>
      </c>
      <c r="B116" s="103">
        <v>3</v>
      </c>
      <c r="C116" s="103"/>
      <c r="D116" s="103"/>
    </row>
    <row r="117" spans="1:4" s="113" customFormat="1">
      <c r="A117" s="103" t="s">
        <v>989</v>
      </c>
      <c r="B117" s="103">
        <v>3</v>
      </c>
      <c r="C117" s="103"/>
      <c r="D117" s="103"/>
    </row>
    <row r="118" spans="1:4" s="113" customFormat="1">
      <c r="A118" s="104" t="s">
        <v>1007</v>
      </c>
      <c r="B118" s="103">
        <v>3</v>
      </c>
      <c r="C118" s="104"/>
      <c r="D118" s="104"/>
    </row>
    <row r="119" spans="1:4" s="113" customFormat="1">
      <c r="A119" s="103" t="s">
        <v>990</v>
      </c>
      <c r="B119" s="103">
        <v>3</v>
      </c>
      <c r="C119" s="103"/>
      <c r="D119" s="103"/>
    </row>
    <row r="120" spans="1:4" s="113" customFormat="1">
      <c r="A120" s="103" t="s">
        <v>1008</v>
      </c>
      <c r="B120" s="103">
        <v>3</v>
      </c>
      <c r="C120" s="103"/>
      <c r="D120" s="103"/>
    </row>
    <row r="121" spans="1:4" s="113" customFormat="1">
      <c r="A121" s="103" t="s">
        <v>1009</v>
      </c>
      <c r="B121" s="103">
        <v>3</v>
      </c>
      <c r="C121" s="103"/>
      <c r="D121" s="103"/>
    </row>
    <row r="122" spans="1:4" s="113" customFormat="1">
      <c r="A122" s="103" t="s">
        <v>1010</v>
      </c>
      <c r="B122" s="103">
        <v>3</v>
      </c>
      <c r="C122" s="103"/>
      <c r="D122" s="103"/>
    </row>
    <row r="123" spans="1:4" s="113" customFormat="1">
      <c r="A123" s="103" t="s">
        <v>1011</v>
      </c>
      <c r="B123" s="103">
        <v>3</v>
      </c>
      <c r="C123" s="103"/>
      <c r="D123" s="103"/>
    </row>
    <row r="124" spans="1:4" s="113" customFormat="1">
      <c r="A124" s="103" t="s">
        <v>1012</v>
      </c>
      <c r="B124" s="103">
        <v>3</v>
      </c>
      <c r="C124" s="103"/>
      <c r="D124" s="103"/>
    </row>
    <row r="125" spans="1:4" s="113" customFormat="1">
      <c r="A125" s="103" t="s">
        <v>1013</v>
      </c>
      <c r="B125" s="103">
        <v>3</v>
      </c>
      <c r="C125" s="103"/>
      <c r="D125" s="103"/>
    </row>
    <row r="126" spans="1:4" s="113" customFormat="1">
      <c r="A126" s="103" t="s">
        <v>1015</v>
      </c>
      <c r="B126" s="103">
        <v>3</v>
      </c>
      <c r="C126" s="103"/>
      <c r="D126" s="103"/>
    </row>
    <row r="127" spans="1:4" s="113" customFormat="1">
      <c r="A127" s="103" t="s">
        <v>1016</v>
      </c>
      <c r="B127" s="103">
        <v>3</v>
      </c>
      <c r="C127" s="103"/>
      <c r="D127" s="103"/>
    </row>
    <row r="128" spans="1:4" s="113" customFormat="1">
      <c r="A128" s="103" t="s">
        <v>1017</v>
      </c>
      <c r="B128" s="103">
        <v>3</v>
      </c>
      <c r="C128" s="103"/>
      <c r="D128" s="103"/>
    </row>
    <row r="129" spans="1:4" s="113" customFormat="1" ht="30">
      <c r="A129" s="103" t="s">
        <v>1018</v>
      </c>
      <c r="B129" s="103">
        <v>3</v>
      </c>
      <c r="C129" s="103"/>
      <c r="D129" s="103"/>
    </row>
    <row r="130" spans="1:4" s="113" customFormat="1">
      <c r="A130" s="103" t="s">
        <v>1019</v>
      </c>
      <c r="B130" s="103">
        <v>3</v>
      </c>
      <c r="C130" s="103"/>
      <c r="D130" s="103"/>
    </row>
    <row r="131" spans="1:4" s="113" customFormat="1">
      <c r="A131" s="103" t="s">
        <v>1020</v>
      </c>
      <c r="B131" s="103">
        <v>3</v>
      </c>
      <c r="C131" s="103"/>
      <c r="D131" s="103"/>
    </row>
    <row r="132" spans="1:4" s="113" customFormat="1">
      <c r="A132" s="103" t="s">
        <v>1014</v>
      </c>
      <c r="B132" s="103">
        <v>3</v>
      </c>
      <c r="C132" s="103"/>
      <c r="D132" s="103"/>
    </row>
    <row r="133" spans="1:4" s="113" customFormat="1">
      <c r="A133" s="103" t="s">
        <v>1021</v>
      </c>
      <c r="B133" s="103">
        <v>3</v>
      </c>
      <c r="C133" s="103"/>
      <c r="D133" s="103"/>
    </row>
    <row r="134" spans="1:4" s="113" customFormat="1">
      <c r="A134" s="103" t="s">
        <v>1022</v>
      </c>
      <c r="B134" s="103">
        <v>3</v>
      </c>
      <c r="C134" s="103"/>
      <c r="D134" s="103"/>
    </row>
    <row r="135" spans="1:4" s="113" customFormat="1">
      <c r="A135" s="103" t="s">
        <v>1023</v>
      </c>
      <c r="B135" s="103">
        <v>3</v>
      </c>
      <c r="C135" s="103"/>
      <c r="D135" s="103"/>
    </row>
    <row r="136" spans="1:4" s="113" customFormat="1">
      <c r="A136" s="103" t="s">
        <v>1024</v>
      </c>
      <c r="B136" s="103">
        <v>3</v>
      </c>
      <c r="C136" s="103"/>
      <c r="D136" s="103"/>
    </row>
    <row r="137" spans="1:4" s="113" customFormat="1">
      <c r="A137" s="103" t="s">
        <v>1025</v>
      </c>
      <c r="B137" s="103">
        <v>3</v>
      </c>
      <c r="C137" s="103"/>
      <c r="D137" s="103"/>
    </row>
    <row r="138" spans="1:4" s="113" customFormat="1">
      <c r="A138" s="104" t="s">
        <v>1026</v>
      </c>
      <c r="B138" s="103">
        <v>3</v>
      </c>
      <c r="C138" s="104"/>
      <c r="D138" s="104"/>
    </row>
    <row r="139" spans="1:4" s="113" customFormat="1">
      <c r="A139" s="103" t="s">
        <v>1027</v>
      </c>
      <c r="B139" s="103">
        <v>3</v>
      </c>
      <c r="C139" s="103"/>
      <c r="D139" s="103"/>
    </row>
    <row r="140" spans="1:4" s="113" customFormat="1">
      <c r="A140" s="103" t="s">
        <v>1028</v>
      </c>
      <c r="B140" s="103">
        <v>3</v>
      </c>
      <c r="C140" s="103"/>
      <c r="D140" s="103"/>
    </row>
    <row r="141" spans="1:4" s="113" customFormat="1">
      <c r="A141" s="103" t="s">
        <v>1029</v>
      </c>
      <c r="B141" s="103">
        <v>3</v>
      </c>
      <c r="C141" s="103"/>
      <c r="D141" s="103"/>
    </row>
    <row r="142" spans="1:4" s="113" customFormat="1">
      <c r="A142" s="103" t="s">
        <v>1030</v>
      </c>
      <c r="B142" s="103">
        <v>3</v>
      </c>
      <c r="C142" s="103"/>
      <c r="D142" s="103"/>
    </row>
    <row r="143" spans="1:4" s="113" customFormat="1">
      <c r="A143" s="103" t="s">
        <v>1031</v>
      </c>
      <c r="B143" s="103">
        <v>3</v>
      </c>
      <c r="C143" s="103"/>
      <c r="D143" s="103"/>
    </row>
    <row r="144" spans="1:4" s="113" customFormat="1">
      <c r="A144" s="103" t="s">
        <v>1032</v>
      </c>
      <c r="B144" s="103">
        <v>3</v>
      </c>
      <c r="C144" s="103"/>
      <c r="D144" s="103"/>
    </row>
    <row r="145" spans="1:4" s="113" customFormat="1" ht="30">
      <c r="A145" s="103" t="s">
        <v>1033</v>
      </c>
      <c r="B145" s="103">
        <v>3</v>
      </c>
      <c r="C145" s="103"/>
      <c r="D145" s="103"/>
    </row>
    <row r="146" spans="1:4" s="113" customFormat="1">
      <c r="A146" s="103" t="s">
        <v>1034</v>
      </c>
      <c r="B146" s="103">
        <v>3</v>
      </c>
      <c r="C146" s="103"/>
      <c r="D146" s="103"/>
    </row>
    <row r="147" spans="1:4" s="113" customFormat="1">
      <c r="A147" s="103" t="s">
        <v>1035</v>
      </c>
      <c r="B147" s="103">
        <v>3</v>
      </c>
      <c r="C147" s="103"/>
      <c r="D147" s="103"/>
    </row>
    <row r="148" spans="1:4" s="113" customFormat="1">
      <c r="A148" s="103" t="s">
        <v>1036</v>
      </c>
      <c r="B148" s="103">
        <v>3</v>
      </c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5:A69 A71:A317 B3:C317" name="Range1"/>
    <protectedRange password="CC3D" sqref="D3:D317" name="Range1_1"/>
    <protectedRange password="CC3D" sqref="A3:A4" name="Range1_1_1"/>
  </protectedRanges>
  <mergeCells count="4">
    <mergeCell ref="A1:A2"/>
    <mergeCell ref="B1:B2"/>
    <mergeCell ref="C1:C2"/>
    <mergeCell ref="D1:D2"/>
  </mergeCells>
  <conditionalFormatting sqref="A71:A317 A3:A69 B3:D317">
    <cfRule type="cellIs" dxfId="23" priority="29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B8" sqref="B8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8" t="s">
        <v>82</v>
      </c>
      <c r="B1" s="17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>
        <v>26976</v>
      </c>
      <c r="C5" s="120"/>
    </row>
    <row r="6" spans="1:6">
      <c r="A6" s="179" t="s">
        <v>780</v>
      </c>
      <c r="B6" s="179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6" t="s">
        <v>749</v>
      </c>
      <c r="B9" s="177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6" t="s">
        <v>73</v>
      </c>
      <c r="B12" s="177"/>
      <c r="C12" s="68">
        <v>0.66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6" t="s">
        <v>76</v>
      </c>
      <c r="B15" s="177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6" t="s">
        <v>78</v>
      </c>
      <c r="B17" s="177"/>
      <c r="C17" s="68">
        <v>0.56999999999999995</v>
      </c>
    </row>
    <row r="18" spans="1:3">
      <c r="A18" s="10" t="s">
        <v>79</v>
      </c>
      <c r="B18" s="11"/>
      <c r="C18" s="120"/>
    </row>
    <row r="19" spans="1:3">
      <c r="A19" s="176" t="s">
        <v>747</v>
      </c>
      <c r="B19" s="177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6" t="s">
        <v>784</v>
      </c>
      <c r="B21" s="17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0" t="s">
        <v>83</v>
      </c>
      <c r="B1" s="180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8" t="s">
        <v>85</v>
      </c>
      <c r="B5" s="181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7" t="s">
        <v>602</v>
      </c>
      <c r="C1" s="199" t="s">
        <v>603</v>
      </c>
      <c r="D1" s="199" t="s">
        <v>604</v>
      </c>
      <c r="E1" s="199" t="s">
        <v>605</v>
      </c>
      <c r="F1" s="199" t="s">
        <v>606</v>
      </c>
      <c r="G1" s="199" t="s">
        <v>607</v>
      </c>
      <c r="H1" s="199" t="s">
        <v>608</v>
      </c>
      <c r="I1" s="199" t="s">
        <v>609</v>
      </c>
      <c r="J1" s="199" t="s">
        <v>610</v>
      </c>
      <c r="K1" s="199" t="s">
        <v>611</v>
      </c>
      <c r="L1" s="199" t="s">
        <v>612</v>
      </c>
      <c r="M1" s="195" t="s">
        <v>737</v>
      </c>
      <c r="N1" s="184" t="s">
        <v>613</v>
      </c>
      <c r="O1" s="184"/>
      <c r="P1" s="184"/>
      <c r="Q1" s="184"/>
      <c r="R1" s="184"/>
      <c r="S1" s="195" t="s">
        <v>738</v>
      </c>
      <c r="T1" s="184" t="s">
        <v>613</v>
      </c>
      <c r="U1" s="184"/>
      <c r="V1" s="184"/>
      <c r="W1" s="184"/>
      <c r="X1" s="184"/>
      <c r="Y1" s="185" t="s">
        <v>614</v>
      </c>
      <c r="Z1" s="185" t="s">
        <v>615</v>
      </c>
      <c r="AA1" s="185" t="s">
        <v>616</v>
      </c>
      <c r="AB1" s="185" t="s">
        <v>617</v>
      </c>
      <c r="AC1" s="185" t="s">
        <v>618</v>
      </c>
      <c r="AD1" s="185" t="s">
        <v>619</v>
      </c>
      <c r="AE1" s="187" t="s">
        <v>620</v>
      </c>
      <c r="AF1" s="189" t="s">
        <v>621</v>
      </c>
      <c r="AG1" s="191" t="s">
        <v>622</v>
      </c>
      <c r="AH1" s="193" t="s">
        <v>623</v>
      </c>
      <c r="AI1" s="18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8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19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6"/>
      <c r="Z2" s="186"/>
      <c r="AA2" s="186"/>
      <c r="AB2" s="186"/>
      <c r="AC2" s="186"/>
      <c r="AD2" s="186"/>
      <c r="AE2" s="188"/>
      <c r="AF2" s="190"/>
      <c r="AG2" s="192"/>
      <c r="AH2" s="194"/>
      <c r="AI2" s="18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9.140625" defaultRowHeight="15"/>
  <cols>
    <col min="1" max="1" width="14.42578125" style="10" bestFit="1" customWidth="1"/>
    <col min="2" max="2" width="27.140625" style="10" bestFit="1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9.140625" style="117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1038</v>
      </c>
      <c r="D2" s="12" t="s">
        <v>1052</v>
      </c>
    </row>
    <row r="3" spans="1:13">
      <c r="A3" s="10" t="s">
        <v>764</v>
      </c>
      <c r="B3" s="10" t="s">
        <v>1039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1040</v>
      </c>
      <c r="D4" s="12" t="s">
        <v>1053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B5" s="10" t="s">
        <v>1041</v>
      </c>
      <c r="D5" s="12" t="s">
        <v>1054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1040</v>
      </c>
      <c r="D6" s="12" t="s">
        <v>1055</v>
      </c>
      <c r="K6" s="117" t="s">
        <v>767</v>
      </c>
      <c r="L6" s="117" t="s">
        <v>775</v>
      </c>
    </row>
    <row r="7" spans="1:13">
      <c r="A7" s="10" t="s">
        <v>765</v>
      </c>
      <c r="B7" s="10" t="s">
        <v>1040</v>
      </c>
      <c r="D7" s="12" t="s">
        <v>1056</v>
      </c>
      <c r="K7" s="117" t="s">
        <v>768</v>
      </c>
      <c r="L7" s="117" t="s">
        <v>776</v>
      </c>
    </row>
    <row r="8" spans="1:13">
      <c r="A8" s="10" t="s">
        <v>764</v>
      </c>
      <c r="B8" s="10" t="s">
        <v>1042</v>
      </c>
      <c r="D8" s="12" t="s">
        <v>1057</v>
      </c>
      <c r="K8" s="117" t="s">
        <v>769</v>
      </c>
    </row>
    <row r="9" spans="1:13">
      <c r="A9" s="10" t="s">
        <v>764</v>
      </c>
      <c r="B9" s="10" t="s">
        <v>1043</v>
      </c>
      <c r="D9" s="12" t="s">
        <v>1058</v>
      </c>
      <c r="K9" s="117" t="s">
        <v>770</v>
      </c>
    </row>
    <row r="10" spans="1:13">
      <c r="A10" s="10" t="s">
        <v>1037</v>
      </c>
      <c r="B10" s="10" t="s">
        <v>1046</v>
      </c>
      <c r="D10" s="12" t="s">
        <v>1059</v>
      </c>
      <c r="K10" s="117" t="s">
        <v>771</v>
      </c>
    </row>
    <row r="11" spans="1:13">
      <c r="A11" s="10" t="s">
        <v>764</v>
      </c>
      <c r="B11" s="10" t="s">
        <v>1044</v>
      </c>
      <c r="D11" s="12" t="s">
        <v>1060</v>
      </c>
      <c r="K11" s="117" t="s">
        <v>1037</v>
      </c>
    </row>
    <row r="12" spans="1:13">
      <c r="A12" s="10" t="s">
        <v>764</v>
      </c>
      <c r="B12" s="10" t="s">
        <v>1045</v>
      </c>
      <c r="D12" s="12" t="s">
        <v>1061</v>
      </c>
      <c r="K12" s="117" t="s">
        <v>770</v>
      </c>
    </row>
    <row r="13" spans="1:13">
      <c r="A13" s="10" t="s">
        <v>764</v>
      </c>
      <c r="B13" s="10" t="s">
        <v>1047</v>
      </c>
      <c r="D13" s="144">
        <v>39515</v>
      </c>
    </row>
    <row r="14" spans="1:13">
      <c r="A14" s="10" t="s">
        <v>764</v>
      </c>
      <c r="B14" s="10" t="s">
        <v>1048</v>
      </c>
      <c r="D14" s="12" t="s">
        <v>1062</v>
      </c>
    </row>
    <row r="15" spans="1:13">
      <c r="A15" s="10" t="s">
        <v>765</v>
      </c>
      <c r="B15" s="10" t="s">
        <v>1049</v>
      </c>
      <c r="D15" s="12"/>
      <c r="E15" s="12"/>
    </row>
    <row r="16" spans="1:13">
      <c r="A16" s="10" t="s">
        <v>769</v>
      </c>
      <c r="B16" s="10" t="s">
        <v>1050</v>
      </c>
      <c r="D16" s="12" t="s">
        <v>1063</v>
      </c>
    </row>
    <row r="17" spans="1:4">
      <c r="A17" s="10" t="s">
        <v>769</v>
      </c>
      <c r="B17" s="10" t="s">
        <v>1051</v>
      </c>
      <c r="D17" s="12" t="s">
        <v>1064</v>
      </c>
    </row>
    <row r="18" spans="1:4">
      <c r="D18" s="12"/>
    </row>
    <row r="19" spans="1:4">
      <c r="D19" s="12"/>
    </row>
    <row r="20" spans="1:4">
      <c r="D20" s="12"/>
    </row>
    <row r="21" spans="1:4">
      <c r="D21" s="12"/>
    </row>
    <row r="22" spans="1:4">
      <c r="D22" s="12"/>
    </row>
    <row r="23" spans="1:4">
      <c r="D23" s="12"/>
    </row>
    <row r="24" spans="1:4"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6" spans="4:4">
      <c r="D36" s="12"/>
    </row>
    <row r="39" spans="4:4">
      <c r="D39" s="12"/>
    </row>
  </sheetData>
  <conditionalFormatting sqref="A1:G1048576">
    <cfRule type="cellIs" dxfId="0" priority="12" operator="equal">
      <formula>0</formula>
    </cfRule>
  </conditionalFormatting>
  <dataValidations count="4">
    <dataValidation type="list" allowBlank="1" showInputMessage="1" showErrorMessage="1" sqref="A21 A16:A18">
      <formula1>$K:$K</formula1>
    </dataValidation>
    <dataValidation type="list" allowBlank="1" showInputMessage="1" showErrorMessage="1" sqref="A22:A1048576 A19:A20 A2:A15">
      <formula1>$K$3:$K$12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601" zoomScale="120" zoomScaleNormal="120" workbookViewId="0">
      <selection activeCell="A610" sqref="A610:B610"/>
    </sheetView>
  </sheetViews>
  <sheetFormatPr defaultColWidth="9.140625" defaultRowHeight="15" outlineLevelRow="3"/>
  <cols>
    <col min="1" max="1" width="7" bestFit="1" customWidth="1"/>
    <col min="2" max="2" width="98.42578125" customWidth="1"/>
    <col min="3" max="3" width="16.28515625" bestFit="1" customWidth="1"/>
    <col min="4" max="4" width="14.85546875" bestFit="1" customWidth="1"/>
    <col min="5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853</v>
      </c>
      <c r="E1" s="139" t="s">
        <v>852</v>
      </c>
      <c r="G1" s="43" t="s">
        <v>31</v>
      </c>
      <c r="H1" s="44">
        <f>C2+C114</f>
        <v>2765618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2700636</v>
      </c>
      <c r="D2" s="26">
        <f>D3+D67</f>
        <v>2700636</v>
      </c>
      <c r="E2" s="26">
        <f>E3+E67</f>
        <v>2700636</v>
      </c>
      <c r="G2" s="39" t="s">
        <v>60</v>
      </c>
      <c r="H2" s="41">
        <f>C2</f>
        <v>2700636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395745</v>
      </c>
      <c r="D3" s="23">
        <f>D4+D11+D38+D61</f>
        <v>395745</v>
      </c>
      <c r="E3" s="23">
        <f>E4+E11+E38+E61</f>
        <v>395745</v>
      </c>
      <c r="G3" s="39" t="s">
        <v>57</v>
      </c>
      <c r="H3" s="41">
        <f t="shared" ref="H3:H66" si="0">C3</f>
        <v>395745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116500</v>
      </c>
      <c r="D4" s="21">
        <f>SUM(D5:D10)</f>
        <v>116500</v>
      </c>
      <c r="E4" s="21">
        <f>SUM(E5:E10)</f>
        <v>116500</v>
      </c>
      <c r="F4" s="17"/>
      <c r="G4" s="39" t="s">
        <v>53</v>
      </c>
      <c r="H4" s="41">
        <f t="shared" si="0"/>
        <v>116500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</v>
      </c>
      <c r="D10" s="2">
        <f t="shared" si="1"/>
        <v>4000</v>
      </c>
      <c r="E10" s="2">
        <f t="shared" si="1"/>
        <v>4000</v>
      </c>
      <c r="F10" s="17"/>
      <c r="G10" s="17"/>
      <c r="H10" s="41">
        <f t="shared" si="0"/>
        <v>4000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43745</v>
      </c>
      <c r="D11" s="21">
        <f>SUM(D12:D37)</f>
        <v>43745</v>
      </c>
      <c r="E11" s="21">
        <f>SUM(E12:E37)</f>
        <v>43745</v>
      </c>
      <c r="F11" s="17"/>
      <c r="G11" s="39" t="s">
        <v>54</v>
      </c>
      <c r="H11" s="41">
        <f t="shared" si="0"/>
        <v>43745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26050</v>
      </c>
      <c r="D12" s="2">
        <f>C12</f>
        <v>26050</v>
      </c>
      <c r="E12" s="2">
        <f>D12</f>
        <v>26050</v>
      </c>
      <c r="H12" s="41">
        <f t="shared" si="0"/>
        <v>26050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7750</v>
      </c>
      <c r="D14" s="2">
        <f t="shared" si="2"/>
        <v>7750</v>
      </c>
      <c r="E14" s="2">
        <f t="shared" si="2"/>
        <v>7750</v>
      </c>
      <c r="H14" s="41">
        <f t="shared" si="0"/>
        <v>7750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3200</v>
      </c>
      <c r="D32" s="2">
        <f t="shared" si="3"/>
        <v>3200</v>
      </c>
      <c r="E32" s="2">
        <f t="shared" si="3"/>
        <v>3200</v>
      </c>
      <c r="H32" s="41">
        <f t="shared" si="0"/>
        <v>3200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2700</v>
      </c>
      <c r="D34" s="2">
        <f t="shared" si="3"/>
        <v>2700</v>
      </c>
      <c r="E34" s="2">
        <f t="shared" si="3"/>
        <v>2700</v>
      </c>
      <c r="H34" s="41">
        <f t="shared" si="0"/>
        <v>2700</v>
      </c>
    </row>
    <row r="35" spans="1:10" outlineLevel="1">
      <c r="A35" s="3">
        <v>2405</v>
      </c>
      <c r="B35" s="1" t="s">
        <v>8</v>
      </c>
      <c r="C35" s="2">
        <v>2045</v>
      </c>
      <c r="D35" s="2">
        <f t="shared" si="3"/>
        <v>2045</v>
      </c>
      <c r="E35" s="2">
        <f t="shared" si="3"/>
        <v>2045</v>
      </c>
      <c r="H35" s="41">
        <f t="shared" si="0"/>
        <v>2045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235500</v>
      </c>
      <c r="D38" s="21">
        <f>SUM(D39:D60)</f>
        <v>235500</v>
      </c>
      <c r="E38" s="21">
        <f>SUM(E39:E60)</f>
        <v>235500</v>
      </c>
      <c r="G38" s="39" t="s">
        <v>55</v>
      </c>
      <c r="H38" s="41">
        <f t="shared" si="0"/>
        <v>235500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9500</v>
      </c>
      <c r="D41" s="2">
        <f t="shared" si="4"/>
        <v>9500</v>
      </c>
      <c r="E41" s="2">
        <f t="shared" si="4"/>
        <v>9500</v>
      </c>
      <c r="H41" s="41">
        <f t="shared" si="0"/>
        <v>9500</v>
      </c>
    </row>
    <row r="42" spans="1:10" outlineLevel="1">
      <c r="A42" s="20">
        <v>3199</v>
      </c>
      <c r="B42" s="20" t="s">
        <v>14</v>
      </c>
      <c r="C42" s="2">
        <v>3200</v>
      </c>
      <c r="D42" s="2">
        <f t="shared" si="4"/>
        <v>3200</v>
      </c>
      <c r="E42" s="2">
        <f t="shared" si="4"/>
        <v>3200</v>
      </c>
      <c r="H42" s="41">
        <f t="shared" si="0"/>
        <v>3200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1600</v>
      </c>
      <c r="D44" s="2">
        <f t="shared" si="4"/>
        <v>1600</v>
      </c>
      <c r="E44" s="2">
        <f t="shared" si="4"/>
        <v>1600</v>
      </c>
      <c r="H44" s="41">
        <f t="shared" si="0"/>
        <v>1600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</v>
      </c>
      <c r="D48" s="2">
        <f t="shared" si="4"/>
        <v>100</v>
      </c>
      <c r="E48" s="2">
        <f t="shared" si="4"/>
        <v>100</v>
      </c>
      <c r="H48" s="41">
        <f t="shared" si="0"/>
        <v>100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</v>
      </c>
      <c r="D53" s="2">
        <f t="shared" si="4"/>
        <v>1200</v>
      </c>
      <c r="E53" s="2">
        <f t="shared" si="4"/>
        <v>1200</v>
      </c>
      <c r="H53" s="41">
        <f t="shared" si="0"/>
        <v>1200</v>
      </c>
    </row>
    <row r="54" spans="1:10" outlineLevel="1">
      <c r="A54" s="20">
        <v>3302</v>
      </c>
      <c r="B54" s="20" t="s">
        <v>19</v>
      </c>
      <c r="C54" s="2">
        <v>1300</v>
      </c>
      <c r="D54" s="2">
        <f t="shared" si="4"/>
        <v>1300</v>
      </c>
      <c r="E54" s="2">
        <f t="shared" si="4"/>
        <v>1300</v>
      </c>
      <c r="H54" s="41">
        <f t="shared" si="0"/>
        <v>1300</v>
      </c>
    </row>
    <row r="55" spans="1:10" outlineLevel="1">
      <c r="A55" s="20">
        <v>3303</v>
      </c>
      <c r="B55" s="20" t="s">
        <v>153</v>
      </c>
      <c r="C55" s="2">
        <v>196000</v>
      </c>
      <c r="D55" s="2">
        <f t="shared" si="4"/>
        <v>196000</v>
      </c>
      <c r="E55" s="2">
        <f t="shared" si="4"/>
        <v>196000</v>
      </c>
      <c r="H55" s="41">
        <f t="shared" si="0"/>
        <v>196000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2304891</v>
      </c>
      <c r="D67" s="25">
        <f>D97+D68</f>
        <v>2304891</v>
      </c>
      <c r="E67" s="25">
        <f>E97+E68</f>
        <v>2304891</v>
      </c>
      <c r="G67" s="39" t="s">
        <v>59</v>
      </c>
      <c r="H67" s="41">
        <f t="shared" ref="H67:H130" si="7">C67</f>
        <v>2304891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45000</v>
      </c>
      <c r="D68" s="21">
        <f>SUM(D69:D96)</f>
        <v>45000</v>
      </c>
      <c r="E68" s="21">
        <f>SUM(E69:E96)</f>
        <v>45000</v>
      </c>
      <c r="G68" s="39" t="s">
        <v>56</v>
      </c>
      <c r="H68" s="41">
        <f t="shared" si="7"/>
        <v>45000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4000</v>
      </c>
      <c r="D84" s="2">
        <f t="shared" si="8"/>
        <v>4000</v>
      </c>
      <c r="E84" s="2">
        <f t="shared" si="8"/>
        <v>4000</v>
      </c>
      <c r="H84" s="41">
        <f t="shared" si="7"/>
        <v>4000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2000</v>
      </c>
      <c r="D88" s="2">
        <f t="shared" si="9"/>
        <v>2000</v>
      </c>
      <c r="E88" s="2">
        <f t="shared" si="9"/>
        <v>2000</v>
      </c>
      <c r="H88" s="41">
        <f t="shared" si="7"/>
        <v>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7000</v>
      </c>
      <c r="D95" s="2">
        <f t="shared" si="9"/>
        <v>7000</v>
      </c>
      <c r="E95" s="2">
        <f t="shared" si="9"/>
        <v>7000</v>
      </c>
      <c r="H95" s="41">
        <f t="shared" si="7"/>
        <v>7000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2259891</v>
      </c>
      <c r="D97" s="21">
        <f>SUM(D98:D113)</f>
        <v>2259891</v>
      </c>
      <c r="E97" s="21">
        <f>SUM(E98:E113)</f>
        <v>2259891</v>
      </c>
      <c r="G97" s="39" t="s">
        <v>58</v>
      </c>
      <c r="H97" s="41">
        <f t="shared" si="7"/>
        <v>2259891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417008</v>
      </c>
      <c r="D98" s="2">
        <f>C98</f>
        <v>417008</v>
      </c>
      <c r="E98" s="2">
        <f>D98</f>
        <v>417008</v>
      </c>
      <c r="H98" s="41">
        <f t="shared" si="7"/>
        <v>417008</v>
      </c>
    </row>
    <row r="99" spans="1:10" ht="15" customHeight="1" outlineLevel="1">
      <c r="A99" s="3">
        <v>6002</v>
      </c>
      <c r="B99" s="1" t="s">
        <v>185</v>
      </c>
      <c r="C99" s="2">
        <v>312900</v>
      </c>
      <c r="D99" s="2">
        <f t="shared" ref="D99:E113" si="10">C99</f>
        <v>312900</v>
      </c>
      <c r="E99" s="2">
        <f t="shared" si="10"/>
        <v>312900</v>
      </c>
      <c r="H99" s="41">
        <f t="shared" si="7"/>
        <v>312900</v>
      </c>
    </row>
    <row r="100" spans="1:10" ht="15" customHeight="1" outlineLevel="1">
      <c r="A100" s="3">
        <v>6003</v>
      </c>
      <c r="B100" s="1" t="s">
        <v>186</v>
      </c>
      <c r="C100" s="2">
        <v>1517983</v>
      </c>
      <c r="D100" s="2">
        <f t="shared" si="10"/>
        <v>1517983</v>
      </c>
      <c r="E100" s="2">
        <f t="shared" si="10"/>
        <v>1517983</v>
      </c>
      <c r="H100" s="41">
        <f t="shared" si="7"/>
        <v>1517983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4000</v>
      </c>
      <c r="D103" s="2">
        <f t="shared" si="10"/>
        <v>4000</v>
      </c>
      <c r="E103" s="2">
        <f t="shared" si="10"/>
        <v>4000</v>
      </c>
      <c r="H103" s="41">
        <f t="shared" si="7"/>
        <v>4000</v>
      </c>
    </row>
    <row r="104" spans="1:10" ht="15" customHeight="1" outlineLevel="1">
      <c r="A104" s="3">
        <v>6007</v>
      </c>
      <c r="B104" s="1" t="s">
        <v>27</v>
      </c>
      <c r="C104" s="2">
        <v>4000</v>
      </c>
      <c r="D104" s="2">
        <f t="shared" si="10"/>
        <v>4000</v>
      </c>
      <c r="E104" s="2">
        <f t="shared" si="10"/>
        <v>4000</v>
      </c>
      <c r="H104" s="41">
        <f t="shared" si="7"/>
        <v>4000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64982</v>
      </c>
      <c r="D114" s="26">
        <f>D115+D152+D177</f>
        <v>64982</v>
      </c>
      <c r="E114" s="26">
        <f>E115+E152+E177</f>
        <v>64982</v>
      </c>
      <c r="G114" s="39" t="s">
        <v>62</v>
      </c>
      <c r="H114" s="41">
        <f t="shared" si="7"/>
        <v>64982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64982</v>
      </c>
      <c r="D115" s="23">
        <f>D116+D135</f>
        <v>64982</v>
      </c>
      <c r="E115" s="23">
        <f>E116+E135</f>
        <v>64982</v>
      </c>
      <c r="G115" s="39" t="s">
        <v>61</v>
      </c>
      <c r="H115" s="41">
        <f t="shared" si="7"/>
        <v>64982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64982</v>
      </c>
      <c r="D116" s="21">
        <f>D117+D120+D123+D126+D129+D132</f>
        <v>64982</v>
      </c>
      <c r="E116" s="21">
        <f>E117+E120+E123+E126+E129+E132</f>
        <v>64982</v>
      </c>
      <c r="G116" s="39" t="s">
        <v>583</v>
      </c>
      <c r="H116" s="41">
        <f t="shared" si="7"/>
        <v>64982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64982</v>
      </c>
      <c r="D117" s="2">
        <f>D118+D119</f>
        <v>64982</v>
      </c>
      <c r="E117" s="2">
        <f>E118+E119</f>
        <v>64982</v>
      </c>
      <c r="H117" s="41">
        <f t="shared" si="7"/>
        <v>64982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64982</v>
      </c>
      <c r="D119" s="128">
        <f>C119</f>
        <v>64982</v>
      </c>
      <c r="E119" s="128">
        <f>D119</f>
        <v>64982</v>
      </c>
      <c r="H119" s="41">
        <f t="shared" si="7"/>
        <v>64982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9" t="s">
        <v>853</v>
      </c>
      <c r="E256" s="139" t="s">
        <v>852</v>
      </c>
      <c r="G256" s="47" t="s">
        <v>589</v>
      </c>
      <c r="H256" s="48">
        <f>C257+C559</f>
        <v>2765618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2650636</v>
      </c>
      <c r="D257" s="37">
        <f>D258+D550</f>
        <v>1340010</v>
      </c>
      <c r="E257" s="37">
        <f>E258+E550</f>
        <v>1340010</v>
      </c>
      <c r="G257" s="39" t="s">
        <v>60</v>
      </c>
      <c r="H257" s="41">
        <f>C257</f>
        <v>2650636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2650636</v>
      </c>
      <c r="D258" s="36">
        <f>D259+D339+D483+D547</f>
        <v>1340010</v>
      </c>
      <c r="E258" s="36">
        <f>E259+E339+E483+E547</f>
        <v>1340010</v>
      </c>
      <c r="G258" s="39" t="s">
        <v>57</v>
      </c>
      <c r="H258" s="41">
        <f t="shared" ref="H258:H321" si="21">C258</f>
        <v>2650636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2165396</v>
      </c>
      <c r="D259" s="33">
        <f>D260+D263+D314</f>
        <v>854770</v>
      </c>
      <c r="E259" s="33">
        <f>E260+E263+E314</f>
        <v>854770</v>
      </c>
      <c r="G259" s="39" t="s">
        <v>590</v>
      </c>
      <c r="H259" s="41">
        <f t="shared" si="21"/>
        <v>2165396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1" t="s">
        <v>269</v>
      </c>
      <c r="B263" s="152"/>
      <c r="C263" s="32">
        <f>C264+C265+C289+C296+C298+C302+C305+C308+C313</f>
        <v>2160212</v>
      </c>
      <c r="D263" s="32">
        <f>D264+D265+D289+D296+D298+D302+D305+D308+D313</f>
        <v>849586</v>
      </c>
      <c r="E263" s="32">
        <f>E264+E265+E289+E296+E298+E302+E305+E308+E313</f>
        <v>849586</v>
      </c>
      <c r="H263" s="41">
        <f t="shared" si="21"/>
        <v>2160212</v>
      </c>
    </row>
    <row r="264" spans="1:10" outlineLevel="2">
      <c r="A264" s="6">
        <v>1101</v>
      </c>
      <c r="B264" s="4" t="s">
        <v>34</v>
      </c>
      <c r="C264" s="5">
        <v>849586</v>
      </c>
      <c r="D264" s="5">
        <f>C264</f>
        <v>849586</v>
      </c>
      <c r="E264" s="5">
        <f>D264</f>
        <v>849586</v>
      </c>
      <c r="H264" s="41">
        <f t="shared" si="21"/>
        <v>849586</v>
      </c>
    </row>
    <row r="265" spans="1:10" outlineLevel="2">
      <c r="A265" s="6">
        <v>1101</v>
      </c>
      <c r="B265" s="4" t="s">
        <v>35</v>
      </c>
      <c r="C265" s="5">
        <v>863847</v>
      </c>
      <c r="D265" s="5">
        <f>SUM(D266:D288)</f>
        <v>0</v>
      </c>
      <c r="E265" s="5">
        <f>SUM(E266:E288)</f>
        <v>0</v>
      </c>
      <c r="H265" s="41">
        <f t="shared" si="21"/>
        <v>863847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4309</v>
      </c>
      <c r="D289" s="5">
        <f>SUM(D290:D295)</f>
        <v>0</v>
      </c>
      <c r="E289" s="5">
        <f>SUM(E290:E295)</f>
        <v>0</v>
      </c>
      <c r="H289" s="41">
        <f t="shared" si="21"/>
        <v>4309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59348</v>
      </c>
      <c r="D296" s="5">
        <f>SUM(D297)</f>
        <v>0</v>
      </c>
      <c r="E296" s="5">
        <f>SUM(E297)</f>
        <v>0</v>
      </c>
      <c r="H296" s="41">
        <f t="shared" si="21"/>
        <v>59348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43419</v>
      </c>
      <c r="D298" s="5">
        <f>SUM(D299:D301)</f>
        <v>0</v>
      </c>
      <c r="E298" s="5">
        <f>SUM(E299:E301)</f>
        <v>0</v>
      </c>
      <c r="H298" s="41">
        <f t="shared" si="21"/>
        <v>43419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339703</v>
      </c>
      <c r="D302" s="5">
        <f>SUM(D303:D304)</f>
        <v>0</v>
      </c>
      <c r="E302" s="5">
        <f>SUM(E303:E304)</f>
        <v>0</v>
      </c>
      <c r="H302" s="41">
        <f t="shared" si="21"/>
        <v>339703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441940</v>
      </c>
      <c r="D339" s="33">
        <f>D340+D444+D482</f>
        <v>441940</v>
      </c>
      <c r="E339" s="33">
        <f>E340+E444+E482</f>
        <v>441940</v>
      </c>
      <c r="G339" s="39" t="s">
        <v>591</v>
      </c>
      <c r="H339" s="41">
        <f t="shared" si="28"/>
        <v>441940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437940</v>
      </c>
      <c r="D340" s="32">
        <f>D341+D342+D343+D344+D347+D348+D353+D356+D357+D362+D367+BH290668+D371+D372+D373+D376+D377+D378+D382+D388+D391+D392+D395+D398+D399+D404+D407+D408+D409+D412+D415+D416+D419+D420+D421+D422+D429+D443</f>
        <v>437940</v>
      </c>
      <c r="E340" s="32">
        <f>E341+E342+E343+E344+E347+E348+E353+E356+E357+E362+E367+BI290668+E371+E372+E373+E376+E377+E378+E382+E388+E391+E392+E395+E398+E399+E404+E407+E408+E409+E412+E415+E416+E419+E420+E421+E422+E429+E443</f>
        <v>437940</v>
      </c>
      <c r="H340" s="41">
        <f t="shared" si="28"/>
        <v>437940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1">
        <f t="shared" si="28"/>
        <v>2000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31000</v>
      </c>
      <c r="D392" s="5">
        <f>SUM(D393:D394)</f>
        <v>31000</v>
      </c>
      <c r="E392" s="5">
        <f>SUM(E393:E394)</f>
        <v>31000</v>
      </c>
      <c r="H392" s="41">
        <f t="shared" si="41"/>
        <v>31000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1"/>
        <v>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308990</v>
      </c>
      <c r="D429" s="5">
        <f>SUM(D430:D442)</f>
        <v>308990</v>
      </c>
      <c r="E429" s="5">
        <f>SUM(E430:E442)</f>
        <v>308990</v>
      </c>
      <c r="H429" s="41">
        <f t="shared" si="41"/>
        <v>308990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236178</v>
      </c>
      <c r="D431" s="30">
        <f t="shared" ref="D431:E442" si="49">C431</f>
        <v>236178</v>
      </c>
      <c r="E431" s="30">
        <f t="shared" si="49"/>
        <v>236178</v>
      </c>
      <c r="H431" s="41">
        <f t="shared" si="41"/>
        <v>236178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8437</v>
      </c>
      <c r="D433" s="30">
        <f t="shared" si="49"/>
        <v>8437</v>
      </c>
      <c r="E433" s="30">
        <f t="shared" si="49"/>
        <v>8437</v>
      </c>
      <c r="H433" s="41">
        <f t="shared" si="41"/>
        <v>8437</v>
      </c>
    </row>
    <row r="434" spans="1:8" outlineLevel="3">
      <c r="A434" s="29"/>
      <c r="B434" s="28" t="s">
        <v>347</v>
      </c>
      <c r="C434" s="30">
        <v>4796</v>
      </c>
      <c r="D434" s="30">
        <f t="shared" si="49"/>
        <v>4796</v>
      </c>
      <c r="E434" s="30">
        <f t="shared" si="49"/>
        <v>4796</v>
      </c>
      <c r="H434" s="41">
        <f t="shared" si="41"/>
        <v>4796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4675</v>
      </c>
      <c r="D441" s="30">
        <f t="shared" si="49"/>
        <v>4675</v>
      </c>
      <c r="E441" s="30">
        <f t="shared" si="49"/>
        <v>4675</v>
      </c>
      <c r="H441" s="41">
        <f t="shared" si="41"/>
        <v>4675</v>
      </c>
    </row>
    <row r="442" spans="1:8" outlineLevel="3">
      <c r="A442" s="29"/>
      <c r="B442" s="28" t="s">
        <v>355</v>
      </c>
      <c r="C442" s="30">
        <v>34904</v>
      </c>
      <c r="D442" s="30">
        <f t="shared" si="49"/>
        <v>34904</v>
      </c>
      <c r="E442" s="30">
        <f t="shared" si="49"/>
        <v>34904</v>
      </c>
      <c r="H442" s="41">
        <f t="shared" si="41"/>
        <v>34904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4000</v>
      </c>
      <c r="D444" s="32">
        <f>D445+D454+D455+D459+D462+D463+D468+D474+D477+D480+D481+D450</f>
        <v>4000</v>
      </c>
      <c r="E444" s="32">
        <f>E445+E454+E455+E459+E462+E463+E468+E474+E477+E480+E481+E450</f>
        <v>4000</v>
      </c>
      <c r="H444" s="41">
        <f t="shared" si="41"/>
        <v>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1"/>
        <v>1500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43300</v>
      </c>
      <c r="D483" s="35">
        <f>D484+D504+D509+D522+D528+D538</f>
        <v>43300</v>
      </c>
      <c r="E483" s="35">
        <f>E484+E504+E509+E522+E528+E538</f>
        <v>43300</v>
      </c>
      <c r="G483" s="39" t="s">
        <v>592</v>
      </c>
      <c r="H483" s="41">
        <f t="shared" si="51"/>
        <v>43300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24300</v>
      </c>
      <c r="D484" s="32">
        <f>D485+D486+D490+D491+D494+D497+D500+D501+D502+D503</f>
        <v>24300</v>
      </c>
      <c r="E484" s="32">
        <f>E485+E486+E490+E491+E494+E497+E500+E501+E502+E503</f>
        <v>24300</v>
      </c>
      <c r="H484" s="41">
        <f t="shared" si="51"/>
        <v>24300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21000</v>
      </c>
      <c r="D486" s="5">
        <f>SUM(D487:D489)</f>
        <v>21000</v>
      </c>
      <c r="E486" s="5">
        <f>SUM(E487:E489)</f>
        <v>21000</v>
      </c>
      <c r="H486" s="41">
        <f t="shared" si="51"/>
        <v>21000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1800</v>
      </c>
      <c r="D490" s="5">
        <f>C490</f>
        <v>1800</v>
      </c>
      <c r="E490" s="5">
        <f>D490</f>
        <v>1800</v>
      </c>
      <c r="H490" s="41">
        <f t="shared" si="51"/>
        <v>1800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1"/>
        <v>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6000</v>
      </c>
      <c r="D538" s="32">
        <f>SUM(D539:D544)</f>
        <v>6000</v>
      </c>
      <c r="E538" s="32">
        <f>SUM(E539:E544)</f>
        <v>6000</v>
      </c>
      <c r="H538" s="41">
        <f t="shared" si="63"/>
        <v>6000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6000</v>
      </c>
      <c r="D540" s="5">
        <f t="shared" ref="D540:E543" si="66">C540</f>
        <v>6000</v>
      </c>
      <c r="E540" s="5">
        <f t="shared" si="66"/>
        <v>6000</v>
      </c>
      <c r="H540" s="41">
        <f t="shared" si="63"/>
        <v>6000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114982</v>
      </c>
      <c r="D559" s="37">
        <f>D560+D716+D725</f>
        <v>114982</v>
      </c>
      <c r="E559" s="37">
        <f>E560+E716+E725</f>
        <v>114982</v>
      </c>
      <c r="G559" s="39" t="s">
        <v>62</v>
      </c>
      <c r="H559" s="41">
        <f t="shared" si="63"/>
        <v>114982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64982</v>
      </c>
      <c r="D560" s="36">
        <f>D561+D638+D642+D645</f>
        <v>64982</v>
      </c>
      <c r="E560" s="36">
        <f>E561+E638+E642+E645</f>
        <v>64982</v>
      </c>
      <c r="G560" s="39" t="s">
        <v>61</v>
      </c>
      <c r="H560" s="41">
        <f t="shared" si="63"/>
        <v>64982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64982</v>
      </c>
      <c r="D561" s="38">
        <f>D562+D567+D568+D569+D576+D577+D581+D584+D585+D586+D587+D592+D595+D599+D603+D610+D616+D628</f>
        <v>64982</v>
      </c>
      <c r="E561" s="38">
        <f>E562+E567+E568+E569+E576+E577+E581+E584+E585+E586+E587+E592+E595+E599+E603+E610+E616+E628</f>
        <v>64982</v>
      </c>
      <c r="G561" s="39" t="s">
        <v>595</v>
      </c>
      <c r="H561" s="41">
        <f t="shared" si="63"/>
        <v>64982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10277</v>
      </c>
      <c r="D577" s="32">
        <f>SUM(D578:D580)</f>
        <v>10277</v>
      </c>
      <c r="E577" s="32">
        <f>SUM(E578:E580)</f>
        <v>10277</v>
      </c>
      <c r="H577" s="41">
        <f t="shared" si="63"/>
        <v>10277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10277</v>
      </c>
      <c r="D580" s="5">
        <f t="shared" si="70"/>
        <v>10277</v>
      </c>
      <c r="E580" s="5">
        <f t="shared" si="70"/>
        <v>10277</v>
      </c>
      <c r="H580" s="41">
        <f t="shared" si="71"/>
        <v>10277</v>
      </c>
    </row>
    <row r="581" spans="1:8" outlineLevel="1">
      <c r="A581" s="151" t="s">
        <v>485</v>
      </c>
      <c r="B581" s="152"/>
      <c r="C581" s="32">
        <f>SUM(C582:C583)</f>
        <v>8900</v>
      </c>
      <c r="D581" s="32">
        <f>SUM(D582:D583)</f>
        <v>8900</v>
      </c>
      <c r="E581" s="32">
        <f>SUM(E582:E583)</f>
        <v>8900</v>
      </c>
      <c r="H581" s="41">
        <f t="shared" si="71"/>
        <v>8900</v>
      </c>
    </row>
    <row r="582" spans="1:8" outlineLevel="2">
      <c r="A582" s="7">
        <v>6606</v>
      </c>
      <c r="B582" s="4" t="s">
        <v>486</v>
      </c>
      <c r="C582" s="5">
        <v>8900</v>
      </c>
      <c r="D582" s="5">
        <f t="shared" ref="D582:E586" si="72">C582</f>
        <v>8900</v>
      </c>
      <c r="E582" s="5">
        <f t="shared" si="72"/>
        <v>8900</v>
      </c>
      <c r="H582" s="41">
        <f t="shared" si="71"/>
        <v>8900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45805</v>
      </c>
      <c r="D587" s="32">
        <f>SUM(D588:D591)</f>
        <v>45805</v>
      </c>
      <c r="E587" s="32">
        <f>SUM(E588:E591)</f>
        <v>45805</v>
      </c>
      <c r="H587" s="41">
        <f t="shared" si="71"/>
        <v>45805</v>
      </c>
    </row>
    <row r="588" spans="1:8" outlineLevel="2">
      <c r="A588" s="7">
        <v>6610</v>
      </c>
      <c r="B588" s="4" t="s">
        <v>492</v>
      </c>
      <c r="C588" s="5">
        <v>45805</v>
      </c>
      <c r="D588" s="5">
        <f>C588</f>
        <v>45805</v>
      </c>
      <c r="E588" s="5">
        <f>D588</f>
        <v>45805</v>
      </c>
      <c r="H588" s="41">
        <f t="shared" si="71"/>
        <v>45805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50000</v>
      </c>
      <c r="D716" s="36">
        <f>D717</f>
        <v>50000</v>
      </c>
      <c r="E716" s="36">
        <f>E717</f>
        <v>50000</v>
      </c>
      <c r="G716" s="39" t="s">
        <v>66</v>
      </c>
      <c r="H716" s="41">
        <f t="shared" si="92"/>
        <v>50000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50000</v>
      </c>
      <c r="D717" s="33">
        <f>D718+D722</f>
        <v>50000</v>
      </c>
      <c r="E717" s="33">
        <f>E718+E722</f>
        <v>50000</v>
      </c>
      <c r="G717" s="39" t="s">
        <v>599</v>
      </c>
      <c r="H717" s="41">
        <f t="shared" si="92"/>
        <v>50000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50000</v>
      </c>
      <c r="D718" s="31">
        <f>SUM(D719:D721)</f>
        <v>50000</v>
      </c>
      <c r="E718" s="31">
        <f>SUM(E719:E721)</f>
        <v>50000</v>
      </c>
      <c r="H718" s="41">
        <f t="shared" si="92"/>
        <v>50000</v>
      </c>
    </row>
    <row r="719" spans="1:10" ht="15" customHeight="1" outlineLevel="2">
      <c r="A719" s="6">
        <v>10950</v>
      </c>
      <c r="B719" s="4" t="s">
        <v>572</v>
      </c>
      <c r="C719" s="5">
        <v>50000</v>
      </c>
      <c r="D719" s="5">
        <f>C719</f>
        <v>50000</v>
      </c>
      <c r="E719" s="5">
        <f>D719</f>
        <v>50000</v>
      </c>
      <c r="H719" s="41">
        <f t="shared" si="92"/>
        <v>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1" t="s">
        <v>815</v>
      </c>
      <c r="B1" s="20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601" zoomScale="120" zoomScaleNormal="120" workbookViewId="0">
      <selection activeCell="A610" sqref="A610:B610"/>
    </sheetView>
  </sheetViews>
  <sheetFormatPr defaultColWidth="9.140625" defaultRowHeight="15" outlineLevelRow="3"/>
  <cols>
    <col min="1" max="1" width="7" bestFit="1" customWidth="1"/>
    <col min="2" max="2" width="94.5703125" customWidth="1"/>
    <col min="3" max="3" width="16.28515625" bestFit="1" customWidth="1"/>
    <col min="4" max="4" width="14.85546875" bestFit="1" customWidth="1"/>
    <col min="5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853</v>
      </c>
      <c r="E1" s="139" t="s">
        <v>852</v>
      </c>
      <c r="G1" s="43" t="s">
        <v>31</v>
      </c>
      <c r="H1" s="44">
        <f>C2+C114</f>
        <v>2329865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2196935</v>
      </c>
      <c r="D2" s="26">
        <f>D3+D67</f>
        <v>2196935</v>
      </c>
      <c r="E2" s="26">
        <f>E3+E67</f>
        <v>2196935</v>
      </c>
      <c r="G2" s="39" t="s">
        <v>60</v>
      </c>
      <c r="H2" s="41">
        <f>C2</f>
        <v>2196935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391100</v>
      </c>
      <c r="D3" s="23">
        <f>D4+D11+D38+D61</f>
        <v>391100</v>
      </c>
      <c r="E3" s="23">
        <f>E4+E11+E38+E61</f>
        <v>391100</v>
      </c>
      <c r="G3" s="39" t="s">
        <v>57</v>
      </c>
      <c r="H3" s="41">
        <f t="shared" ref="H3:H66" si="0">C3</f>
        <v>391100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126450</v>
      </c>
      <c r="D4" s="21">
        <f>SUM(D5:D10)</f>
        <v>126450</v>
      </c>
      <c r="E4" s="21">
        <f>SUM(E5:E10)</f>
        <v>126450</v>
      </c>
      <c r="F4" s="17"/>
      <c r="G4" s="39" t="s">
        <v>53</v>
      </c>
      <c r="H4" s="41">
        <f t="shared" si="0"/>
        <v>126450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2700</v>
      </c>
      <c r="D6" s="2">
        <f t="shared" ref="D6:E10" si="1">C6</f>
        <v>2700</v>
      </c>
      <c r="E6" s="2">
        <f t="shared" si="1"/>
        <v>2700</v>
      </c>
      <c r="F6" s="17"/>
      <c r="G6" s="17"/>
      <c r="H6" s="41">
        <f t="shared" si="0"/>
        <v>2700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3750</v>
      </c>
      <c r="D10" s="2">
        <f t="shared" si="1"/>
        <v>3750</v>
      </c>
      <c r="E10" s="2">
        <f t="shared" si="1"/>
        <v>3750</v>
      </c>
      <c r="F10" s="17"/>
      <c r="G10" s="17"/>
      <c r="H10" s="41">
        <f t="shared" si="0"/>
        <v>3750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47600</v>
      </c>
      <c r="D11" s="21">
        <f>SUM(D12:D37)</f>
        <v>47600</v>
      </c>
      <c r="E11" s="21">
        <f>SUM(E12:E37)</f>
        <v>47600</v>
      </c>
      <c r="F11" s="17"/>
      <c r="G11" s="39" t="s">
        <v>54</v>
      </c>
      <c r="H11" s="41">
        <f t="shared" si="0"/>
        <v>47600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26100</v>
      </c>
      <c r="D12" s="2">
        <f>C12</f>
        <v>26100</v>
      </c>
      <c r="E12" s="2">
        <f>D12</f>
        <v>26100</v>
      </c>
      <c r="H12" s="41">
        <f t="shared" si="0"/>
        <v>26100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7800</v>
      </c>
      <c r="D14" s="2">
        <f t="shared" si="2"/>
        <v>7800</v>
      </c>
      <c r="E14" s="2">
        <f t="shared" si="2"/>
        <v>7800</v>
      </c>
      <c r="H14" s="41">
        <f t="shared" si="0"/>
        <v>7800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3900</v>
      </c>
      <c r="D32" s="2">
        <f t="shared" si="3"/>
        <v>3900</v>
      </c>
      <c r="E32" s="2">
        <f t="shared" si="3"/>
        <v>3900</v>
      </c>
      <c r="H32" s="41">
        <f t="shared" si="0"/>
        <v>3900</v>
      </c>
    </row>
    <row r="33" spans="1:10" outlineLevel="1">
      <c r="A33" s="3">
        <v>2403</v>
      </c>
      <c r="B33" s="1" t="s">
        <v>144</v>
      </c>
      <c r="C33" s="2">
        <v>1200</v>
      </c>
      <c r="D33" s="2">
        <f t="shared" si="3"/>
        <v>1200</v>
      </c>
      <c r="E33" s="2">
        <f t="shared" si="3"/>
        <v>1200</v>
      </c>
      <c r="H33" s="41">
        <f t="shared" si="0"/>
        <v>1200</v>
      </c>
    </row>
    <row r="34" spans="1:10" outlineLevel="1">
      <c r="A34" s="3">
        <v>2404</v>
      </c>
      <c r="B34" s="1" t="s">
        <v>7</v>
      </c>
      <c r="C34" s="2">
        <v>3600</v>
      </c>
      <c r="D34" s="2">
        <f t="shared" si="3"/>
        <v>3600</v>
      </c>
      <c r="E34" s="2">
        <f t="shared" si="3"/>
        <v>3600</v>
      </c>
      <c r="H34" s="41">
        <f t="shared" si="0"/>
        <v>3600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217050</v>
      </c>
      <c r="D38" s="21">
        <f>SUM(D39:D60)</f>
        <v>217050</v>
      </c>
      <c r="E38" s="21">
        <f>SUM(E39:E60)</f>
        <v>217050</v>
      </c>
      <c r="G38" s="39" t="s">
        <v>55</v>
      </c>
      <c r="H38" s="41">
        <f t="shared" si="0"/>
        <v>217050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9900</v>
      </c>
      <c r="D39" s="2">
        <f>C39</f>
        <v>9900</v>
      </c>
      <c r="E39" s="2">
        <f>D39</f>
        <v>9900</v>
      </c>
      <c r="H39" s="41">
        <f t="shared" si="0"/>
        <v>9900</v>
      </c>
    </row>
    <row r="40" spans="1:10" outlineLevel="1">
      <c r="A40" s="20">
        <v>3102</v>
      </c>
      <c r="B40" s="20" t="s">
        <v>12</v>
      </c>
      <c r="C40" s="2">
        <v>10600</v>
      </c>
      <c r="D40" s="2">
        <f t="shared" ref="D40:E55" si="4">C40</f>
        <v>10600</v>
      </c>
      <c r="E40" s="2">
        <f t="shared" si="4"/>
        <v>10600</v>
      </c>
      <c r="H40" s="41">
        <f t="shared" si="0"/>
        <v>10600</v>
      </c>
    </row>
    <row r="41" spans="1:10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outlineLevel="1">
      <c r="A42" s="20">
        <v>3199</v>
      </c>
      <c r="B42" s="20" t="s">
        <v>14</v>
      </c>
      <c r="C42" s="2">
        <v>6000</v>
      </c>
      <c r="D42" s="2">
        <f t="shared" si="4"/>
        <v>6000</v>
      </c>
      <c r="E42" s="2">
        <f t="shared" si="4"/>
        <v>6000</v>
      </c>
      <c r="H42" s="41">
        <f t="shared" si="0"/>
        <v>6000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1200</v>
      </c>
      <c r="D44" s="2">
        <f t="shared" si="4"/>
        <v>1200</v>
      </c>
      <c r="E44" s="2">
        <f t="shared" si="4"/>
        <v>1200</v>
      </c>
      <c r="H44" s="41">
        <f t="shared" si="0"/>
        <v>1200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</v>
      </c>
      <c r="D48" s="2">
        <f t="shared" si="4"/>
        <v>150</v>
      </c>
      <c r="E48" s="2">
        <f t="shared" si="4"/>
        <v>150</v>
      </c>
      <c r="H48" s="41">
        <f t="shared" si="0"/>
        <v>150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600</v>
      </c>
      <c r="D50" s="2">
        <f t="shared" si="4"/>
        <v>600</v>
      </c>
      <c r="E50" s="2">
        <f t="shared" si="4"/>
        <v>600</v>
      </c>
      <c r="H50" s="41">
        <f t="shared" si="0"/>
        <v>600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4"/>
        <v>1500</v>
      </c>
      <c r="E53" s="2">
        <f t="shared" si="4"/>
        <v>1500</v>
      </c>
      <c r="H53" s="41">
        <f t="shared" si="0"/>
        <v>1500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1805835</v>
      </c>
      <c r="D67" s="25">
        <f>D97+D68</f>
        <v>1805835</v>
      </c>
      <c r="E67" s="25">
        <f>E97+E68</f>
        <v>1805835</v>
      </c>
      <c r="G67" s="39" t="s">
        <v>59</v>
      </c>
      <c r="H67" s="41">
        <f t="shared" ref="H67:H130" si="7">C67</f>
        <v>1805835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51100</v>
      </c>
      <c r="D68" s="21">
        <f>SUM(D69:D96)</f>
        <v>51100</v>
      </c>
      <c r="E68" s="21">
        <f>SUM(E69:E96)</f>
        <v>51100</v>
      </c>
      <c r="G68" s="39" t="s">
        <v>56</v>
      </c>
      <c r="H68" s="41">
        <f t="shared" si="7"/>
        <v>51100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8"/>
        <v>12000</v>
      </c>
      <c r="E80" s="2">
        <f t="shared" si="8"/>
        <v>12000</v>
      </c>
      <c r="H80" s="41">
        <f t="shared" si="7"/>
        <v>12000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3600</v>
      </c>
      <c r="D85" s="2">
        <f t="shared" si="8"/>
        <v>3600</v>
      </c>
      <c r="E85" s="2">
        <f t="shared" si="8"/>
        <v>3600</v>
      </c>
      <c r="H85" s="41">
        <f t="shared" si="7"/>
        <v>3600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2500</v>
      </c>
      <c r="D88" s="2">
        <f t="shared" si="9"/>
        <v>2500</v>
      </c>
      <c r="E88" s="2">
        <f t="shared" si="9"/>
        <v>2500</v>
      </c>
      <c r="H88" s="41">
        <f t="shared" si="7"/>
        <v>2500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1754735</v>
      </c>
      <c r="D97" s="21">
        <f>SUM(D98:D113)</f>
        <v>1754735</v>
      </c>
      <c r="E97" s="21">
        <f>SUM(E98:E113)</f>
        <v>1754735</v>
      </c>
      <c r="G97" s="39" t="s">
        <v>58</v>
      </c>
      <c r="H97" s="41">
        <f t="shared" si="7"/>
        <v>1754735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570000</v>
      </c>
      <c r="D98" s="2">
        <f>C98</f>
        <v>570000</v>
      </c>
      <c r="E98" s="2">
        <f>D98</f>
        <v>570000</v>
      </c>
      <c r="H98" s="41">
        <f t="shared" si="7"/>
        <v>570000</v>
      </c>
    </row>
    <row r="99" spans="1:10" ht="15" customHeight="1" outlineLevel="1">
      <c r="A99" s="3">
        <v>6002</v>
      </c>
      <c r="B99" s="1" t="s">
        <v>185</v>
      </c>
      <c r="C99" s="2">
        <v>47800</v>
      </c>
      <c r="D99" s="2">
        <f t="shared" ref="D99:E113" si="10">C99</f>
        <v>47800</v>
      </c>
      <c r="E99" s="2">
        <f t="shared" si="10"/>
        <v>47800</v>
      </c>
      <c r="H99" s="41">
        <f t="shared" si="7"/>
        <v>47800</v>
      </c>
    </row>
    <row r="100" spans="1:10" ht="15" customHeight="1" outlineLevel="1">
      <c r="A100" s="3">
        <v>6003</v>
      </c>
      <c r="B100" s="1" t="s">
        <v>186</v>
      </c>
      <c r="C100" s="2">
        <v>1128135</v>
      </c>
      <c r="D100" s="2">
        <f t="shared" si="10"/>
        <v>1128135</v>
      </c>
      <c r="E100" s="2">
        <f t="shared" si="10"/>
        <v>1128135</v>
      </c>
      <c r="H100" s="41">
        <f t="shared" si="7"/>
        <v>1128135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>
        <v>2500</v>
      </c>
      <c r="D104" s="2">
        <f t="shared" si="10"/>
        <v>2500</v>
      </c>
      <c r="E104" s="2">
        <f t="shared" si="10"/>
        <v>2500</v>
      </c>
      <c r="H104" s="41">
        <f t="shared" si="7"/>
        <v>2500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3300</v>
      </c>
      <c r="D106" s="2">
        <f t="shared" si="10"/>
        <v>3300</v>
      </c>
      <c r="E106" s="2">
        <f t="shared" si="10"/>
        <v>3300</v>
      </c>
      <c r="H106" s="41">
        <f t="shared" si="7"/>
        <v>3300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132930</v>
      </c>
      <c r="D114" s="26">
        <f>D115+D152+D177</f>
        <v>132930</v>
      </c>
      <c r="E114" s="26">
        <f>E115+E152+E177</f>
        <v>132930</v>
      </c>
      <c r="G114" s="39" t="s">
        <v>62</v>
      </c>
      <c r="H114" s="41">
        <f t="shared" si="7"/>
        <v>132930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132930</v>
      </c>
      <c r="D115" s="23">
        <f>D116+D135</f>
        <v>132930</v>
      </c>
      <c r="E115" s="23">
        <f>E116+E135</f>
        <v>132930</v>
      </c>
      <c r="G115" s="39" t="s">
        <v>61</v>
      </c>
      <c r="H115" s="41">
        <f t="shared" si="7"/>
        <v>132930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54705</v>
      </c>
      <c r="D116" s="21">
        <f>D117+D120+D123+D126+D129+D132</f>
        <v>54705</v>
      </c>
      <c r="E116" s="21">
        <f>E117+E120+E123+E126+E129+E132</f>
        <v>54705</v>
      </c>
      <c r="G116" s="39" t="s">
        <v>583</v>
      </c>
      <c r="H116" s="41">
        <f t="shared" si="7"/>
        <v>54705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54705</v>
      </c>
      <c r="D117" s="2">
        <f>D118+D119</f>
        <v>54705</v>
      </c>
      <c r="E117" s="2">
        <f>E118+E119</f>
        <v>54705</v>
      </c>
      <c r="H117" s="41">
        <f t="shared" si="7"/>
        <v>54705</v>
      </c>
    </row>
    <row r="118" spans="1:10" ht="15" customHeight="1" outlineLevel="2">
      <c r="A118" s="130"/>
      <c r="B118" s="129" t="s">
        <v>855</v>
      </c>
      <c r="C118" s="128">
        <v>54705</v>
      </c>
      <c r="D118" s="128">
        <f>C118</f>
        <v>54705</v>
      </c>
      <c r="E118" s="128">
        <f>D118</f>
        <v>54705</v>
      </c>
      <c r="H118" s="41">
        <f t="shared" si="7"/>
        <v>54705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78225</v>
      </c>
      <c r="D135" s="21">
        <f>D136+D140+D143+D146+D149</f>
        <v>78225</v>
      </c>
      <c r="E135" s="21">
        <f>E136+E140+E143+E146+E149</f>
        <v>78225</v>
      </c>
      <c r="G135" s="39" t="s">
        <v>584</v>
      </c>
      <c r="H135" s="41">
        <f t="shared" si="11"/>
        <v>78225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78225</v>
      </c>
      <c r="D136" s="2">
        <f>D137+D138+D139</f>
        <v>78225</v>
      </c>
      <c r="E136" s="2">
        <f>E137+E138+E139</f>
        <v>78225</v>
      </c>
      <c r="H136" s="41">
        <f t="shared" si="11"/>
        <v>78225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78225</v>
      </c>
      <c r="D139" s="128">
        <f t="shared" si="12"/>
        <v>78225</v>
      </c>
      <c r="E139" s="128">
        <f t="shared" si="12"/>
        <v>78225</v>
      </c>
      <c r="H139" s="41">
        <f t="shared" si="11"/>
        <v>78225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9" t="s">
        <v>853</v>
      </c>
      <c r="E256" s="139" t="s">
        <v>852</v>
      </c>
      <c r="G256" s="47" t="s">
        <v>589</v>
      </c>
      <c r="H256" s="48">
        <f>C257+C559</f>
        <v>2329865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2196935</v>
      </c>
      <c r="D257" s="37">
        <f>D258+D550</f>
        <v>1124677</v>
      </c>
      <c r="E257" s="37">
        <f>E258+E550</f>
        <v>1124677</v>
      </c>
      <c r="G257" s="39" t="s">
        <v>60</v>
      </c>
      <c r="H257" s="41">
        <f>C257</f>
        <v>2196935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2196935</v>
      </c>
      <c r="D258" s="36">
        <f>D259+D339+D483+D547</f>
        <v>1124677</v>
      </c>
      <c r="E258" s="36">
        <f>E259+E339+E483+E547</f>
        <v>1124677</v>
      </c>
      <c r="G258" s="39" t="s">
        <v>57</v>
      </c>
      <c r="H258" s="41">
        <f t="shared" ref="H258:H321" si="21">C258</f>
        <v>2196935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1712804</v>
      </c>
      <c r="D259" s="33">
        <f>D260+D263+D314</f>
        <v>643046</v>
      </c>
      <c r="E259" s="33">
        <f>E260+E263+E314</f>
        <v>643046</v>
      </c>
      <c r="G259" s="39" t="s">
        <v>590</v>
      </c>
      <c r="H259" s="41">
        <f t="shared" si="21"/>
        <v>1712804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1" t="s">
        <v>269</v>
      </c>
      <c r="B263" s="152"/>
      <c r="C263" s="32">
        <f>C264+C265+C289+C296+C298+C302+C305+C308+C313</f>
        <v>1707620</v>
      </c>
      <c r="D263" s="32">
        <f>D264+D265+D289+D296+D298+D302+D305+D308+D313</f>
        <v>637862</v>
      </c>
      <c r="E263" s="32">
        <f>E264+E265+E289+E296+E298+E302+E305+E308+E313</f>
        <v>637862</v>
      </c>
      <c r="H263" s="41">
        <f t="shared" si="21"/>
        <v>1707620</v>
      </c>
    </row>
    <row r="264" spans="1:10" outlineLevel="2">
      <c r="A264" s="6">
        <v>1101</v>
      </c>
      <c r="B264" s="4" t="s">
        <v>34</v>
      </c>
      <c r="C264" s="5">
        <v>637862</v>
      </c>
      <c r="D264" s="5">
        <f>C264</f>
        <v>637862</v>
      </c>
      <c r="E264" s="5">
        <f>D264</f>
        <v>637862</v>
      </c>
      <c r="H264" s="41">
        <f t="shared" si="21"/>
        <v>637862</v>
      </c>
    </row>
    <row r="265" spans="1:10" outlineLevel="2">
      <c r="A265" s="6">
        <v>1101</v>
      </c>
      <c r="B265" s="4" t="s">
        <v>35</v>
      </c>
      <c r="C265" s="5">
        <v>734139</v>
      </c>
      <c r="D265" s="5">
        <f>SUM(D266:D288)</f>
        <v>0</v>
      </c>
      <c r="E265" s="5">
        <f>SUM(E266:E288)</f>
        <v>0</v>
      </c>
      <c r="H265" s="41">
        <f t="shared" si="21"/>
        <v>734139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4309</v>
      </c>
      <c r="D289" s="5">
        <f>SUM(D290:D295)</f>
        <v>0</v>
      </c>
      <c r="E289" s="5">
        <f>SUM(E290:E295)</f>
        <v>0</v>
      </c>
      <c r="H289" s="41">
        <f t="shared" si="21"/>
        <v>4309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39401</v>
      </c>
      <c r="D296" s="5">
        <f>SUM(D297)</f>
        <v>0</v>
      </c>
      <c r="E296" s="5">
        <f>SUM(E297)</f>
        <v>0</v>
      </c>
      <c r="H296" s="41">
        <f t="shared" si="21"/>
        <v>39401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32521</v>
      </c>
      <c r="D298" s="5">
        <f>SUM(D299:D301)</f>
        <v>0</v>
      </c>
      <c r="E298" s="5">
        <f>SUM(E299:E301)</f>
        <v>0</v>
      </c>
      <c r="H298" s="41">
        <f t="shared" si="21"/>
        <v>32521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/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259388</v>
      </c>
      <c r="D308" s="5">
        <f>SUM(D309:D312)</f>
        <v>0</v>
      </c>
      <c r="E308" s="5">
        <f>SUM(E309:E312)</f>
        <v>0</v>
      </c>
      <c r="H308" s="41">
        <f t="shared" si="21"/>
        <v>259388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449331</v>
      </c>
      <c r="D339" s="33">
        <f>D340+D444+D482</f>
        <v>446831</v>
      </c>
      <c r="E339" s="33">
        <f>E340+E444+E482</f>
        <v>446831</v>
      </c>
      <c r="G339" s="39" t="s">
        <v>591</v>
      </c>
      <c r="H339" s="41">
        <f t="shared" si="28"/>
        <v>449331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436931</v>
      </c>
      <c r="D340" s="32">
        <f>D341+D342+D343+D344+D347+D348+D353+D356+D357+D362+D367+BH290668+D371+D372+D373+D376+D377+D378+D382+D388+D391+D392+D395+D398+D399+D404+D407+D408+D409+D412+D415+D416+D419+D420+D421+D422+D429+D443</f>
        <v>434431</v>
      </c>
      <c r="E340" s="32">
        <f>E341+E342+E343+E344+E347+E348+E353+E356+E357+E362+E367+BI290668+E371+E372+E373+E376+E377+E378+E382+E388+E391+E392+E395+E398+E399+E404+E407+E408+E409+E412+E415+E416+E419+E420+E421+E422+E429+E443</f>
        <v>434431</v>
      </c>
      <c r="H340" s="41">
        <f t="shared" si="28"/>
        <v>436931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65000</v>
      </c>
      <c r="D348" s="5">
        <f>SUM(D349:D352)</f>
        <v>65000</v>
      </c>
      <c r="E348" s="5">
        <f>SUM(E349:E352)</f>
        <v>65000</v>
      </c>
      <c r="H348" s="41">
        <f t="shared" si="28"/>
        <v>65000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35000</v>
      </c>
      <c r="D362" s="5">
        <f>SUM(D363:D366)</f>
        <v>35000</v>
      </c>
      <c r="E362" s="5">
        <f>SUM(E363:E366)</f>
        <v>35000</v>
      </c>
      <c r="H362" s="41">
        <f t="shared" si="28"/>
        <v>35000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/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35000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v>2500</v>
      </c>
      <c r="D395" s="5">
        <f>SUM(D396:D397)</f>
        <v>0</v>
      </c>
      <c r="E395" s="5">
        <f>SUM(E396:E397)</f>
        <v>0</v>
      </c>
      <c r="H395" s="41">
        <f t="shared" si="41"/>
        <v>2500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1"/>
        <v>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209231</v>
      </c>
      <c r="D429" s="5">
        <f>SUM(D430:D442)</f>
        <v>209231</v>
      </c>
      <c r="E429" s="5">
        <f>SUM(E430:E442)</f>
        <v>209231</v>
      </c>
      <c r="H429" s="41">
        <f t="shared" si="41"/>
        <v>209231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170000</v>
      </c>
      <c r="D431" s="30">
        <f t="shared" ref="D431:E442" si="49">C431</f>
        <v>170000</v>
      </c>
      <c r="E431" s="30">
        <f t="shared" si="49"/>
        <v>170000</v>
      </c>
      <c r="H431" s="41">
        <f t="shared" si="41"/>
        <v>170000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2431</v>
      </c>
      <c r="D441" s="30">
        <f t="shared" si="49"/>
        <v>2431</v>
      </c>
      <c r="E441" s="30">
        <f t="shared" si="49"/>
        <v>2431</v>
      </c>
      <c r="H441" s="41">
        <f t="shared" si="41"/>
        <v>2431</v>
      </c>
    </row>
    <row r="442" spans="1:8" outlineLevel="3">
      <c r="A442" s="29"/>
      <c r="B442" s="28" t="s">
        <v>355</v>
      </c>
      <c r="C442" s="30">
        <v>6800</v>
      </c>
      <c r="D442" s="30">
        <f t="shared" si="49"/>
        <v>6800</v>
      </c>
      <c r="E442" s="30">
        <f t="shared" si="49"/>
        <v>6800</v>
      </c>
      <c r="H442" s="41">
        <f t="shared" si="41"/>
        <v>6800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12400</v>
      </c>
      <c r="D444" s="32">
        <f>D445+D454+D455+D459+D462+D463+D468+D474+D477+D480+D481+D450</f>
        <v>12400</v>
      </c>
      <c r="E444" s="32">
        <f>E445+E454+E455+E459+E462+E463+E468+E474+E477+E480+E481+E450</f>
        <v>12400</v>
      </c>
      <c r="H444" s="41">
        <f t="shared" si="41"/>
        <v>12400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10400</v>
      </c>
      <c r="D445" s="5">
        <f>SUM(D446:D449)</f>
        <v>10400</v>
      </c>
      <c r="E445" s="5">
        <f>SUM(E446:E449)</f>
        <v>10400</v>
      </c>
      <c r="H445" s="41">
        <f t="shared" si="41"/>
        <v>10400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8900</v>
      </c>
      <c r="D447" s="30">
        <f t="shared" ref="D447:E449" si="50">C447</f>
        <v>8900</v>
      </c>
      <c r="E447" s="30">
        <f t="shared" si="50"/>
        <v>8900</v>
      </c>
      <c r="H447" s="41">
        <f t="shared" si="41"/>
        <v>8900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2000</v>
      </c>
      <c r="D481" s="5">
        <f t="shared" si="57"/>
        <v>2000</v>
      </c>
      <c r="E481" s="5">
        <f t="shared" si="57"/>
        <v>2000</v>
      </c>
      <c r="H481" s="41">
        <f t="shared" si="51"/>
        <v>2000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29800</v>
      </c>
      <c r="D483" s="35">
        <f>D484+D504+D509+D522+D528+D538</f>
        <v>29800</v>
      </c>
      <c r="E483" s="35">
        <f>E484+E504+E509+E522+E528+E538</f>
        <v>29800</v>
      </c>
      <c r="G483" s="39" t="s">
        <v>592</v>
      </c>
      <c r="H483" s="41">
        <f t="shared" si="51"/>
        <v>29800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17800</v>
      </c>
      <c r="D484" s="32">
        <f>D485+D486+D490+D491+D494+D497+D500+D501+D502+D503</f>
        <v>17800</v>
      </c>
      <c r="E484" s="32">
        <f>E485+E486+E490+E491+E494+E497+E500+E501+E502+E503</f>
        <v>17800</v>
      </c>
      <c r="H484" s="41">
        <f t="shared" si="51"/>
        <v>17800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  <c r="H486" s="41">
        <f t="shared" si="51"/>
        <v>16000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1800</v>
      </c>
      <c r="D490" s="5">
        <f>C490</f>
        <v>1800</v>
      </c>
      <c r="E490" s="5">
        <f>D490</f>
        <v>1800</v>
      </c>
      <c r="H490" s="41">
        <f t="shared" si="51"/>
        <v>1800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5000</v>
      </c>
      <c r="D504" s="32">
        <f>SUM(D505:D508)</f>
        <v>5000</v>
      </c>
      <c r="E504" s="32">
        <f>SUM(E505:E508)</f>
        <v>5000</v>
      </c>
      <c r="H504" s="41">
        <f t="shared" si="51"/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  <c r="H539" s="41">
        <f t="shared" si="63"/>
        <v>1000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5000</v>
      </c>
      <c r="D548" s="32">
        <f>C548</f>
        <v>5000</v>
      </c>
      <c r="E548" s="32">
        <f>D548</f>
        <v>5000</v>
      </c>
      <c r="H548" s="41">
        <f t="shared" si="63"/>
        <v>5000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132930</v>
      </c>
      <c r="D559" s="37">
        <f>D560+D716+D725</f>
        <v>132930</v>
      </c>
      <c r="E559" s="37">
        <f>E560+E716+E725</f>
        <v>132930</v>
      </c>
      <c r="G559" s="39" t="s">
        <v>62</v>
      </c>
      <c r="H559" s="41">
        <f t="shared" si="63"/>
        <v>132930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54705</v>
      </c>
      <c r="D560" s="36">
        <f>D561+D638+D642+D645</f>
        <v>54705</v>
      </c>
      <c r="E560" s="36">
        <f>E561+E638+E642+E645</f>
        <v>54705</v>
      </c>
      <c r="G560" s="39" t="s">
        <v>61</v>
      </c>
      <c r="H560" s="41">
        <f t="shared" si="63"/>
        <v>54705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54705</v>
      </c>
      <c r="D561" s="38">
        <f>D562+D567+D568+D569+D576+D577+D581+D584+D585+D586+D587+D592+D595+D599+D603+D610+D616+D628</f>
        <v>54705</v>
      </c>
      <c r="E561" s="38">
        <f>E562+E567+E568+E569+E576+E577+E581+E584+E585+E586+E587+E592+E595+E599+E603+E610+E616+E628</f>
        <v>54705</v>
      </c>
      <c r="G561" s="39" t="s">
        <v>595</v>
      </c>
      <c r="H561" s="41">
        <f t="shared" si="63"/>
        <v>54705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8900</v>
      </c>
      <c r="D581" s="32">
        <f>SUM(D582:D583)</f>
        <v>8900</v>
      </c>
      <c r="E581" s="32">
        <f>SUM(E582:E583)</f>
        <v>8900</v>
      </c>
      <c r="H581" s="41">
        <f t="shared" si="71"/>
        <v>8900</v>
      </c>
    </row>
    <row r="582" spans="1:8" outlineLevel="2">
      <c r="A582" s="7">
        <v>6606</v>
      </c>
      <c r="B582" s="4" t="s">
        <v>486</v>
      </c>
      <c r="C582" s="5">
        <v>8900</v>
      </c>
      <c r="D582" s="5">
        <f t="shared" ref="D582:E586" si="72">C582</f>
        <v>8900</v>
      </c>
      <c r="E582" s="5">
        <f t="shared" si="72"/>
        <v>8900</v>
      </c>
      <c r="H582" s="41">
        <f t="shared" si="71"/>
        <v>8900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45805</v>
      </c>
      <c r="D587" s="32">
        <f>SUM(D588:D591)</f>
        <v>45805</v>
      </c>
      <c r="E587" s="32">
        <f>SUM(E588:E591)</f>
        <v>45805</v>
      </c>
      <c r="H587" s="41">
        <f t="shared" si="71"/>
        <v>45805</v>
      </c>
    </row>
    <row r="588" spans="1:8" outlineLevel="2">
      <c r="A588" s="7">
        <v>6610</v>
      </c>
      <c r="B588" s="4" t="s">
        <v>492</v>
      </c>
      <c r="C588" s="5">
        <v>45805</v>
      </c>
      <c r="D588" s="5">
        <f>C588</f>
        <v>45805</v>
      </c>
      <c r="E588" s="5">
        <f>D588</f>
        <v>45805</v>
      </c>
      <c r="H588" s="41">
        <f t="shared" si="71"/>
        <v>45805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78225</v>
      </c>
      <c r="D716" s="36">
        <f>D717</f>
        <v>78225</v>
      </c>
      <c r="E716" s="36">
        <f>E717</f>
        <v>78225</v>
      </c>
      <c r="G716" s="39" t="s">
        <v>66</v>
      </c>
      <c r="H716" s="41">
        <f t="shared" si="92"/>
        <v>78225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78225</v>
      </c>
      <c r="D717" s="33">
        <f>D718+D722</f>
        <v>78225</v>
      </c>
      <c r="E717" s="33">
        <f>E718+E722</f>
        <v>78225</v>
      </c>
      <c r="G717" s="39" t="s">
        <v>599</v>
      </c>
      <c r="H717" s="41">
        <f t="shared" si="92"/>
        <v>78225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78225</v>
      </c>
      <c r="D718" s="31">
        <f>SUM(D719:D721)</f>
        <v>78225</v>
      </c>
      <c r="E718" s="31">
        <f>SUM(E719:E721)</f>
        <v>78225</v>
      </c>
      <c r="H718" s="41">
        <f t="shared" si="92"/>
        <v>78225</v>
      </c>
    </row>
    <row r="719" spans="1:10" ht="15" customHeight="1" outlineLevel="2">
      <c r="A719" s="6">
        <v>10950</v>
      </c>
      <c r="B719" s="4" t="s">
        <v>572</v>
      </c>
      <c r="C719" s="5">
        <v>78225</v>
      </c>
      <c r="D719" s="5">
        <f>C719</f>
        <v>78225</v>
      </c>
      <c r="E719" s="5">
        <f>D719</f>
        <v>78225</v>
      </c>
      <c r="H719" s="41">
        <f t="shared" si="92"/>
        <v>78225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602" zoomScale="130" zoomScaleNormal="130" workbookViewId="0">
      <selection activeCell="A610" sqref="A610:B610"/>
    </sheetView>
  </sheetViews>
  <sheetFormatPr defaultColWidth="9.140625" defaultRowHeight="15" outlineLevelRow="3"/>
  <cols>
    <col min="1" max="1" width="7" bestFit="1" customWidth="1"/>
    <col min="2" max="2" width="89.28515625" customWidth="1"/>
    <col min="3" max="3" width="16.28515625" bestFit="1" customWidth="1"/>
    <col min="4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853</v>
      </c>
      <c r="E1" s="139" t="s">
        <v>852</v>
      </c>
      <c r="G1" s="43" t="s">
        <v>31</v>
      </c>
      <c r="H1" s="44">
        <f>C2+C114</f>
        <v>2579749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2520000</v>
      </c>
      <c r="D2" s="26">
        <f>D3+D67</f>
        <v>2520000</v>
      </c>
      <c r="E2" s="26">
        <f>E3+E67</f>
        <v>2520000</v>
      </c>
      <c r="G2" s="39" t="s">
        <v>60</v>
      </c>
      <c r="H2" s="41">
        <f>C2</f>
        <v>2520000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573500</v>
      </c>
      <c r="D3" s="23">
        <f>D4+D11+D38+D61</f>
        <v>573500</v>
      </c>
      <c r="E3" s="23">
        <f>E4+E11+E38+E61</f>
        <v>573500</v>
      </c>
      <c r="G3" s="39" t="s">
        <v>57</v>
      </c>
      <c r="H3" s="41">
        <f t="shared" ref="H3:H66" si="0">C3</f>
        <v>573500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192700</v>
      </c>
      <c r="D4" s="21">
        <f>SUM(D5:D10)</f>
        <v>192700</v>
      </c>
      <c r="E4" s="21">
        <f>SUM(E5:E10)</f>
        <v>192700</v>
      </c>
      <c r="F4" s="17"/>
      <c r="G4" s="39" t="s">
        <v>53</v>
      </c>
      <c r="H4" s="41">
        <f t="shared" si="0"/>
        <v>192700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57000</v>
      </c>
      <c r="D5" s="2">
        <f>C5</f>
        <v>57000</v>
      </c>
      <c r="E5" s="2">
        <f>D5</f>
        <v>57000</v>
      </c>
      <c r="F5" s="17"/>
      <c r="G5" s="17"/>
      <c r="H5" s="41">
        <f t="shared" si="0"/>
        <v>57000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3200</v>
      </c>
      <c r="D10" s="2">
        <f t="shared" si="1"/>
        <v>3200</v>
      </c>
      <c r="E10" s="2">
        <f t="shared" si="1"/>
        <v>3200</v>
      </c>
      <c r="F10" s="17"/>
      <c r="G10" s="17"/>
      <c r="H10" s="41">
        <f t="shared" si="0"/>
        <v>3200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46400</v>
      </c>
      <c r="D11" s="21">
        <f>SUM(D12:D37)</f>
        <v>46400</v>
      </c>
      <c r="E11" s="21">
        <f>SUM(E12:E37)</f>
        <v>46400</v>
      </c>
      <c r="F11" s="17"/>
      <c r="G11" s="39" t="s">
        <v>54</v>
      </c>
      <c r="H11" s="41">
        <f t="shared" si="0"/>
        <v>46400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26100</v>
      </c>
      <c r="D12" s="2">
        <f>C12</f>
        <v>26100</v>
      </c>
      <c r="E12" s="2">
        <f>D12</f>
        <v>26100</v>
      </c>
      <c r="H12" s="41">
        <f t="shared" si="0"/>
        <v>26100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7800</v>
      </c>
      <c r="D14" s="2">
        <f t="shared" si="2"/>
        <v>7800</v>
      </c>
      <c r="E14" s="2">
        <f t="shared" si="2"/>
        <v>7800</v>
      </c>
      <c r="H14" s="41">
        <f t="shared" si="0"/>
        <v>7800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334400</v>
      </c>
      <c r="D38" s="21">
        <f>SUM(D39:D60)</f>
        <v>334400</v>
      </c>
      <c r="E38" s="21">
        <f>SUM(E39:E60)</f>
        <v>334400</v>
      </c>
      <c r="G38" s="39" t="s">
        <v>55</v>
      </c>
      <c r="H38" s="41">
        <f t="shared" si="0"/>
        <v>334400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8500</v>
      </c>
      <c r="D40" s="2">
        <f t="shared" ref="D40:E55" si="4">C40</f>
        <v>8500</v>
      </c>
      <c r="E40" s="2">
        <f t="shared" si="4"/>
        <v>8500</v>
      </c>
      <c r="H40" s="41">
        <f t="shared" si="0"/>
        <v>8500</v>
      </c>
    </row>
    <row r="41" spans="1:10" outlineLevel="1">
      <c r="A41" s="20">
        <v>3103</v>
      </c>
      <c r="B41" s="20" t="s">
        <v>13</v>
      </c>
      <c r="C41" s="2">
        <v>9500</v>
      </c>
      <c r="D41" s="2">
        <f t="shared" si="4"/>
        <v>9500</v>
      </c>
      <c r="E41" s="2">
        <f t="shared" si="4"/>
        <v>9500</v>
      </c>
      <c r="H41" s="41">
        <f t="shared" si="0"/>
        <v>9500</v>
      </c>
    </row>
    <row r="42" spans="1:10" outlineLevel="1">
      <c r="A42" s="20">
        <v>3199</v>
      </c>
      <c r="B42" s="20" t="s">
        <v>14</v>
      </c>
      <c r="C42" s="2">
        <v>6000</v>
      </c>
      <c r="D42" s="2">
        <f t="shared" si="4"/>
        <v>6000</v>
      </c>
      <c r="E42" s="2">
        <f t="shared" si="4"/>
        <v>6000</v>
      </c>
      <c r="H42" s="41">
        <f t="shared" si="0"/>
        <v>6000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6000</v>
      </c>
      <c r="D45" s="2">
        <f t="shared" si="4"/>
        <v>6000</v>
      </c>
      <c r="E45" s="2">
        <f t="shared" si="4"/>
        <v>6000</v>
      </c>
      <c r="H45" s="41">
        <f t="shared" si="0"/>
        <v>6000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1800</v>
      </c>
      <c r="D53" s="2">
        <f t="shared" si="4"/>
        <v>1800</v>
      </c>
      <c r="E53" s="2">
        <f t="shared" si="4"/>
        <v>1800</v>
      </c>
      <c r="H53" s="41">
        <f t="shared" si="0"/>
        <v>1800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1946500</v>
      </c>
      <c r="D67" s="25">
        <f>D97+D68</f>
        <v>1946500</v>
      </c>
      <c r="E67" s="25">
        <f>E97+E68</f>
        <v>1946500</v>
      </c>
      <c r="G67" s="39" t="s">
        <v>59</v>
      </c>
      <c r="H67" s="41">
        <f t="shared" ref="H67:H130" si="7">C67</f>
        <v>1946500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48000</v>
      </c>
      <c r="D68" s="21">
        <f>SUM(D69:D96)</f>
        <v>48000</v>
      </c>
      <c r="E68" s="21">
        <f>SUM(E69:E96)</f>
        <v>48000</v>
      </c>
      <c r="G68" s="39" t="s">
        <v>56</v>
      </c>
      <c r="H68" s="41">
        <f t="shared" si="7"/>
        <v>48000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13000</v>
      </c>
      <c r="D80" s="2">
        <f t="shared" si="8"/>
        <v>13000</v>
      </c>
      <c r="E80" s="2">
        <f t="shared" si="8"/>
        <v>13000</v>
      </c>
      <c r="H80" s="41">
        <f t="shared" si="7"/>
        <v>13000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>
        <v>4000</v>
      </c>
      <c r="D84" s="2">
        <f t="shared" si="8"/>
        <v>4000</v>
      </c>
      <c r="E84" s="2">
        <f t="shared" si="8"/>
        <v>4000</v>
      </c>
      <c r="H84" s="41">
        <f t="shared" si="7"/>
        <v>4000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2000</v>
      </c>
      <c r="D88" s="2">
        <f t="shared" si="9"/>
        <v>2000</v>
      </c>
      <c r="E88" s="2">
        <f t="shared" si="9"/>
        <v>2000</v>
      </c>
      <c r="H88" s="41">
        <f t="shared" si="7"/>
        <v>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9000</v>
      </c>
      <c r="D95" s="2">
        <f t="shared" si="9"/>
        <v>9000</v>
      </c>
      <c r="E95" s="2">
        <f t="shared" si="9"/>
        <v>9000</v>
      </c>
      <c r="H95" s="41">
        <f t="shared" si="7"/>
        <v>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1898500</v>
      </c>
      <c r="D97" s="21">
        <f>SUM(D98:D113)</f>
        <v>1898500</v>
      </c>
      <c r="E97" s="21">
        <f>SUM(E98:E113)</f>
        <v>1898500</v>
      </c>
      <c r="G97" s="39" t="s">
        <v>58</v>
      </c>
      <c r="H97" s="41">
        <f t="shared" si="7"/>
        <v>1898500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630000</v>
      </c>
      <c r="D98" s="2">
        <f>C98</f>
        <v>630000</v>
      </c>
      <c r="E98" s="2">
        <f>D98</f>
        <v>630000</v>
      </c>
      <c r="H98" s="41">
        <f t="shared" si="7"/>
        <v>630000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1258000</v>
      </c>
      <c r="D100" s="2">
        <f t="shared" si="10"/>
        <v>1258000</v>
      </c>
      <c r="E100" s="2">
        <f t="shared" si="10"/>
        <v>1258000</v>
      </c>
      <c r="H100" s="41">
        <f t="shared" si="7"/>
        <v>1258000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59749</v>
      </c>
      <c r="D114" s="26">
        <f>D115+D152+D177</f>
        <v>59749</v>
      </c>
      <c r="E114" s="26">
        <f>E115+E152+E177</f>
        <v>59749</v>
      </c>
      <c r="G114" s="39" t="s">
        <v>62</v>
      </c>
      <c r="H114" s="41">
        <f t="shared" si="7"/>
        <v>59749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59749</v>
      </c>
      <c r="D115" s="23">
        <f>D116+D135</f>
        <v>59749</v>
      </c>
      <c r="E115" s="23">
        <f>E116+E135</f>
        <v>59749</v>
      </c>
      <c r="G115" s="39" t="s">
        <v>61</v>
      </c>
      <c r="H115" s="41">
        <f t="shared" si="7"/>
        <v>59749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59749</v>
      </c>
      <c r="D116" s="21">
        <f>D117+D120+D123+D126+D129+D132</f>
        <v>59749</v>
      </c>
      <c r="E116" s="21">
        <f>E117+E120+E123+E126+E129+E132</f>
        <v>59749</v>
      </c>
      <c r="G116" s="39" t="s">
        <v>583</v>
      </c>
      <c r="H116" s="41">
        <f t="shared" si="7"/>
        <v>59749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59749</v>
      </c>
      <c r="D117" s="2">
        <f>D118+D119</f>
        <v>59749</v>
      </c>
      <c r="E117" s="2">
        <f>E118+E119</f>
        <v>59749</v>
      </c>
      <c r="H117" s="41">
        <f t="shared" si="7"/>
        <v>59749</v>
      </c>
    </row>
    <row r="118" spans="1:10" ht="15" customHeight="1" outlineLevel="2">
      <c r="A118" s="130"/>
      <c r="B118" s="129" t="s">
        <v>855</v>
      </c>
      <c r="C118" s="128">
        <v>59749</v>
      </c>
      <c r="D118" s="128">
        <f>C118</f>
        <v>59749</v>
      </c>
      <c r="E118" s="128">
        <f>D118</f>
        <v>59749</v>
      </c>
      <c r="H118" s="41">
        <f t="shared" si="7"/>
        <v>59749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9" t="s">
        <v>853</v>
      </c>
      <c r="E256" s="139" t="s">
        <v>852</v>
      </c>
      <c r="G256" s="47" t="s">
        <v>589</v>
      </c>
      <c r="H256" s="48">
        <f>C257+C559</f>
        <v>2579749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2520000</v>
      </c>
      <c r="D257" s="37">
        <f>D258+D550</f>
        <v>1563554</v>
      </c>
      <c r="E257" s="37">
        <f>E258+E550</f>
        <v>1563554</v>
      </c>
      <c r="G257" s="39" t="s">
        <v>60</v>
      </c>
      <c r="H257" s="41">
        <f>C257</f>
        <v>2520000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2480000</v>
      </c>
      <c r="D258" s="36">
        <f>D259+D339+D483+D547</f>
        <v>1523554</v>
      </c>
      <c r="E258" s="36">
        <f>E259+E339+E483+E547</f>
        <v>1523554</v>
      </c>
      <c r="G258" s="39" t="s">
        <v>57</v>
      </c>
      <c r="H258" s="41">
        <f t="shared" ref="H258:H321" si="21">C258</f>
        <v>2480000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1560853</v>
      </c>
      <c r="D259" s="33">
        <f>D260+D263+D314</f>
        <v>604407</v>
      </c>
      <c r="E259" s="33">
        <f>E260+E263+E314</f>
        <v>604407</v>
      </c>
      <c r="G259" s="39" t="s">
        <v>590</v>
      </c>
      <c r="H259" s="41">
        <f t="shared" si="21"/>
        <v>1560853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1" t="s">
        <v>269</v>
      </c>
      <c r="B263" s="152"/>
      <c r="C263" s="32">
        <f>C264+C265+C289+C296+C298+C302+C305+C308+C313</f>
        <v>1555669</v>
      </c>
      <c r="D263" s="32">
        <f>D264+D265+D289+D296+D298+D302+D305+D308+D313</f>
        <v>599223</v>
      </c>
      <c r="E263" s="32">
        <f>E264+E265+E289+E296+E298+E302+E305+E308+E313</f>
        <v>599223</v>
      </c>
      <c r="H263" s="41">
        <f t="shared" si="21"/>
        <v>1555669</v>
      </c>
    </row>
    <row r="264" spans="1:10" outlineLevel="2">
      <c r="A264" s="6">
        <v>1101</v>
      </c>
      <c r="B264" s="4" t="s">
        <v>34</v>
      </c>
      <c r="C264" s="5">
        <v>599223</v>
      </c>
      <c r="D264" s="5">
        <f>C264</f>
        <v>599223</v>
      </c>
      <c r="E264" s="5">
        <f>D264</f>
        <v>599223</v>
      </c>
      <c r="H264" s="41">
        <f t="shared" si="21"/>
        <v>599223</v>
      </c>
    </row>
    <row r="265" spans="1:10" outlineLevel="2">
      <c r="A265" s="6">
        <v>1101</v>
      </c>
      <c r="B265" s="4" t="s">
        <v>35</v>
      </c>
      <c r="C265" s="5">
        <v>652806</v>
      </c>
      <c r="D265" s="5">
        <f>SUM(D266:D288)</f>
        <v>0</v>
      </c>
      <c r="E265" s="5">
        <f>SUM(E266:E288)</f>
        <v>0</v>
      </c>
      <c r="H265" s="41">
        <f t="shared" si="21"/>
        <v>652806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4310</v>
      </c>
      <c r="D289" s="5">
        <f>SUM(D290:D295)</f>
        <v>0</v>
      </c>
      <c r="E289" s="5">
        <f>SUM(E290:E295)</f>
        <v>0</v>
      </c>
      <c r="H289" s="41">
        <f t="shared" si="21"/>
        <v>4310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37662</v>
      </c>
      <c r="D298" s="5">
        <f>SUM(D299:D301)</f>
        <v>0</v>
      </c>
      <c r="E298" s="5">
        <f>SUM(E299:E301)</f>
        <v>0</v>
      </c>
      <c r="H298" s="41">
        <f t="shared" si="21"/>
        <v>37662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26667</v>
      </c>
      <c r="D305" s="5">
        <f>SUM(D306:D307)</f>
        <v>0</v>
      </c>
      <c r="E305" s="5">
        <f>SUM(E306:E307)</f>
        <v>0</v>
      </c>
      <c r="H305" s="41">
        <f t="shared" si="21"/>
        <v>26667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235001</v>
      </c>
      <c r="D308" s="5">
        <f>SUM(D309:D312)</f>
        <v>0</v>
      </c>
      <c r="E308" s="5">
        <f>SUM(E309:E312)</f>
        <v>0</v>
      </c>
      <c r="H308" s="41">
        <f t="shared" si="21"/>
        <v>235001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791347</v>
      </c>
      <c r="D339" s="33">
        <f>D340+D444+D482</f>
        <v>791347</v>
      </c>
      <c r="E339" s="33">
        <f>E340+E444+E482</f>
        <v>791347</v>
      </c>
      <c r="G339" s="39" t="s">
        <v>591</v>
      </c>
      <c r="H339" s="41">
        <f t="shared" si="28"/>
        <v>791347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776847</v>
      </c>
      <c r="D340" s="32">
        <f>D341+D342+D343+D344+D347+D348+D353+D356+D357+D362+D367+BH290668+D371+D372+D373+D376+D377+D378+D382+D388+D391+D392+D395+D398+D399+D404+D407+D408+D409+D412+D415+D416+D419+D420+D421+D422+D429+D443</f>
        <v>776847</v>
      </c>
      <c r="E340" s="32">
        <f>E341+E342+E343+E344+E347+E348+E353+E356+E357+E362+E367+BI290668+E371+E372+E373+E376+E377+E378+E382+E388+E391+E392+E395+E398+E399+E404+E407+E408+E409+E412+E415+E416+E419+E420+E421+E422+E429+E443</f>
        <v>776847</v>
      </c>
      <c r="H340" s="41">
        <f t="shared" si="28"/>
        <v>776847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outlineLevel="2">
      <c r="A348" s="6">
        <v>2201</v>
      </c>
      <c r="B348" s="4" t="s">
        <v>277</v>
      </c>
      <c r="C348" s="5">
        <f>SUM(C349:C352)</f>
        <v>65000</v>
      </c>
      <c r="D348" s="5">
        <f>SUM(D349:D352)</f>
        <v>65000</v>
      </c>
      <c r="E348" s="5">
        <f>SUM(E349:E352)</f>
        <v>65000</v>
      </c>
      <c r="H348" s="41">
        <f t="shared" si="28"/>
        <v>65000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3">C396</f>
        <v>2500</v>
      </c>
      <c r="E396" s="30">
        <f t="shared" si="43"/>
        <v>2500</v>
      </c>
      <c r="H396" s="41">
        <f t="shared" si="41"/>
        <v>2500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600</v>
      </c>
      <c r="D428" s="30">
        <f t="shared" si="48"/>
        <v>600</v>
      </c>
      <c r="E428" s="30">
        <f t="shared" si="48"/>
        <v>600</v>
      </c>
      <c r="H428" s="41">
        <f t="shared" si="41"/>
        <v>600</v>
      </c>
    </row>
    <row r="429" spans="1:8" outlineLevel="2">
      <c r="A429" s="6">
        <v>2201</v>
      </c>
      <c r="B429" s="4" t="s">
        <v>342</v>
      </c>
      <c r="C429" s="5">
        <f>SUM(C430:C442)</f>
        <v>491347</v>
      </c>
      <c r="D429" s="5">
        <f>SUM(D430:D442)</f>
        <v>491347</v>
      </c>
      <c r="E429" s="5">
        <f>SUM(E430:E442)</f>
        <v>491347</v>
      </c>
      <c r="H429" s="41">
        <f t="shared" si="41"/>
        <v>491347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439387</v>
      </c>
      <c r="D431" s="30">
        <f t="shared" ref="D431:E442" si="49">C431</f>
        <v>439387</v>
      </c>
      <c r="E431" s="30">
        <f t="shared" si="49"/>
        <v>439387</v>
      </c>
      <c r="H431" s="41">
        <f t="shared" si="41"/>
        <v>439387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4260</v>
      </c>
      <c r="D441" s="30">
        <f t="shared" si="49"/>
        <v>4260</v>
      </c>
      <c r="E441" s="30">
        <f t="shared" si="49"/>
        <v>4260</v>
      </c>
      <c r="H441" s="41">
        <f t="shared" si="41"/>
        <v>4260</v>
      </c>
    </row>
    <row r="442" spans="1:8" outlineLevel="3">
      <c r="A442" s="29"/>
      <c r="B442" s="28" t="s">
        <v>355</v>
      </c>
      <c r="C442" s="30">
        <v>17700</v>
      </c>
      <c r="D442" s="30">
        <f t="shared" si="49"/>
        <v>17700</v>
      </c>
      <c r="E442" s="30">
        <f t="shared" si="49"/>
        <v>17700</v>
      </c>
      <c r="H442" s="41">
        <f t="shared" si="41"/>
        <v>17700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14500</v>
      </c>
      <c r="D444" s="32">
        <f>D445+D454+D455+D459+D462+D463+D468+D474+D477+D480+D481+D450</f>
        <v>14500</v>
      </c>
      <c r="E444" s="32">
        <f>E445+E454+E455+E459+E462+E463+E468+E474+E477+E480+E481+E450</f>
        <v>14500</v>
      </c>
      <c r="H444" s="41">
        <f t="shared" si="41"/>
        <v>14500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107800</v>
      </c>
      <c r="D483" s="35">
        <f>D484+D504+D509+D522+D528+D538</f>
        <v>107800</v>
      </c>
      <c r="E483" s="35">
        <f>E484+E504+E509+E522+E528+E538</f>
        <v>107800</v>
      </c>
      <c r="G483" s="39" t="s">
        <v>592</v>
      </c>
      <c r="H483" s="41">
        <f t="shared" si="51"/>
        <v>107800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93800</v>
      </c>
      <c r="D484" s="32">
        <f>D485+D486+D490+D491+D494+D497+D500+D501+D502+D503</f>
        <v>93800</v>
      </c>
      <c r="E484" s="32">
        <f>E485+E486+E490+E491+E494+E497+E500+E501+E502+E503</f>
        <v>93800</v>
      </c>
      <c r="H484" s="41">
        <f t="shared" si="51"/>
        <v>93800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50000</v>
      </c>
      <c r="D486" s="5">
        <f>SUM(D487:D489)</f>
        <v>50000</v>
      </c>
      <c r="E486" s="5">
        <f>SUM(E487:E489)</f>
        <v>50000</v>
      </c>
      <c r="H486" s="41">
        <f t="shared" si="51"/>
        <v>50000</v>
      </c>
    </row>
    <row r="487" spans="1:10" ht="15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  <c r="H487" s="41">
        <f t="shared" si="51"/>
        <v>25000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1800</v>
      </c>
      <c r="D490" s="5">
        <f>C490</f>
        <v>1800</v>
      </c>
      <c r="E490" s="5">
        <f>D490</f>
        <v>1800</v>
      </c>
      <c r="H490" s="41">
        <f t="shared" si="51"/>
        <v>1800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5000</v>
      </c>
      <c r="D504" s="32">
        <f>SUM(D505:D508)</f>
        <v>5000</v>
      </c>
      <c r="E504" s="32">
        <f>SUM(E505:E508)</f>
        <v>5000</v>
      </c>
      <c r="H504" s="41">
        <f t="shared" si="51"/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3000</v>
      </c>
      <c r="D539" s="5">
        <f>C539</f>
        <v>3000</v>
      </c>
      <c r="E539" s="5">
        <f>D539</f>
        <v>3000</v>
      </c>
      <c r="H539" s="41">
        <f t="shared" si="63"/>
        <v>3000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20000</v>
      </c>
      <c r="D547" s="35">
        <f>D548+D549</f>
        <v>20000</v>
      </c>
      <c r="E547" s="35">
        <f>E548+E549</f>
        <v>20000</v>
      </c>
      <c r="G547" s="39" t="s">
        <v>593</v>
      </c>
      <c r="H547" s="41">
        <f t="shared" si="63"/>
        <v>20000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20000</v>
      </c>
      <c r="D548" s="32">
        <f>C548</f>
        <v>20000</v>
      </c>
      <c r="E548" s="32">
        <f>D548</f>
        <v>20000</v>
      </c>
      <c r="H548" s="41">
        <f t="shared" si="63"/>
        <v>20000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40000</v>
      </c>
      <c r="D550" s="36">
        <f>D551</f>
        <v>40000</v>
      </c>
      <c r="E550" s="36">
        <f>E551</f>
        <v>40000</v>
      </c>
      <c r="G550" s="39" t="s">
        <v>59</v>
      </c>
      <c r="H550" s="41">
        <f t="shared" si="63"/>
        <v>40000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40000</v>
      </c>
      <c r="D551" s="33">
        <f>D552+D556</f>
        <v>40000</v>
      </c>
      <c r="E551" s="33">
        <f>E552+E556</f>
        <v>40000</v>
      </c>
      <c r="G551" s="39" t="s">
        <v>594</v>
      </c>
      <c r="H551" s="41">
        <f t="shared" si="63"/>
        <v>40000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40000</v>
      </c>
      <c r="D552" s="32">
        <f>SUM(D553:D555)</f>
        <v>40000</v>
      </c>
      <c r="E552" s="32">
        <f>SUM(E553:E555)</f>
        <v>40000</v>
      </c>
      <c r="H552" s="41">
        <f t="shared" si="63"/>
        <v>40000</v>
      </c>
    </row>
    <row r="553" spans="1:10" outlineLevel="2" collapsed="1">
      <c r="A553" s="6">
        <v>5500</v>
      </c>
      <c r="B553" s="4" t="s">
        <v>458</v>
      </c>
      <c r="C553" s="5">
        <v>40000</v>
      </c>
      <c r="D553" s="5">
        <f t="shared" ref="D553:E555" si="67">C553</f>
        <v>40000</v>
      </c>
      <c r="E553" s="5">
        <f t="shared" si="67"/>
        <v>40000</v>
      </c>
      <c r="H553" s="41">
        <f t="shared" si="63"/>
        <v>40000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59749</v>
      </c>
      <c r="D559" s="37">
        <f>D560+D716+D725</f>
        <v>59749</v>
      </c>
      <c r="E559" s="37">
        <f>E560+E716+E725</f>
        <v>59749</v>
      </c>
      <c r="G559" s="39" t="s">
        <v>62</v>
      </c>
      <c r="H559" s="41">
        <f t="shared" si="63"/>
        <v>59749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59749</v>
      </c>
      <c r="D560" s="36">
        <f>D561+D638+D642+D645</f>
        <v>59749</v>
      </c>
      <c r="E560" s="36">
        <f>E561+E638+E642+E645</f>
        <v>59749</v>
      </c>
      <c r="G560" s="39" t="s">
        <v>61</v>
      </c>
      <c r="H560" s="41">
        <f t="shared" si="63"/>
        <v>59749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59749</v>
      </c>
      <c r="D561" s="38">
        <f>D562+D567+D568+D569+D576+D577+D581+D584+D585+D586+D587+D592+D595+D599+D603+D610+D616+D628</f>
        <v>59749</v>
      </c>
      <c r="E561" s="38">
        <f>E562+E567+E568+E569+E576+E577+E581+E584+E585+E586+E587+E592+E595+E599+E603+E610+E616+E628</f>
        <v>59749</v>
      </c>
      <c r="G561" s="39" t="s">
        <v>595</v>
      </c>
      <c r="H561" s="41">
        <f t="shared" si="63"/>
        <v>59749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13944</v>
      </c>
      <c r="D562" s="32">
        <f>SUM(D563:D566)</f>
        <v>13944</v>
      </c>
      <c r="E562" s="32">
        <f>SUM(E563:E566)</f>
        <v>13944</v>
      </c>
      <c r="H562" s="41">
        <f t="shared" si="63"/>
        <v>13944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13944</v>
      </c>
      <c r="D566" s="5">
        <f t="shared" si="68"/>
        <v>13944</v>
      </c>
      <c r="E566" s="5">
        <f t="shared" si="68"/>
        <v>13944</v>
      </c>
      <c r="H566" s="41">
        <f t="shared" si="63"/>
        <v>13944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45805</v>
      </c>
      <c r="D587" s="32">
        <f>SUM(D588:D591)</f>
        <v>45805</v>
      </c>
      <c r="E587" s="32">
        <f>SUM(E588:E591)</f>
        <v>45805</v>
      </c>
      <c r="H587" s="41">
        <f t="shared" si="71"/>
        <v>45805</v>
      </c>
    </row>
    <row r="588" spans="1:8" outlineLevel="2">
      <c r="A588" s="7">
        <v>6610</v>
      </c>
      <c r="B588" s="4" t="s">
        <v>492</v>
      </c>
      <c r="C588" s="5">
        <v>45805</v>
      </c>
      <c r="D588" s="5">
        <f>C588</f>
        <v>45805</v>
      </c>
      <c r="E588" s="5">
        <f>D588</f>
        <v>45805</v>
      </c>
      <c r="H588" s="41">
        <f t="shared" si="71"/>
        <v>45805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602" zoomScale="130" zoomScaleNormal="130" workbookViewId="0">
      <selection activeCell="A610" sqref="A610:B610"/>
    </sheetView>
  </sheetViews>
  <sheetFormatPr defaultColWidth="9.140625" defaultRowHeight="15" outlineLevelRow="3"/>
  <cols>
    <col min="1" max="1" width="7" bestFit="1" customWidth="1"/>
    <col min="2" max="2" width="97" customWidth="1"/>
    <col min="3" max="3" width="16.28515625" bestFit="1" customWidth="1"/>
    <col min="4" max="5" width="13.8554687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8" t="s">
        <v>853</v>
      </c>
      <c r="E1" s="138" t="s">
        <v>852</v>
      </c>
      <c r="G1" s="43" t="s">
        <v>31</v>
      </c>
      <c r="H1" s="44">
        <f>C2+C114</f>
        <v>3078873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3019663</v>
      </c>
      <c r="D2" s="26">
        <f>D3+D67</f>
        <v>3019663</v>
      </c>
      <c r="E2" s="26">
        <f>E3+E67</f>
        <v>3019663</v>
      </c>
      <c r="G2" s="39" t="s">
        <v>60</v>
      </c>
      <c r="H2" s="41">
        <f>C2</f>
        <v>3019663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628800</v>
      </c>
      <c r="D3" s="23">
        <f>D4+D11+D38+D61</f>
        <v>628800</v>
      </c>
      <c r="E3" s="23">
        <f>E4+E11+E38+E61</f>
        <v>628800</v>
      </c>
      <c r="G3" s="39" t="s">
        <v>57</v>
      </c>
      <c r="H3" s="41">
        <f t="shared" ref="H3:H66" si="0">C3</f>
        <v>628800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244000</v>
      </c>
      <c r="D4" s="21">
        <f>SUM(D5:D10)</f>
        <v>244000</v>
      </c>
      <c r="E4" s="21">
        <f>SUM(E5:E10)</f>
        <v>244000</v>
      </c>
      <c r="F4" s="17"/>
      <c r="G4" s="39" t="s">
        <v>53</v>
      </c>
      <c r="H4" s="41">
        <f t="shared" si="0"/>
        <v>244000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80000</v>
      </c>
      <c r="D8" s="2">
        <f t="shared" si="1"/>
        <v>80000</v>
      </c>
      <c r="E8" s="2">
        <f t="shared" si="1"/>
        <v>80000</v>
      </c>
      <c r="F8" s="17"/>
      <c r="G8" s="17"/>
      <c r="H8" s="41">
        <f t="shared" si="0"/>
        <v>80000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46400</v>
      </c>
      <c r="D11" s="21">
        <f>SUM(D12:D37)</f>
        <v>46400</v>
      </c>
      <c r="E11" s="21">
        <f>SUM(E12:E37)</f>
        <v>46400</v>
      </c>
      <c r="F11" s="17"/>
      <c r="G11" s="39" t="s">
        <v>54</v>
      </c>
      <c r="H11" s="41">
        <f t="shared" si="0"/>
        <v>46400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26100</v>
      </c>
      <c r="D21" s="2">
        <f t="shared" si="2"/>
        <v>26100</v>
      </c>
      <c r="E21" s="2">
        <f t="shared" si="2"/>
        <v>26100</v>
      </c>
      <c r="H21" s="41">
        <f t="shared" si="0"/>
        <v>26100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2800</v>
      </c>
      <c r="D29" s="2">
        <f t="shared" ref="D29:E37" si="3">C29</f>
        <v>2800</v>
      </c>
      <c r="E29" s="2">
        <f t="shared" si="3"/>
        <v>2800</v>
      </c>
      <c r="H29" s="41">
        <f t="shared" si="0"/>
        <v>2800</v>
      </c>
    </row>
    <row r="30" spans="1:8" ht="12.75" customHeight="1" outlineLevel="1">
      <c r="A30" s="3">
        <v>2401</v>
      </c>
      <c r="B30" s="1" t="s">
        <v>142</v>
      </c>
      <c r="C30" s="2">
        <v>5000</v>
      </c>
      <c r="D30" s="2">
        <f t="shared" si="3"/>
        <v>5000</v>
      </c>
      <c r="E30" s="2">
        <f t="shared" si="3"/>
        <v>5000</v>
      </c>
      <c r="H30" s="41">
        <f t="shared" si="0"/>
        <v>5000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338400</v>
      </c>
      <c r="D38" s="21">
        <f>SUM(D39:D60)</f>
        <v>338400</v>
      </c>
      <c r="E38" s="21">
        <f>SUM(E39:E60)</f>
        <v>338400</v>
      </c>
      <c r="G38" s="39" t="s">
        <v>55</v>
      </c>
      <c r="H38" s="41">
        <f t="shared" si="0"/>
        <v>338400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8500</v>
      </c>
      <c r="D40" s="2">
        <f t="shared" ref="D40:E55" si="4">C40</f>
        <v>8500</v>
      </c>
      <c r="E40" s="2">
        <f t="shared" si="4"/>
        <v>8500</v>
      </c>
      <c r="H40" s="41">
        <f t="shared" si="0"/>
        <v>8500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6000</v>
      </c>
      <c r="D42" s="2">
        <f t="shared" si="4"/>
        <v>6000</v>
      </c>
      <c r="E42" s="2">
        <f t="shared" si="4"/>
        <v>6000</v>
      </c>
      <c r="H42" s="41">
        <f t="shared" si="0"/>
        <v>6000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1800</v>
      </c>
      <c r="D53" s="2">
        <f t="shared" si="4"/>
        <v>1800</v>
      </c>
      <c r="E53" s="2">
        <f t="shared" si="4"/>
        <v>1800</v>
      </c>
      <c r="H53" s="41">
        <f t="shared" si="0"/>
        <v>1800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2390863</v>
      </c>
      <c r="D67" s="25">
        <f>D97+D68</f>
        <v>2390863</v>
      </c>
      <c r="E67" s="25">
        <f>E97+E68</f>
        <v>2390863</v>
      </c>
      <c r="G67" s="39" t="s">
        <v>59</v>
      </c>
      <c r="H67" s="41">
        <f t="shared" ref="H67:H130" si="7">C67</f>
        <v>2390863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66500</v>
      </c>
      <c r="D68" s="21">
        <f>SUM(D69:D96)</f>
        <v>66500</v>
      </c>
      <c r="E68" s="21">
        <f>SUM(E69:E96)</f>
        <v>66500</v>
      </c>
      <c r="G68" s="39" t="s">
        <v>56</v>
      </c>
      <c r="H68" s="41">
        <f t="shared" si="7"/>
        <v>66500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8"/>
        <v>20000</v>
      </c>
      <c r="E80" s="2">
        <f t="shared" si="8"/>
        <v>20000</v>
      </c>
      <c r="H80" s="41">
        <f t="shared" si="7"/>
        <v>20000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2500</v>
      </c>
      <c r="D88" s="2">
        <f t="shared" si="9"/>
        <v>2500</v>
      </c>
      <c r="E88" s="2">
        <f t="shared" si="9"/>
        <v>2500</v>
      </c>
      <c r="H88" s="41">
        <f t="shared" si="7"/>
        <v>2500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9000</v>
      </c>
      <c r="D95" s="2">
        <f t="shared" si="9"/>
        <v>9000</v>
      </c>
      <c r="E95" s="2">
        <f t="shared" si="9"/>
        <v>9000</v>
      </c>
      <c r="H95" s="41">
        <f t="shared" si="7"/>
        <v>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2324363</v>
      </c>
      <c r="D97" s="21">
        <f>SUM(D98:D113)</f>
        <v>2324363</v>
      </c>
      <c r="E97" s="21">
        <f>SUM(E98:E113)</f>
        <v>2324363</v>
      </c>
      <c r="G97" s="39" t="s">
        <v>58</v>
      </c>
      <c r="H97" s="41">
        <f t="shared" si="7"/>
        <v>2324363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  <c r="H98" s="41">
        <f t="shared" si="7"/>
        <v>700000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1613863</v>
      </c>
      <c r="D100" s="2">
        <f t="shared" si="10"/>
        <v>1613863</v>
      </c>
      <c r="E100" s="2">
        <f t="shared" si="10"/>
        <v>1613863</v>
      </c>
      <c r="H100" s="41">
        <f t="shared" si="7"/>
        <v>1613863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59210</v>
      </c>
      <c r="D114" s="26">
        <f>D115+D152+D177</f>
        <v>59210</v>
      </c>
      <c r="E114" s="26">
        <f>E115+E152+E177</f>
        <v>59210</v>
      </c>
      <c r="G114" s="39" t="s">
        <v>62</v>
      </c>
      <c r="H114" s="41">
        <f t="shared" si="7"/>
        <v>59210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59210</v>
      </c>
      <c r="D115" s="23">
        <f>D116+D135</f>
        <v>59210</v>
      </c>
      <c r="E115" s="23">
        <f>E116+E135</f>
        <v>59210</v>
      </c>
      <c r="G115" s="39" t="s">
        <v>61</v>
      </c>
      <c r="H115" s="41">
        <f t="shared" si="7"/>
        <v>59210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59210</v>
      </c>
      <c r="D116" s="21">
        <f>D117+D120+D123+D126+D129+D132</f>
        <v>59210</v>
      </c>
      <c r="E116" s="21">
        <f>E117+E120+E123+E126+E129+E132</f>
        <v>59210</v>
      </c>
      <c r="G116" s="39" t="s">
        <v>583</v>
      </c>
      <c r="H116" s="41">
        <f t="shared" si="7"/>
        <v>59210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59210</v>
      </c>
      <c r="D117" s="2">
        <f>D118+D119</f>
        <v>59210</v>
      </c>
      <c r="E117" s="2">
        <f>E118+E119</f>
        <v>59210</v>
      </c>
      <c r="H117" s="41">
        <f t="shared" si="7"/>
        <v>59210</v>
      </c>
    </row>
    <row r="118" spans="1:10" ht="15" customHeight="1" outlineLevel="2">
      <c r="A118" s="130"/>
      <c r="B118" s="129" t="s">
        <v>855</v>
      </c>
      <c r="C118" s="128">
        <v>4760</v>
      </c>
      <c r="D118" s="128">
        <f>C118</f>
        <v>4760</v>
      </c>
      <c r="E118" s="128">
        <f>D118</f>
        <v>4760</v>
      </c>
      <c r="H118" s="41">
        <f t="shared" si="7"/>
        <v>4760</v>
      </c>
    </row>
    <row r="119" spans="1:10" ht="15" customHeight="1" outlineLevel="2">
      <c r="A119" s="130"/>
      <c r="B119" s="129" t="s">
        <v>860</v>
      </c>
      <c r="C119" s="128">
        <v>54450</v>
      </c>
      <c r="D119" s="128">
        <f>C119</f>
        <v>54450</v>
      </c>
      <c r="E119" s="128">
        <f>D119</f>
        <v>54450</v>
      </c>
      <c r="H119" s="41">
        <f t="shared" si="7"/>
        <v>54450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8" t="s">
        <v>853</v>
      </c>
      <c r="E256" s="138" t="s">
        <v>852</v>
      </c>
      <c r="G256" s="47" t="s">
        <v>589</v>
      </c>
      <c r="H256" s="48">
        <f>C257+C559</f>
        <v>3078873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3019663</v>
      </c>
      <c r="D257" s="37">
        <f>D258+D550</f>
        <v>1637262</v>
      </c>
      <c r="E257" s="37">
        <f>E258+E550</f>
        <v>1637262</v>
      </c>
      <c r="G257" s="39" t="s">
        <v>60</v>
      </c>
      <c r="H257" s="41">
        <f>C257</f>
        <v>3019663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3019663</v>
      </c>
      <c r="D258" s="36">
        <f>D259+D339+D483+D547</f>
        <v>1637262</v>
      </c>
      <c r="E258" s="36">
        <f>E259+E339+E483+E547</f>
        <v>1637262</v>
      </c>
      <c r="G258" s="39" t="s">
        <v>57</v>
      </c>
      <c r="H258" s="41">
        <f t="shared" ref="H258:H321" si="21">C258</f>
        <v>3019663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2016157</v>
      </c>
      <c r="D259" s="33">
        <f>D260+D263+D314</f>
        <v>633756</v>
      </c>
      <c r="E259" s="33">
        <f>E260+E263+E314</f>
        <v>633756</v>
      </c>
      <c r="G259" s="39" t="s">
        <v>590</v>
      </c>
      <c r="H259" s="41">
        <f t="shared" si="21"/>
        <v>2016157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outlineLevel="2">
      <c r="A261" s="7">
        <v>1100</v>
      </c>
      <c r="B261" s="4" t="s">
        <v>32</v>
      </c>
      <c r="C261" s="5">
        <v>640</v>
      </c>
      <c r="D261" s="5">
        <f>C261</f>
        <v>640</v>
      </c>
      <c r="E261" s="5">
        <f>D261</f>
        <v>640</v>
      </c>
      <c r="H261" s="41">
        <f t="shared" si="21"/>
        <v>640</v>
      </c>
    </row>
    <row r="262" spans="1:10" outlineLevel="2">
      <c r="A262" s="6">
        <v>1100</v>
      </c>
      <c r="B262" s="4" t="s">
        <v>33</v>
      </c>
      <c r="C262" s="5">
        <v>2816</v>
      </c>
      <c r="D262" s="5">
        <f>C262</f>
        <v>2816</v>
      </c>
      <c r="E262" s="5">
        <f>D262</f>
        <v>2816</v>
      </c>
      <c r="H262" s="41">
        <f t="shared" si="21"/>
        <v>2816</v>
      </c>
    </row>
    <row r="263" spans="1:10" outlineLevel="1">
      <c r="A263" s="151" t="s">
        <v>269</v>
      </c>
      <c r="B263" s="152"/>
      <c r="C263" s="32">
        <f>C264+C265+C289+C296+C298+C302+C305+C308+C313</f>
        <v>1758568</v>
      </c>
      <c r="D263" s="32">
        <f>D264+D265+D289+D296+D298+D302+D305+D308+D313</f>
        <v>630300</v>
      </c>
      <c r="E263" s="32">
        <f>E264+E265+E289+E296+E298+E302+E305+E308+E313</f>
        <v>630300</v>
      </c>
      <c r="H263" s="41">
        <f t="shared" si="21"/>
        <v>1758568</v>
      </c>
    </row>
    <row r="264" spans="1:10" outlineLevel="2">
      <c r="A264" s="6">
        <v>1101</v>
      </c>
      <c r="B264" s="4" t="s">
        <v>34</v>
      </c>
      <c r="C264" s="5">
        <v>630300</v>
      </c>
      <c r="D264" s="5">
        <f>C264</f>
        <v>630300</v>
      </c>
      <c r="E264" s="5">
        <f>D264</f>
        <v>630300</v>
      </c>
      <c r="H264" s="41">
        <f t="shared" si="21"/>
        <v>630300</v>
      </c>
    </row>
    <row r="265" spans="1:10" outlineLevel="2">
      <c r="A265" s="6">
        <v>1101</v>
      </c>
      <c r="B265" s="4" t="s">
        <v>35</v>
      </c>
      <c r="C265" s="5">
        <v>799528</v>
      </c>
      <c r="D265" s="5">
        <f>SUM(D266:D288)</f>
        <v>0</v>
      </c>
      <c r="E265" s="5">
        <f>SUM(E266:E288)</f>
        <v>0</v>
      </c>
      <c r="H265" s="41">
        <f t="shared" si="21"/>
        <v>799528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4320</v>
      </c>
      <c r="D289" s="5">
        <f>SUM(D290:D295)</f>
        <v>0</v>
      </c>
      <c r="E289" s="5">
        <f>SUM(E290:E295)</f>
        <v>0</v>
      </c>
      <c r="H289" s="41">
        <f t="shared" si="21"/>
        <v>4320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38800</v>
      </c>
      <c r="D298" s="5">
        <f>SUM(D299:D301)</f>
        <v>0</v>
      </c>
      <c r="E298" s="5">
        <f>SUM(E299:E301)</f>
        <v>0</v>
      </c>
      <c r="H298" s="41">
        <f t="shared" si="21"/>
        <v>38800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26620</v>
      </c>
      <c r="D305" s="5">
        <f>SUM(D306:D307)</f>
        <v>0</v>
      </c>
      <c r="E305" s="5">
        <f>SUM(E306:E307)</f>
        <v>0</v>
      </c>
      <c r="H305" s="41">
        <f t="shared" si="21"/>
        <v>26620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259000</v>
      </c>
      <c r="D308" s="5">
        <f>SUM(D309:D312)</f>
        <v>0</v>
      </c>
      <c r="E308" s="5">
        <f>SUM(E309:E312)</f>
        <v>0</v>
      </c>
      <c r="H308" s="41">
        <f t="shared" si="21"/>
        <v>259000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254133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254133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212190</v>
      </c>
      <c r="D325" s="5">
        <f>SUM(D326:D327)</f>
        <v>0</v>
      </c>
      <c r="E325" s="5">
        <f>SUM(E326:E327)</f>
        <v>0</v>
      </c>
      <c r="H325" s="41">
        <f t="shared" si="28"/>
        <v>212190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3470</v>
      </c>
      <c r="D328" s="5">
        <f>SUM(D329:D330)</f>
        <v>0</v>
      </c>
      <c r="E328" s="5">
        <f>SUM(E329:E330)</f>
        <v>0</v>
      </c>
      <c r="H328" s="41">
        <f t="shared" si="28"/>
        <v>3470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38473</v>
      </c>
      <c r="D331" s="5">
        <f>SUM(D332:D335)</f>
        <v>0</v>
      </c>
      <c r="E331" s="5">
        <f>SUM(E332:E335)</f>
        <v>0</v>
      </c>
      <c r="H331" s="41">
        <f t="shared" si="28"/>
        <v>38473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861700</v>
      </c>
      <c r="D339" s="33">
        <f>D340+D444+D482</f>
        <v>861700</v>
      </c>
      <c r="E339" s="33">
        <f>E340+E444+E482</f>
        <v>861700</v>
      </c>
      <c r="G339" s="39" t="s">
        <v>591</v>
      </c>
      <c r="H339" s="41">
        <f t="shared" si="28"/>
        <v>861700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847200</v>
      </c>
      <c r="D340" s="32">
        <f>D341+D342+D343+D344+D347+D348+D353+D356+D357+D362+D367+BH290668+D371+D372+D373+D376+D377+D378+D382+D388+D391+D392+D395+D398+D399+D404+D407+D408+D409+D412+D415+D416+D419+D420+D421+D422+D429+D443</f>
        <v>847200</v>
      </c>
      <c r="E340" s="32">
        <f>E341+E342+E343+E344+E347+E348+E353+E356+E357+E362+E367+BI290668+E371+E372+E373+E376+E377+E378+E382+E388+E391+E392+E395+E398+E399+E404+E407+E408+E409+E412+E415+E416+E419+E420+E421+E422+E429+E443</f>
        <v>847200</v>
      </c>
      <c r="H340" s="41">
        <f t="shared" si="28"/>
        <v>847200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outlineLevel="2">
      <c r="A348" s="6">
        <v>2201</v>
      </c>
      <c r="B348" s="4" t="s">
        <v>277</v>
      </c>
      <c r="C348" s="5">
        <f>SUM(C349:C352)</f>
        <v>65000</v>
      </c>
      <c r="D348" s="5">
        <f>SUM(D349:D352)</f>
        <v>65000</v>
      </c>
      <c r="E348" s="5">
        <f>SUM(E349:E352)</f>
        <v>65000</v>
      </c>
      <c r="H348" s="41">
        <f t="shared" si="28"/>
        <v>65000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3">C396</f>
        <v>2500</v>
      </c>
      <c r="E396" s="30">
        <f t="shared" si="43"/>
        <v>2500</v>
      </c>
      <c r="H396" s="41">
        <f t="shared" si="41"/>
        <v>2500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7000</v>
      </c>
      <c r="D404" s="5">
        <f>SUM(D405:D406)</f>
        <v>7000</v>
      </c>
      <c r="E404" s="5">
        <f>SUM(E405:E406)</f>
        <v>7000</v>
      </c>
      <c r="H404" s="41">
        <f t="shared" si="41"/>
        <v>7000</v>
      </c>
    </row>
    <row r="405" spans="1:8" outlineLevel="3">
      <c r="A405" s="29"/>
      <c r="B405" s="28" t="s">
        <v>323</v>
      </c>
      <c r="C405" s="30">
        <v>7000</v>
      </c>
      <c r="D405" s="30">
        <f t="shared" ref="D405:E408" si="45">C405</f>
        <v>7000</v>
      </c>
      <c r="E405" s="30">
        <f t="shared" si="45"/>
        <v>7000</v>
      </c>
      <c r="H405" s="41">
        <f t="shared" si="41"/>
        <v>7000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1"/>
        <v>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443900</v>
      </c>
      <c r="D429" s="5">
        <f>SUM(D430:D442)</f>
        <v>443900</v>
      </c>
      <c r="E429" s="5">
        <f>SUM(E430:E442)</f>
        <v>443900</v>
      </c>
      <c r="H429" s="41">
        <f t="shared" si="41"/>
        <v>443900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400000</v>
      </c>
      <c r="D431" s="30">
        <f t="shared" ref="D431:E442" si="49">C431</f>
        <v>400000</v>
      </c>
      <c r="E431" s="30">
        <f t="shared" si="49"/>
        <v>400000</v>
      </c>
      <c r="H431" s="41">
        <f t="shared" si="41"/>
        <v>400000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15000</v>
      </c>
      <c r="D433" s="30">
        <f t="shared" si="49"/>
        <v>15000</v>
      </c>
      <c r="E433" s="30">
        <f t="shared" si="49"/>
        <v>15000</v>
      </c>
      <c r="H433" s="41">
        <f t="shared" si="41"/>
        <v>15000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5350</v>
      </c>
      <c r="D441" s="30">
        <f t="shared" si="49"/>
        <v>5350</v>
      </c>
      <c r="E441" s="30">
        <f t="shared" si="49"/>
        <v>5350</v>
      </c>
      <c r="H441" s="41">
        <f t="shared" si="41"/>
        <v>5350</v>
      </c>
    </row>
    <row r="442" spans="1:8" outlineLevel="3">
      <c r="A442" s="29"/>
      <c r="B442" s="28" t="s">
        <v>355</v>
      </c>
      <c r="C442" s="30">
        <v>3550</v>
      </c>
      <c r="D442" s="30">
        <f t="shared" si="49"/>
        <v>3550</v>
      </c>
      <c r="E442" s="30">
        <f t="shared" si="49"/>
        <v>3550</v>
      </c>
      <c r="H442" s="41">
        <f t="shared" si="41"/>
        <v>3550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14500</v>
      </c>
      <c r="D444" s="32">
        <f>D445+D454+D455+D459+D462+D463+D468+D474+D477+D480+D481+D450</f>
        <v>14500</v>
      </c>
      <c r="E444" s="32">
        <f>E445+E454+E455+E459+E462+E463+E468+E474+E477+E480+E481+E450</f>
        <v>14500</v>
      </c>
      <c r="H444" s="41">
        <f t="shared" si="41"/>
        <v>14500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131806</v>
      </c>
      <c r="D483" s="35">
        <f>D484+D504+D509+D522+D528+D538</f>
        <v>131806</v>
      </c>
      <c r="E483" s="35">
        <f>E484+E504+E509+E522+E528+E538</f>
        <v>131806</v>
      </c>
      <c r="G483" s="39" t="s">
        <v>592</v>
      </c>
      <c r="H483" s="41">
        <f t="shared" si="51"/>
        <v>131806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117806</v>
      </c>
      <c r="D484" s="32">
        <f>D485+D486+D490+D491+D494+D497+D500+D501+D502+D503</f>
        <v>117806</v>
      </c>
      <c r="E484" s="32">
        <f>E485+E486+E490+E491+E494+E497+E500+E501+E502+E503</f>
        <v>117806</v>
      </c>
      <c r="H484" s="41">
        <f t="shared" si="51"/>
        <v>117806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55000</v>
      </c>
      <c r="D486" s="5">
        <f>SUM(D487:D489)</f>
        <v>55000</v>
      </c>
      <c r="E486" s="5">
        <f>SUM(E487:E489)</f>
        <v>55000</v>
      </c>
      <c r="H486" s="41">
        <f t="shared" si="51"/>
        <v>55000</v>
      </c>
    </row>
    <row r="487" spans="1:10" ht="15" customHeight="1" outlineLevel="3">
      <c r="A487" s="28"/>
      <c r="B487" s="28" t="s">
        <v>393</v>
      </c>
      <c r="C487" s="30">
        <v>35000</v>
      </c>
      <c r="D487" s="30">
        <f>C487</f>
        <v>35000</v>
      </c>
      <c r="E487" s="30">
        <f>D487</f>
        <v>35000</v>
      </c>
      <c r="H487" s="41">
        <f t="shared" si="51"/>
        <v>35000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1440</v>
      </c>
      <c r="D490" s="5">
        <f>C490</f>
        <v>1440</v>
      </c>
      <c r="E490" s="5">
        <f>D490</f>
        <v>1440</v>
      </c>
      <c r="H490" s="41">
        <f t="shared" si="51"/>
        <v>1440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1366</v>
      </c>
      <c r="D494" s="5">
        <f>SUM(D495:D496)</f>
        <v>1366</v>
      </c>
      <c r="E494" s="5">
        <f>SUM(E495:E496)</f>
        <v>1366</v>
      </c>
      <c r="H494" s="41">
        <f t="shared" si="51"/>
        <v>1366</v>
      </c>
    </row>
    <row r="495" spans="1:10" ht="15" customHeight="1" outlineLevel="3">
      <c r="A495" s="28"/>
      <c r="B495" s="28" t="s">
        <v>401</v>
      </c>
      <c r="C495" s="30">
        <v>1366</v>
      </c>
      <c r="D495" s="30">
        <f>C495</f>
        <v>1366</v>
      </c>
      <c r="E495" s="30">
        <f>D495</f>
        <v>1366</v>
      </c>
      <c r="H495" s="41">
        <f t="shared" si="51"/>
        <v>1366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60000</v>
      </c>
      <c r="D500" s="5">
        <f t="shared" si="59"/>
        <v>60000</v>
      </c>
      <c r="E500" s="5">
        <f t="shared" si="59"/>
        <v>60000</v>
      </c>
      <c r="H500" s="41">
        <f t="shared" si="51"/>
        <v>60000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5000</v>
      </c>
      <c r="D504" s="32">
        <f>SUM(D505:D508)</f>
        <v>5000</v>
      </c>
      <c r="E504" s="32">
        <f>SUM(E505:E508)</f>
        <v>5000</v>
      </c>
      <c r="H504" s="41">
        <f t="shared" si="51"/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3000</v>
      </c>
      <c r="D539" s="5">
        <f>C539</f>
        <v>3000</v>
      </c>
      <c r="E539" s="5">
        <f>D539</f>
        <v>3000</v>
      </c>
      <c r="H539" s="41">
        <f t="shared" si="63"/>
        <v>3000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10000</v>
      </c>
      <c r="D547" s="35">
        <f>D548+D549</f>
        <v>10000</v>
      </c>
      <c r="E547" s="35">
        <f>E548+E549</f>
        <v>10000</v>
      </c>
      <c r="G547" s="39" t="s">
        <v>593</v>
      </c>
      <c r="H547" s="41">
        <f t="shared" si="63"/>
        <v>10000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10000</v>
      </c>
      <c r="D548" s="32">
        <f>C548</f>
        <v>10000</v>
      </c>
      <c r="E548" s="32">
        <f>D548</f>
        <v>10000</v>
      </c>
      <c r="H548" s="41">
        <f t="shared" si="63"/>
        <v>10000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59210</v>
      </c>
      <c r="D559" s="37">
        <f>D560+D716+D725</f>
        <v>59210</v>
      </c>
      <c r="E559" s="37">
        <f>E560+E716+E725</f>
        <v>59210</v>
      </c>
      <c r="G559" s="39" t="s">
        <v>62</v>
      </c>
      <c r="H559" s="41">
        <f t="shared" si="63"/>
        <v>59210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59210</v>
      </c>
      <c r="D560" s="36">
        <f>D561+D638+D642+D645</f>
        <v>59210</v>
      </c>
      <c r="E560" s="36">
        <f>E561+E638+E642+E645</f>
        <v>59210</v>
      </c>
      <c r="G560" s="39" t="s">
        <v>61</v>
      </c>
      <c r="H560" s="41">
        <f t="shared" si="63"/>
        <v>59210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59210</v>
      </c>
      <c r="D561" s="38">
        <f>D562+D567+D568+D569+D576+D577+D581+D584+D585+D586+D587+D592+D595+D599+D603+D610+D616+D628</f>
        <v>59210</v>
      </c>
      <c r="E561" s="38">
        <f>E562+E567+E568+E569+E576+E577+E581+E584+E585+E586+E587+E592+E595+E599+E603+E610+E616+E628</f>
        <v>59210</v>
      </c>
      <c r="G561" s="39" t="s">
        <v>595</v>
      </c>
      <c r="H561" s="41">
        <f t="shared" si="63"/>
        <v>59210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4760</v>
      </c>
      <c r="D562" s="32">
        <f>SUM(D563:D566)</f>
        <v>4760</v>
      </c>
      <c r="E562" s="32">
        <f>SUM(E563:E566)</f>
        <v>4760</v>
      </c>
      <c r="H562" s="41">
        <f t="shared" si="63"/>
        <v>4760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4760</v>
      </c>
      <c r="D566" s="5">
        <f t="shared" si="68"/>
        <v>4760</v>
      </c>
      <c r="E566" s="5">
        <f t="shared" si="68"/>
        <v>4760</v>
      </c>
      <c r="H566" s="41">
        <f t="shared" si="63"/>
        <v>4760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54450</v>
      </c>
      <c r="D581" s="32">
        <f>SUM(D582:D583)</f>
        <v>54450</v>
      </c>
      <c r="E581" s="32">
        <f>SUM(E582:E583)</f>
        <v>54450</v>
      </c>
      <c r="H581" s="41">
        <f t="shared" si="71"/>
        <v>54450</v>
      </c>
    </row>
    <row r="582" spans="1:8" outlineLevel="2">
      <c r="A582" s="7">
        <v>6606</v>
      </c>
      <c r="B582" s="4" t="s">
        <v>486</v>
      </c>
      <c r="C582" s="5">
        <v>54450</v>
      </c>
      <c r="D582" s="5">
        <f t="shared" ref="D582:E586" si="72">C582</f>
        <v>54450</v>
      </c>
      <c r="E582" s="5">
        <f t="shared" si="72"/>
        <v>54450</v>
      </c>
      <c r="H582" s="41">
        <f t="shared" si="71"/>
        <v>54450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40" zoomScaleNormal="140" workbookViewId="0">
      <selection activeCell="F350" sqref="F350"/>
    </sheetView>
  </sheetViews>
  <sheetFormatPr defaultColWidth="9.140625" defaultRowHeight="15" outlineLevelRow="3"/>
  <cols>
    <col min="1" max="1" width="7" bestFit="1" customWidth="1"/>
    <col min="2" max="2" width="90" customWidth="1"/>
    <col min="3" max="5" width="16.5703125" bestFit="1" customWidth="1"/>
    <col min="7" max="7" width="15.5703125" bestFit="1" customWidth="1"/>
    <col min="8" max="8" width="16.5703125" bestFit="1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>
        <f>C2+C114</f>
        <v>3423508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3423508</v>
      </c>
      <c r="D2" s="26">
        <f>D3+D67</f>
        <v>3423508</v>
      </c>
      <c r="E2" s="26">
        <f>E3+E67</f>
        <v>3423508</v>
      </c>
      <c r="G2" s="39" t="s">
        <v>60</v>
      </c>
      <c r="H2" s="41">
        <f>C2</f>
        <v>3423508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626700</v>
      </c>
      <c r="D3" s="23">
        <f>D4+D11+D38+D61</f>
        <v>626700</v>
      </c>
      <c r="E3" s="23">
        <f>E4+E11+E38+E61</f>
        <v>626700</v>
      </c>
      <c r="G3" s="39" t="s">
        <v>57</v>
      </c>
      <c r="H3" s="41">
        <f t="shared" ref="H3:H66" si="0">C3</f>
        <v>626700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284000</v>
      </c>
      <c r="D4" s="21">
        <f>SUM(D5:D10)</f>
        <v>284000</v>
      </c>
      <c r="E4" s="21">
        <f>SUM(E5:E10)</f>
        <v>284000</v>
      </c>
      <c r="F4" s="17"/>
      <c r="G4" s="39" t="s">
        <v>53</v>
      </c>
      <c r="H4" s="41">
        <f t="shared" si="0"/>
        <v>284000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</v>
      </c>
      <c r="D5" s="2">
        <f>C5</f>
        <v>45000</v>
      </c>
      <c r="E5" s="2">
        <f>D5</f>
        <v>45000</v>
      </c>
      <c r="F5" s="17"/>
      <c r="G5" s="17"/>
      <c r="H5" s="41">
        <f t="shared" si="0"/>
        <v>45000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</v>
      </c>
      <c r="D7" s="2">
        <f t="shared" si="1"/>
        <v>120000</v>
      </c>
      <c r="E7" s="2">
        <f t="shared" si="1"/>
        <v>120000</v>
      </c>
      <c r="F7" s="17"/>
      <c r="G7" s="17"/>
      <c r="H7" s="41">
        <f t="shared" si="0"/>
        <v>120000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110000</v>
      </c>
      <c r="D8" s="2">
        <f t="shared" si="1"/>
        <v>110000</v>
      </c>
      <c r="E8" s="2">
        <f t="shared" si="1"/>
        <v>110000</v>
      </c>
      <c r="F8" s="17"/>
      <c r="G8" s="17"/>
      <c r="H8" s="41">
        <f t="shared" si="0"/>
        <v>110000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45700</v>
      </c>
      <c r="D11" s="21">
        <f>SUM(D12:D37)</f>
        <v>45700</v>
      </c>
      <c r="E11" s="21">
        <f>SUM(E12:E37)</f>
        <v>45700</v>
      </c>
      <c r="F11" s="17"/>
      <c r="G11" s="39" t="s">
        <v>54</v>
      </c>
      <c r="H11" s="41">
        <f t="shared" si="0"/>
        <v>45700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  <c r="H12" s="41">
        <f t="shared" si="0"/>
        <v>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>
        <v>7000</v>
      </c>
      <c r="D30" s="2">
        <f t="shared" si="3"/>
        <v>7000</v>
      </c>
      <c r="E30" s="2">
        <f t="shared" si="3"/>
        <v>7000</v>
      </c>
      <c r="H30" s="41">
        <f t="shared" si="0"/>
        <v>7000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1200</v>
      </c>
      <c r="D34" s="2">
        <f t="shared" si="3"/>
        <v>1200</v>
      </c>
      <c r="E34" s="2">
        <f t="shared" si="3"/>
        <v>1200</v>
      </c>
      <c r="H34" s="41">
        <f t="shared" si="0"/>
        <v>1200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297000</v>
      </c>
      <c r="D38" s="21">
        <f>SUM(D39:D60)</f>
        <v>297000</v>
      </c>
      <c r="E38" s="21">
        <f>SUM(E39:E60)</f>
        <v>297000</v>
      </c>
      <c r="G38" s="39" t="s">
        <v>55</v>
      </c>
      <c r="H38" s="41">
        <f t="shared" si="0"/>
        <v>297000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4"/>
        <v>13000</v>
      </c>
      <c r="E41" s="2">
        <f t="shared" si="4"/>
        <v>13000</v>
      </c>
      <c r="H41" s="41">
        <f t="shared" si="0"/>
        <v>13000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</v>
      </c>
      <c r="D48" s="2">
        <f t="shared" si="4"/>
        <v>700</v>
      </c>
      <c r="E48" s="2">
        <f t="shared" si="4"/>
        <v>700</v>
      </c>
      <c r="H48" s="41">
        <f t="shared" si="0"/>
        <v>700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1200</v>
      </c>
      <c r="D54" s="2">
        <f t="shared" si="4"/>
        <v>1200</v>
      </c>
      <c r="E54" s="2">
        <f t="shared" si="4"/>
        <v>1200</v>
      </c>
      <c r="H54" s="41">
        <f t="shared" si="0"/>
        <v>1200</v>
      </c>
    </row>
    <row r="55" spans="1:10" outlineLevel="1">
      <c r="A55" s="20">
        <v>3303</v>
      </c>
      <c r="B55" s="20" t="s">
        <v>153</v>
      </c>
      <c r="C55" s="2">
        <v>180000</v>
      </c>
      <c r="D55" s="2">
        <f t="shared" si="4"/>
        <v>180000</v>
      </c>
      <c r="E55" s="2">
        <f t="shared" si="4"/>
        <v>180000</v>
      </c>
      <c r="H55" s="41">
        <f t="shared" si="0"/>
        <v>180000</v>
      </c>
    </row>
    <row r="56" spans="1:10" outlineLevel="1">
      <c r="A56" s="20">
        <v>3303</v>
      </c>
      <c r="B56" s="20" t="s">
        <v>154</v>
      </c>
      <c r="C56" s="2">
        <v>70000</v>
      </c>
      <c r="D56" s="2">
        <f t="shared" ref="D56:E60" si="5">C56</f>
        <v>70000</v>
      </c>
      <c r="E56" s="2">
        <f t="shared" si="5"/>
        <v>70000</v>
      </c>
      <c r="H56" s="41">
        <f t="shared" si="0"/>
        <v>70000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2796808</v>
      </c>
      <c r="D67" s="25">
        <f>D97+D68</f>
        <v>2796808</v>
      </c>
      <c r="E67" s="25">
        <f>E97+E68</f>
        <v>2796808</v>
      </c>
      <c r="G67" s="39" t="s">
        <v>59</v>
      </c>
      <c r="H67" s="41">
        <f t="shared" ref="H67:H130" si="7">C67</f>
        <v>2796808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59500</v>
      </c>
      <c r="D68" s="21">
        <f>SUM(D69:D96)</f>
        <v>59500</v>
      </c>
      <c r="E68" s="21">
        <f>SUM(E69:E96)</f>
        <v>59500</v>
      </c>
      <c r="G68" s="39" t="s">
        <v>56</v>
      </c>
      <c r="H68" s="41">
        <f t="shared" si="7"/>
        <v>59500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5000</v>
      </c>
      <c r="D71" s="2">
        <f t="shared" si="8"/>
        <v>5000</v>
      </c>
      <c r="E71" s="2">
        <f t="shared" si="8"/>
        <v>5000</v>
      </c>
      <c r="H71" s="41">
        <f t="shared" si="7"/>
        <v>5000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8"/>
        <v>7000</v>
      </c>
      <c r="E80" s="2">
        <f t="shared" si="8"/>
        <v>7000</v>
      </c>
      <c r="H80" s="41">
        <f t="shared" si="7"/>
        <v>7000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6000</v>
      </c>
      <c r="D85" s="2">
        <f t="shared" si="8"/>
        <v>6000</v>
      </c>
      <c r="E85" s="2">
        <f t="shared" si="8"/>
        <v>6000</v>
      </c>
      <c r="H85" s="41">
        <f t="shared" si="7"/>
        <v>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5000</v>
      </c>
      <c r="D88" s="2">
        <f t="shared" si="9"/>
        <v>5000</v>
      </c>
      <c r="E88" s="2">
        <f t="shared" si="9"/>
        <v>5000</v>
      </c>
      <c r="H88" s="41">
        <f t="shared" si="7"/>
        <v>5000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2737308</v>
      </c>
      <c r="D97" s="21">
        <f>SUM(D98:D113)</f>
        <v>2737308</v>
      </c>
      <c r="E97" s="21">
        <f>SUM(E98:E113)</f>
        <v>2737308</v>
      </c>
      <c r="G97" s="39" t="s">
        <v>58</v>
      </c>
      <c r="H97" s="41">
        <f t="shared" si="7"/>
        <v>2737308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840000</v>
      </c>
      <c r="D98" s="2">
        <f>C98</f>
        <v>840000</v>
      </c>
      <c r="E98" s="2">
        <f>D98</f>
        <v>840000</v>
      </c>
      <c r="H98" s="41">
        <f t="shared" si="7"/>
        <v>840000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1895108</v>
      </c>
      <c r="D100" s="2">
        <f t="shared" si="10"/>
        <v>1895108</v>
      </c>
      <c r="E100" s="2">
        <f t="shared" si="10"/>
        <v>1895108</v>
      </c>
      <c r="H100" s="41">
        <f t="shared" si="7"/>
        <v>1895108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1200</v>
      </c>
      <c r="D104" s="2">
        <f t="shared" si="10"/>
        <v>1200</v>
      </c>
      <c r="E104" s="2">
        <f t="shared" si="10"/>
        <v>1200</v>
      </c>
      <c r="H104" s="41">
        <f t="shared" si="7"/>
        <v>1200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>
        <f>C257+C559</f>
        <v>3423508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3423508</v>
      </c>
      <c r="D257" s="37">
        <f>D258+D550</f>
        <v>1506502</v>
      </c>
      <c r="E257" s="37">
        <f>E258+E550</f>
        <v>1506502</v>
      </c>
      <c r="G257" s="39" t="s">
        <v>60</v>
      </c>
      <c r="H257" s="41">
        <f>C257</f>
        <v>3423508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3423508</v>
      </c>
      <c r="D258" s="36">
        <f>D259+D339+D483+D547</f>
        <v>1506502</v>
      </c>
      <c r="E258" s="36">
        <f>E259+E339+E483+E547</f>
        <v>1506502</v>
      </c>
      <c r="G258" s="39" t="s">
        <v>57</v>
      </c>
      <c r="H258" s="41">
        <f t="shared" ref="H258:H321" si="21">C258</f>
        <v>3423508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2526268</v>
      </c>
      <c r="D259" s="33">
        <f>D260+D263+D314</f>
        <v>609262</v>
      </c>
      <c r="E259" s="33">
        <f>E260+E263+E314</f>
        <v>609262</v>
      </c>
      <c r="G259" s="39" t="s">
        <v>590</v>
      </c>
      <c r="H259" s="41">
        <f t="shared" si="21"/>
        <v>2526268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2058872</v>
      </c>
      <c r="D263" s="32">
        <f>D264+D265+D289+D296+D298+D302+D305+D308+D313</f>
        <v>609262</v>
      </c>
      <c r="E263" s="32">
        <f>E264+E265+E289+E296+E298+E302+E305+E308+E313</f>
        <v>609262</v>
      </c>
      <c r="H263" s="41">
        <f t="shared" si="21"/>
        <v>2058872</v>
      </c>
    </row>
    <row r="264" spans="1:10" outlineLevel="2">
      <c r="A264" s="6">
        <v>1101</v>
      </c>
      <c r="B264" s="4" t="s">
        <v>34</v>
      </c>
      <c r="C264" s="5">
        <v>609262</v>
      </c>
      <c r="D264" s="5">
        <f>C264</f>
        <v>609262</v>
      </c>
      <c r="E264" s="5">
        <f>D264</f>
        <v>609262</v>
      </c>
      <c r="H264" s="41">
        <f t="shared" si="21"/>
        <v>609262</v>
      </c>
    </row>
    <row r="265" spans="1:10" outlineLevel="2">
      <c r="A265" s="6">
        <v>1101</v>
      </c>
      <c r="B265" s="4" t="s">
        <v>35</v>
      </c>
      <c r="C265" s="5">
        <v>1064398</v>
      </c>
      <c r="D265" s="5">
        <f>SUM(D266:D288)</f>
        <v>0</v>
      </c>
      <c r="E265" s="5">
        <f>SUM(E266:E288)</f>
        <v>0</v>
      </c>
      <c r="H265" s="41">
        <f t="shared" si="21"/>
        <v>1064398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15268</v>
      </c>
      <c r="D289" s="5">
        <f>SUM(D290:D295)</f>
        <v>0</v>
      </c>
      <c r="E289" s="5">
        <f>SUM(E290:E295)</f>
        <v>0</v>
      </c>
      <c r="H289" s="41">
        <f t="shared" si="21"/>
        <v>15268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38242</v>
      </c>
      <c r="D298" s="5">
        <f>SUM(D299:D301)</f>
        <v>0</v>
      </c>
      <c r="E298" s="5">
        <f>SUM(E299:E301)</f>
        <v>0</v>
      </c>
      <c r="H298" s="41">
        <f t="shared" si="21"/>
        <v>38242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25841</v>
      </c>
      <c r="D305" s="5">
        <f>SUM(D306:D307)</f>
        <v>0</v>
      </c>
      <c r="E305" s="5">
        <f>SUM(E306:E307)</f>
        <v>0</v>
      </c>
      <c r="H305" s="41">
        <f t="shared" si="21"/>
        <v>25841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304261</v>
      </c>
      <c r="D308" s="5">
        <f>SUM(D309:D312)</f>
        <v>0</v>
      </c>
      <c r="E308" s="5">
        <f>SUM(E309:E312)</f>
        <v>0</v>
      </c>
      <c r="H308" s="41">
        <f t="shared" si="21"/>
        <v>304261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467396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467396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393299</v>
      </c>
      <c r="D325" s="5">
        <f>SUM(D326:D327)</f>
        <v>0</v>
      </c>
      <c r="E325" s="5">
        <f>SUM(E326:E327)</f>
        <v>0</v>
      </c>
      <c r="H325" s="41">
        <f t="shared" si="28"/>
        <v>393299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5220</v>
      </c>
      <c r="D328" s="5">
        <f>SUM(D329:D330)</f>
        <v>0</v>
      </c>
      <c r="E328" s="5">
        <f>SUM(E329:E330)</f>
        <v>0</v>
      </c>
      <c r="H328" s="41">
        <f t="shared" si="28"/>
        <v>5220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68877</v>
      </c>
      <c r="D331" s="5">
        <f>SUM(D332:D335)</f>
        <v>0</v>
      </c>
      <c r="E331" s="5">
        <f>SUM(E332:E335)</f>
        <v>0</v>
      </c>
      <c r="H331" s="41">
        <f t="shared" si="28"/>
        <v>68877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749800</v>
      </c>
      <c r="D339" s="33">
        <f>D340+D444+D482</f>
        <v>749800</v>
      </c>
      <c r="E339" s="33">
        <f>E340+E444+E482</f>
        <v>749800</v>
      </c>
      <c r="G339" s="39" t="s">
        <v>591</v>
      </c>
      <c r="H339" s="41">
        <f t="shared" si="28"/>
        <v>749800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734300</v>
      </c>
      <c r="D340" s="32">
        <f>D341+D342+D343+D344+D347+D348+D353+D356+D357+D362+D367+BH290668+D371+D372+D373+D376+D377+D378+D382+D388+D391+D392+D395+D398+D399+D404+D407+D408+D409+D412+D415+D416+D419+D420+D421+D422+D429+D443</f>
        <v>734300</v>
      </c>
      <c r="E340" s="32">
        <f>E341+E342+E343+E344+E347+E348+E353+E356+E357+E362+E367+BI290668+E371+E372+E373+E376+E377+E378+E382+E388+E391+E392+E395+E398+E399+E404+E407+E408+E409+E412+E415+E416+E419+E420+E421+E422+E429+E443</f>
        <v>734300</v>
      </c>
      <c r="H340" s="41">
        <f t="shared" si="28"/>
        <v>734300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  <c r="H348" s="41">
        <f t="shared" si="28"/>
        <v>70000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1"/>
        <v>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1"/>
        <v>50000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1"/>
        <v>5000</v>
      </c>
    </row>
    <row r="405" spans="1:8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  <c r="H409" s="41">
        <f t="shared" si="41"/>
        <v>8000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4000</v>
      </c>
      <c r="D411" s="30">
        <f>C411</f>
        <v>4000</v>
      </c>
      <c r="E411" s="30">
        <f>D411</f>
        <v>4000</v>
      </c>
      <c r="H411" s="41">
        <f t="shared" si="41"/>
        <v>4000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295700</v>
      </c>
      <c r="D429" s="5">
        <f>SUM(D430:D442)</f>
        <v>295700</v>
      </c>
      <c r="E429" s="5">
        <f>SUM(E430:E442)</f>
        <v>295700</v>
      </c>
      <c r="H429" s="41">
        <f t="shared" si="41"/>
        <v>295700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250000</v>
      </c>
      <c r="D431" s="30">
        <f t="shared" ref="D431:E442" si="49">C431</f>
        <v>250000</v>
      </c>
      <c r="E431" s="30">
        <f t="shared" si="49"/>
        <v>250000</v>
      </c>
      <c r="H431" s="41">
        <f t="shared" si="41"/>
        <v>250000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20000</v>
      </c>
      <c r="D433" s="30">
        <f t="shared" si="49"/>
        <v>20000</v>
      </c>
      <c r="E433" s="30">
        <f t="shared" si="49"/>
        <v>20000</v>
      </c>
      <c r="H433" s="41">
        <f t="shared" si="41"/>
        <v>20000</v>
      </c>
    </row>
    <row r="434" spans="1:8" outlineLevel="3">
      <c r="A434" s="29"/>
      <c r="B434" s="28" t="s">
        <v>347</v>
      </c>
      <c r="C434" s="30">
        <v>3200</v>
      </c>
      <c r="D434" s="30">
        <f t="shared" si="49"/>
        <v>3200</v>
      </c>
      <c r="E434" s="30">
        <f t="shared" si="49"/>
        <v>3200</v>
      </c>
      <c r="H434" s="41">
        <f t="shared" si="41"/>
        <v>3200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</v>
      </c>
      <c r="D441" s="30">
        <f t="shared" si="49"/>
        <v>2500</v>
      </c>
      <c r="E441" s="30">
        <f t="shared" si="49"/>
        <v>2500</v>
      </c>
      <c r="H441" s="41">
        <f t="shared" si="41"/>
        <v>2500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15500</v>
      </c>
      <c r="D444" s="32">
        <f>D445+D454+D455+D459+D462+D463+D468+D474+D477+D480+D481+D450</f>
        <v>15500</v>
      </c>
      <c r="E444" s="32">
        <f>E445+E454+E455+E459+E462+E463+E468+E474+E477+E480+E481+E450</f>
        <v>15500</v>
      </c>
      <c r="H444" s="41">
        <f t="shared" si="41"/>
        <v>15500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137440</v>
      </c>
      <c r="D483" s="35">
        <f>D484+D504+D509+D522+D528+D538</f>
        <v>137440</v>
      </c>
      <c r="E483" s="35">
        <f>E484+E504+E509+E522+E528+E538</f>
        <v>137440</v>
      </c>
      <c r="G483" s="39" t="s">
        <v>592</v>
      </c>
      <c r="H483" s="41">
        <f t="shared" si="51"/>
        <v>137440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121440</v>
      </c>
      <c r="D484" s="32">
        <f>D485+D486+D490+D491+D494+D497+D500+D501+D502+D503</f>
        <v>121440</v>
      </c>
      <c r="E484" s="32">
        <f>E485+E486+E490+E491+E494+E497+E500+E501+E502+E503</f>
        <v>121440</v>
      </c>
      <c r="H484" s="41">
        <f t="shared" si="51"/>
        <v>121440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55000</v>
      </c>
      <c r="D486" s="5">
        <f>SUM(D487:D489)</f>
        <v>55000</v>
      </c>
      <c r="E486" s="5">
        <f>SUM(E487:E489)</f>
        <v>55000</v>
      </c>
      <c r="H486" s="41">
        <f t="shared" si="51"/>
        <v>55000</v>
      </c>
    </row>
    <row r="487" spans="1:10" ht="15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  <c r="H487" s="41">
        <f t="shared" si="51"/>
        <v>25000</v>
      </c>
    </row>
    <row r="488" spans="1:10" ht="15" customHeight="1" outlineLevel="3">
      <c r="A488" s="28"/>
      <c r="B488" s="28" t="s">
        <v>394</v>
      </c>
      <c r="C488" s="30">
        <v>30000</v>
      </c>
      <c r="D488" s="30">
        <f t="shared" ref="D488:E489" si="58">C488</f>
        <v>30000</v>
      </c>
      <c r="E488" s="30">
        <f t="shared" si="58"/>
        <v>30000</v>
      </c>
      <c r="H488" s="41">
        <f t="shared" si="51"/>
        <v>30000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1440</v>
      </c>
      <c r="D490" s="5">
        <f>C490</f>
        <v>1440</v>
      </c>
      <c r="E490" s="5">
        <f>D490</f>
        <v>1440</v>
      </c>
      <c r="H490" s="41">
        <f t="shared" si="51"/>
        <v>1440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65000</v>
      </c>
      <c r="D500" s="5">
        <f t="shared" si="59"/>
        <v>65000</v>
      </c>
      <c r="E500" s="5">
        <f t="shared" si="59"/>
        <v>65000</v>
      </c>
      <c r="H500" s="41">
        <f t="shared" si="51"/>
        <v>65000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5000</v>
      </c>
      <c r="D504" s="32">
        <f>SUM(D505:D508)</f>
        <v>5000</v>
      </c>
      <c r="E504" s="32">
        <f>SUM(E505:E508)</f>
        <v>5000</v>
      </c>
      <c r="H504" s="41">
        <f t="shared" si="51"/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  <c r="H505" s="41">
        <f t="shared" si="51"/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F509" s="51"/>
      <c r="H509" s="41">
        <f t="shared" si="51"/>
        <v>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8000</v>
      </c>
      <c r="D520" s="5">
        <f t="shared" si="62"/>
        <v>8000</v>
      </c>
      <c r="E520" s="5">
        <f t="shared" si="62"/>
        <v>8000</v>
      </c>
      <c r="H520" s="41">
        <f t="shared" si="63"/>
        <v>8000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10000</v>
      </c>
      <c r="D547" s="35">
        <f>D548+D549</f>
        <v>10000</v>
      </c>
      <c r="E547" s="35">
        <f>E548+E549</f>
        <v>10000</v>
      </c>
      <c r="G547" s="39" t="s">
        <v>593</v>
      </c>
      <c r="H547" s="41">
        <f t="shared" si="63"/>
        <v>10000</v>
      </c>
      <c r="I547" s="42"/>
      <c r="J547" s="40" t="b">
        <f>AND(H547=I547)</f>
        <v>0</v>
      </c>
    </row>
    <row r="548" spans="1:10" outlineLevel="1">
      <c r="A548" s="151" t="s">
        <v>450</v>
      </c>
      <c r="B548" s="152"/>
      <c r="C548" s="32">
        <v>10000</v>
      </c>
      <c r="D548" s="32">
        <f>C548</f>
        <v>10000</v>
      </c>
      <c r="E548" s="32">
        <f>D548</f>
        <v>10000</v>
      </c>
      <c r="H548" s="41">
        <f t="shared" si="63"/>
        <v>10000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14" sqref="B14"/>
    </sheetView>
  </sheetViews>
  <sheetFormatPr defaultColWidth="9.140625" defaultRowHeight="15"/>
  <cols>
    <col min="1" max="1" width="30.1406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17" t="s">
        <v>1066</v>
      </c>
      <c r="B2" s="102" t="s">
        <v>1065</v>
      </c>
      <c r="C2" s="96"/>
      <c r="D2" s="96"/>
    </row>
    <row r="3" spans="1:4" customFormat="1">
      <c r="A3" s="102"/>
      <c r="B3" s="135" t="s">
        <v>1067</v>
      </c>
      <c r="C3" s="96"/>
      <c r="D3" s="96"/>
    </row>
    <row r="4" spans="1:4" customFormat="1">
      <c r="A4" s="102"/>
      <c r="B4" s="135" t="s">
        <v>1068</v>
      </c>
      <c r="C4" s="96"/>
      <c r="D4" s="96"/>
    </row>
    <row r="5" spans="1:4" customFormat="1">
      <c r="A5" s="105"/>
      <c r="B5" s="135" t="s">
        <v>1069</v>
      </c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36" t="s">
        <v>1070</v>
      </c>
      <c r="B7" s="102" t="s">
        <v>1071</v>
      </c>
      <c r="C7" s="96"/>
      <c r="D7" s="96"/>
    </row>
    <row r="8" spans="1:4" customFormat="1">
      <c r="A8" s="102"/>
      <c r="B8" s="102" t="s">
        <v>1072</v>
      </c>
      <c r="C8" s="96"/>
      <c r="D8" s="96"/>
    </row>
    <row r="9" spans="1:4" customFormat="1">
      <c r="A9" s="102"/>
      <c r="B9" s="102" t="s">
        <v>1073</v>
      </c>
      <c r="C9" s="105"/>
      <c r="D9" s="96"/>
    </row>
    <row r="10" spans="1:4" customFormat="1">
      <c r="A10" s="105"/>
      <c r="B10" s="136" t="s">
        <v>1074</v>
      </c>
      <c r="C10" s="96"/>
      <c r="D10" s="96"/>
    </row>
    <row r="11" spans="1:4" customFormat="1" ht="30">
      <c r="A11" s="136"/>
      <c r="B11" s="102" t="s">
        <v>1075</v>
      </c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36" t="s">
        <v>1076</v>
      </c>
      <c r="B13" s="117" t="s">
        <v>1079</v>
      </c>
      <c r="C13" s="96"/>
      <c r="D13" s="96"/>
    </row>
    <row r="14" spans="1:4" customFormat="1">
      <c r="A14" s="102"/>
      <c r="B14" s="102" t="s">
        <v>1077</v>
      </c>
      <c r="C14" s="96"/>
      <c r="D14" s="96"/>
    </row>
    <row r="15" spans="1:4" customFormat="1">
      <c r="A15" s="105"/>
      <c r="B15" s="136" t="s">
        <v>1078</v>
      </c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C2:D16 A3:A16 B14:B16 B2:B12" name="Range1"/>
  </protectedRanges>
  <conditionalFormatting sqref="A3:A16 C2:D16 B2:B12 B14:B16">
    <cfRule type="cellIs" dxfId="2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60" zoomScaleNormal="16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D22" sqref="D22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0" t="s">
        <v>68</v>
      </c>
      <c r="B1" s="170" t="s">
        <v>793</v>
      </c>
      <c r="C1" s="170" t="s">
        <v>794</v>
      </c>
      <c r="D1" s="171" t="s">
        <v>792</v>
      </c>
      <c r="E1" s="173" t="s">
        <v>739</v>
      </c>
      <c r="F1" s="174"/>
      <c r="G1" s="174"/>
      <c r="H1" s="175"/>
      <c r="I1" s="170" t="s">
        <v>799</v>
      </c>
    </row>
    <row r="2" spans="1:9" s="113" customFormat="1" ht="23.25" customHeight="1">
      <c r="A2" s="170"/>
      <c r="B2" s="170"/>
      <c r="C2" s="170"/>
      <c r="D2" s="172"/>
      <c r="E2" s="114" t="s">
        <v>788</v>
      </c>
      <c r="F2" s="114" t="s">
        <v>789</v>
      </c>
      <c r="G2" s="114" t="s">
        <v>790</v>
      </c>
      <c r="H2" s="114" t="s">
        <v>791</v>
      </c>
      <c r="I2" s="170"/>
    </row>
    <row r="3" spans="1:9" s="113" customFormat="1">
      <c r="A3" s="103" t="s">
        <v>864</v>
      </c>
      <c r="B3" s="103" t="s">
        <v>888</v>
      </c>
      <c r="C3" s="103" t="s">
        <v>674</v>
      </c>
      <c r="D3" s="141">
        <v>37501</v>
      </c>
      <c r="E3" s="102"/>
      <c r="F3" s="96"/>
      <c r="G3" s="96"/>
      <c r="H3" s="96"/>
      <c r="I3" s="101"/>
    </row>
    <row r="4" spans="1:9" s="113" customFormat="1">
      <c r="A4" s="103" t="s">
        <v>865</v>
      </c>
      <c r="B4" s="103" t="s">
        <v>888</v>
      </c>
      <c r="C4" s="103" t="s">
        <v>674</v>
      </c>
      <c r="D4" s="141">
        <v>38718</v>
      </c>
      <c r="E4" s="102"/>
      <c r="F4" s="96"/>
      <c r="G4" s="96"/>
      <c r="H4" s="96"/>
      <c r="I4" s="103"/>
    </row>
    <row r="5" spans="1:9" s="113" customFormat="1">
      <c r="A5" s="103" t="s">
        <v>866</v>
      </c>
      <c r="B5" s="103" t="s">
        <v>888</v>
      </c>
      <c r="C5" s="103" t="s">
        <v>674</v>
      </c>
      <c r="D5" s="141">
        <v>40725</v>
      </c>
      <c r="E5" s="102"/>
      <c r="F5" s="96"/>
      <c r="G5" s="96"/>
      <c r="H5" s="96"/>
      <c r="I5" s="103"/>
    </row>
    <row r="6" spans="1:9" s="113" customFormat="1">
      <c r="A6" s="103" t="s">
        <v>867</v>
      </c>
      <c r="B6" s="103" t="s">
        <v>888</v>
      </c>
      <c r="C6" s="104" t="s">
        <v>889</v>
      </c>
      <c r="D6" s="142">
        <v>36162</v>
      </c>
      <c r="E6" s="105"/>
      <c r="F6" s="96"/>
      <c r="G6" s="105"/>
      <c r="H6" s="105"/>
      <c r="I6" s="104"/>
    </row>
    <row r="7" spans="1:9" s="113" customFormat="1">
      <c r="A7" s="103" t="s">
        <v>868</v>
      </c>
      <c r="B7" s="104" t="s">
        <v>890</v>
      </c>
      <c r="C7" s="104" t="s">
        <v>704</v>
      </c>
      <c r="D7" s="142">
        <v>40725</v>
      </c>
      <c r="E7" s="105"/>
      <c r="F7" s="106"/>
      <c r="G7" s="96"/>
      <c r="H7" s="96"/>
      <c r="I7" s="104"/>
    </row>
    <row r="8" spans="1:9" s="113" customFormat="1">
      <c r="A8" s="103" t="s">
        <v>869</v>
      </c>
      <c r="B8" s="104" t="s">
        <v>890</v>
      </c>
      <c r="C8" s="103" t="s">
        <v>884</v>
      </c>
      <c r="D8" s="141">
        <v>40725</v>
      </c>
      <c r="E8" s="105"/>
      <c r="F8" s="102"/>
      <c r="G8" s="96"/>
      <c r="H8" s="96"/>
      <c r="I8" s="103"/>
    </row>
    <row r="9" spans="1:9" s="113" customFormat="1">
      <c r="A9" s="103" t="s">
        <v>870</v>
      </c>
      <c r="B9" s="103" t="s">
        <v>890</v>
      </c>
      <c r="C9" s="103" t="s">
        <v>884</v>
      </c>
      <c r="D9" s="141">
        <v>40725</v>
      </c>
      <c r="E9" s="102"/>
      <c r="F9" s="102"/>
      <c r="G9" s="96"/>
      <c r="H9" s="96"/>
      <c r="I9" s="103"/>
    </row>
    <row r="10" spans="1:9" s="113" customFormat="1">
      <c r="A10" s="103" t="s">
        <v>871</v>
      </c>
      <c r="B10" s="103" t="s">
        <v>890</v>
      </c>
      <c r="C10" s="103" t="s">
        <v>886</v>
      </c>
      <c r="D10" s="141">
        <v>32510</v>
      </c>
      <c r="E10" s="102"/>
      <c r="F10" s="102"/>
      <c r="G10" s="105"/>
      <c r="H10" s="96"/>
      <c r="I10" s="103"/>
    </row>
    <row r="11" spans="1:9" s="113" customFormat="1">
      <c r="A11" s="103" t="s">
        <v>872</v>
      </c>
      <c r="B11" s="103" t="s">
        <v>890</v>
      </c>
      <c r="C11" s="103" t="s">
        <v>885</v>
      </c>
      <c r="D11" s="141">
        <v>32510</v>
      </c>
      <c r="E11" s="105"/>
      <c r="F11" s="105"/>
      <c r="G11" s="96"/>
      <c r="H11" s="96"/>
      <c r="I11" s="103"/>
    </row>
    <row r="12" spans="1:9" s="113" customFormat="1">
      <c r="A12" s="103" t="s">
        <v>873</v>
      </c>
      <c r="B12" s="103" t="s">
        <v>890</v>
      </c>
      <c r="C12" s="103" t="s">
        <v>675</v>
      </c>
      <c r="D12" s="141">
        <v>30662</v>
      </c>
      <c r="E12" s="105"/>
      <c r="F12" s="102"/>
      <c r="G12" s="96"/>
      <c r="H12" s="96"/>
      <c r="I12" s="103"/>
    </row>
    <row r="13" spans="1:9" s="113" customFormat="1">
      <c r="A13" s="103" t="s">
        <v>874</v>
      </c>
      <c r="B13" s="103" t="s">
        <v>891</v>
      </c>
      <c r="C13" s="103" t="s">
        <v>678</v>
      </c>
      <c r="D13" s="141">
        <v>38353</v>
      </c>
      <c r="E13" s="105"/>
      <c r="F13" s="105"/>
      <c r="G13" s="96"/>
      <c r="H13" s="96"/>
      <c r="I13" s="103"/>
    </row>
    <row r="14" spans="1:9" s="113" customFormat="1">
      <c r="A14" s="103" t="s">
        <v>875</v>
      </c>
      <c r="B14" s="103" t="s">
        <v>891</v>
      </c>
      <c r="C14" s="103" t="s">
        <v>887</v>
      </c>
      <c r="D14" s="141">
        <v>39264</v>
      </c>
      <c r="E14" s="105"/>
      <c r="F14" s="102"/>
      <c r="G14" s="96"/>
      <c r="H14" s="96"/>
      <c r="I14" s="103"/>
    </row>
    <row r="15" spans="1:9" s="113" customFormat="1">
      <c r="A15" s="103" t="s">
        <v>876</v>
      </c>
      <c r="B15" s="103" t="s">
        <v>892</v>
      </c>
      <c r="C15" s="103" t="s">
        <v>679</v>
      </c>
      <c r="D15" s="141">
        <v>30289</v>
      </c>
      <c r="E15" s="102"/>
      <c r="F15" s="105"/>
      <c r="G15" s="96"/>
      <c r="H15" s="96"/>
      <c r="I15" s="103"/>
    </row>
    <row r="16" spans="1:9" s="113" customFormat="1">
      <c r="A16" s="103" t="s">
        <v>866</v>
      </c>
      <c r="B16" s="103" t="s">
        <v>891</v>
      </c>
      <c r="C16" s="103" t="s">
        <v>678</v>
      </c>
      <c r="D16" s="141">
        <v>31017</v>
      </c>
      <c r="E16" s="105"/>
      <c r="F16" s="102"/>
      <c r="G16" s="96"/>
      <c r="H16" s="96"/>
      <c r="I16" s="103"/>
    </row>
    <row r="17" spans="1:9" s="113" customFormat="1">
      <c r="A17" s="103" t="s">
        <v>877</v>
      </c>
      <c r="B17" s="103" t="s">
        <v>892</v>
      </c>
      <c r="C17" s="103" t="s">
        <v>679</v>
      </c>
      <c r="D17" s="141">
        <v>38869</v>
      </c>
      <c r="E17" s="105"/>
      <c r="F17" s="105"/>
      <c r="G17" s="96"/>
      <c r="H17" s="96"/>
      <c r="I17" s="103"/>
    </row>
    <row r="18" spans="1:9" s="113" customFormat="1">
      <c r="A18" s="103" t="s">
        <v>878</v>
      </c>
      <c r="B18" s="103" t="s">
        <v>892</v>
      </c>
      <c r="C18" s="103" t="s">
        <v>679</v>
      </c>
      <c r="D18" s="141">
        <v>40238</v>
      </c>
      <c r="E18" s="105"/>
      <c r="F18" s="105"/>
      <c r="G18" s="96"/>
      <c r="H18" s="96"/>
      <c r="I18" s="103"/>
    </row>
    <row r="19" spans="1:9" s="113" customFormat="1">
      <c r="A19" s="103" t="s">
        <v>879</v>
      </c>
      <c r="B19" s="103" t="s">
        <v>892</v>
      </c>
      <c r="C19" s="103" t="s">
        <v>679</v>
      </c>
      <c r="D19" s="141">
        <v>40575</v>
      </c>
      <c r="E19" s="105"/>
      <c r="F19" s="105"/>
      <c r="G19" s="96"/>
      <c r="H19" s="96"/>
      <c r="I19" s="103"/>
    </row>
    <row r="20" spans="1:9" s="113" customFormat="1">
      <c r="A20" s="107" t="s">
        <v>880</v>
      </c>
      <c r="B20" s="103" t="s">
        <v>892</v>
      </c>
      <c r="C20" s="103" t="s">
        <v>679</v>
      </c>
      <c r="D20" s="141">
        <v>36708</v>
      </c>
      <c r="E20" s="105"/>
      <c r="F20" s="105"/>
      <c r="G20" s="96"/>
      <c r="H20" s="96"/>
      <c r="I20" s="103"/>
    </row>
    <row r="21" spans="1:9" s="113" customFormat="1">
      <c r="A21" s="99" t="s">
        <v>881</v>
      </c>
      <c r="B21" s="103" t="s">
        <v>892</v>
      </c>
      <c r="C21" s="103" t="s">
        <v>681</v>
      </c>
      <c r="D21" s="141">
        <v>40575</v>
      </c>
      <c r="E21" s="105"/>
      <c r="F21" s="105"/>
      <c r="G21" s="96"/>
      <c r="H21" s="96"/>
      <c r="I21" s="103"/>
    </row>
    <row r="22" spans="1:9" s="113" customFormat="1">
      <c r="A22" s="99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99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I317">
    <cfRule type="cellIs" dxfId="24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2016-11-02T14:26:55Z</dcterms:modified>
</cp:coreProperties>
</file>